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HOGAR\Pictures\PLATAFORMAS\1. PROCESOS CONTRACTUALES\2024\2. REPORTES PUBLICACIÓN\"/>
    </mc:Choice>
  </mc:AlternateContent>
  <xr:revisionPtr revIDLastSave="0" documentId="13_ncr:1_{9000B5C6-EDE1-4288-AE4D-7803AFA095B4}" xr6:coauthVersionLast="47" xr6:coauthVersionMax="47" xr10:uidLastSave="{00000000-0000-0000-0000-000000000000}"/>
  <bookViews>
    <workbookView xWindow="-120" yWindow="-120" windowWidth="20730" windowHeight="11040" xr2:uid="{5A608683-4373-42E5-BAD2-CD63E31B1F35}"/>
  </bookViews>
  <sheets>
    <sheet name="1.CPF" sheetId="14" r:id="rId1"/>
    <sheet name="2.CREO" sheetId="8" r:id="rId2"/>
    <sheet name="3.DAD" sheetId="15" r:id="rId3"/>
    <sheet name="4.FCB" sheetId="4" r:id="rId4"/>
    <sheet name="5.FCE" sheetId="2" r:id="rId5"/>
    <sheet name="6.FCS" sheetId="3" r:id="rId6"/>
    <sheet name="7.FEE" sheetId="5" r:id="rId7"/>
    <sheet name="8.FHU" sheetId="13" r:id="rId8"/>
    <sheet name="9.FIN" sheetId="12" r:id="rId9"/>
    <sheet name="10.VAC" sheetId="7" r:id="rId10"/>
    <sheet name="11.VAD.ADM." sheetId="10" r:id="rId11"/>
    <sheet name="12.VAD.CONT." sheetId="1" r:id="rId12"/>
    <sheet name="13.VEX" sheetId="6" r:id="rId13"/>
    <sheet name="14.VIN" sheetId="11" r:id="rId14"/>
  </sheets>
  <externalReferences>
    <externalReference r:id="rId15"/>
    <externalReference r:id="rId16"/>
    <externalReference r:id="rId17"/>
    <externalReference r:id="rId18"/>
    <externalReference r:id="rId19"/>
    <externalReference r:id="rId20"/>
  </externalReferences>
  <definedNames>
    <definedName name="_xlnm._FilterDatabase" localSheetId="0" hidden="1">'1.CPF'!$A$7:$BT$46</definedName>
    <definedName name="_xlnm._FilterDatabase" localSheetId="9" hidden="1">'10.VAC'!$A$7:$BT$7</definedName>
    <definedName name="_xlnm._FilterDatabase" localSheetId="10" hidden="1">'11.VAD.ADM.'!$A$7:$BT$133</definedName>
    <definedName name="_xlnm._FilterDatabase" localSheetId="11" hidden="1">'12.VAD.CONT.'!$A$7:$BT$706</definedName>
    <definedName name="_xlnm._FilterDatabase" localSheetId="12" hidden="1">'13.VEX'!$A$7:$BT$175</definedName>
    <definedName name="_xlnm._FilterDatabase" localSheetId="13" hidden="1">'14.VIN'!$A$7:$BT$242</definedName>
    <definedName name="_xlnm._FilterDatabase" localSheetId="1" hidden="1">'2.CREO'!$A$7:$BT$52</definedName>
    <definedName name="_xlnm._FilterDatabase" localSheetId="2" hidden="1">'3.DAD'!$A$7:$BT$181</definedName>
    <definedName name="_xlnm._FilterDatabase" localSheetId="3" hidden="1">'4.FCB'!$A$7:$BT$7</definedName>
    <definedName name="_xlnm._FilterDatabase" localSheetId="4" hidden="1">'5.FCE'!$A$7:$BT$7</definedName>
    <definedName name="_xlnm._FilterDatabase" localSheetId="5" hidden="1">'6.FCS'!$A$7:$BT$7</definedName>
    <definedName name="_xlnm._FilterDatabase" localSheetId="6" hidden="1">'7.FEE'!$A$7:$BT$32</definedName>
    <definedName name="_xlnm._FilterDatabase" localSheetId="7" hidden="1">'8.FHU'!$A$7:$BT$7</definedName>
    <definedName name="_xlnm._FilterDatabase" localSheetId="8" hidden="1">'9.FIN'!$A$7:$BT$19</definedName>
    <definedName name="cortea" localSheetId="0">[1]Datos!$C$2:$C$14</definedName>
    <definedName name="cortea" localSheetId="9">[2]Datos!$C$2:$C$14</definedName>
    <definedName name="cortea" localSheetId="12">[3]Datos!$C$2:$C$14</definedName>
    <definedName name="cortea" localSheetId="13">[1]Datos!$C$2:$C$14</definedName>
    <definedName name="cortea" localSheetId="1">[1]Datos!$C$2:$C$14</definedName>
    <definedName name="cortea" localSheetId="3">[4]Datos!$C$2:$C$14</definedName>
    <definedName name="cortea" localSheetId="5">[1]Datos!$C$2:$C$14</definedName>
    <definedName name="cortea" localSheetId="6">[1]Datos!$C$2:$C$14</definedName>
    <definedName name="cortea" localSheetId="7">[1]Datos!$C$2:$C$14</definedName>
    <definedName name="cortea" localSheetId="8">[1]Datos!$C$2:$C$14</definedName>
    <definedName name="cortea">[5]Datos!$C$2:$C$14</definedName>
    <definedName name="Delegatarios" localSheetId="0">[1]Datos!$B$2:$B$17</definedName>
    <definedName name="Delegatarios" localSheetId="9">[2]Datos!$B$2:$B$17</definedName>
    <definedName name="Delegatarios" localSheetId="12">[3]Datos!$B$2:$B$17</definedName>
    <definedName name="Delegatarios" localSheetId="13">[1]Datos!$B$2:$B$17</definedName>
    <definedName name="Delegatarios" localSheetId="1">[1]Datos!$B$2:$B$17</definedName>
    <definedName name="Delegatarios" localSheetId="3">[4]Datos!$B$2:$B$17</definedName>
    <definedName name="Delegatarios" localSheetId="5">[1]Datos!$B$2:$B$17</definedName>
    <definedName name="Delegatarios" localSheetId="6">[1]Datos!$B$2:$B$17</definedName>
    <definedName name="Delegatarios" localSheetId="7">[1]Datos!$B$2:$B$17</definedName>
    <definedName name="Delegatarios" localSheetId="8">[1]Datos!$B$2:$B$17</definedName>
    <definedName name="Delegatarios">[5]Datos!$B$2:$B$17</definedName>
    <definedName name="modalidad" localSheetId="0">[1]Datos!$E$2:$E$9</definedName>
    <definedName name="modalidad" localSheetId="9">[2]Datos!$E$2:$E$9</definedName>
    <definedName name="modalidad" localSheetId="12">[3]Datos!$E$2:$E$9</definedName>
    <definedName name="modalidad" localSheetId="13">[1]Datos!$E$2:$E$9</definedName>
    <definedName name="modalidad" localSheetId="1">[1]Datos!$E$2:$E$9</definedName>
    <definedName name="modalidad" localSheetId="3">[4]Datos!$E$2:$E$9</definedName>
    <definedName name="modalidad" localSheetId="5">[1]Datos!$E$2:$E$9</definedName>
    <definedName name="modalidad" localSheetId="6">[1]Datos!$E$2:$E$9</definedName>
    <definedName name="modalidad" localSheetId="7">[1]Datos!$E$2:$E$9</definedName>
    <definedName name="modalidad" localSheetId="8">[1]Datos!$E$2:$E$9</definedName>
    <definedName name="modalidad">[5]Datos!$E$2:$E$9</definedName>
    <definedName name="rubro" localSheetId="0">[1]Datos!$D$2:$D$6</definedName>
    <definedName name="rubro" localSheetId="9">[2]Datos!$D$2:$D$6</definedName>
    <definedName name="rubro" localSheetId="12">[3]Datos!$D$2:$D$6</definedName>
    <definedName name="rubro" localSheetId="13">[1]Datos!$D$2:$D$6</definedName>
    <definedName name="rubro" localSheetId="1">[1]Datos!$D$2:$D$6</definedName>
    <definedName name="rubro" localSheetId="3">[4]Datos!$D$2:$D$6</definedName>
    <definedName name="rubro" localSheetId="5">[1]Datos!$D$2:$D$6</definedName>
    <definedName name="rubro" localSheetId="6">[1]Datos!$D$2:$D$6</definedName>
    <definedName name="rubro" localSheetId="7">[1]Datos!$D$2:$D$6</definedName>
    <definedName name="rubro" localSheetId="8">[1]Datos!$D$2:$D$6</definedName>
    <definedName name="rubro">[5]Datos!$D$2:$D$6</definedName>
    <definedName name="tipologia" localSheetId="0">[1]Datos!$F$2:$F$10</definedName>
    <definedName name="tipologia" localSheetId="9">[2]Datos!$F$2:$F$10</definedName>
    <definedName name="tipologia" localSheetId="12">[3]Datos!$F$2:$F$10</definedName>
    <definedName name="tipologia" localSheetId="13">[1]Datos!$F$2:$F$10</definedName>
    <definedName name="tipologia" localSheetId="1">[1]Datos!$F$2:$F$10</definedName>
    <definedName name="tipologia" localSheetId="3">[4]Datos!$F$2:$F$10</definedName>
    <definedName name="tipologia" localSheetId="5">[1]Datos!$F$2:$F$10</definedName>
    <definedName name="tipologia" localSheetId="6">[1]Datos!$F$2:$F$10</definedName>
    <definedName name="tipologia" localSheetId="7">[1]Datos!$F$2:$F$10</definedName>
    <definedName name="tipologia" localSheetId="8">[1]Datos!$F$2:$F$10</definedName>
    <definedName name="tipologia">[5]Datos!$F$2:$F$10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81" i="15" l="1"/>
  <c r="J5" i="15" l="1"/>
  <c r="AA8" i="15"/>
  <c r="AF8" i="15"/>
  <c r="AM8" i="15"/>
  <c r="AN8" i="15"/>
  <c r="AV8" i="15" s="1"/>
  <c r="AA9" i="15"/>
  <c r="AF9" i="15"/>
  <c r="AM9" i="15"/>
  <c r="AN9" i="15"/>
  <c r="AV9" i="15" s="1"/>
  <c r="AA10" i="15"/>
  <c r="AF10" i="15"/>
  <c r="AM10" i="15"/>
  <c r="AN10" i="15"/>
  <c r="AV10" i="15" s="1"/>
  <c r="AU10" i="15"/>
  <c r="AA11" i="15"/>
  <c r="AF11" i="15"/>
  <c r="AM11" i="15"/>
  <c r="AN11" i="15"/>
  <c r="AV11" i="15" s="1"/>
  <c r="AA12" i="15"/>
  <c r="AF12" i="15"/>
  <c r="AM12" i="15"/>
  <c r="AN12" i="15"/>
  <c r="AV12" i="15" s="1"/>
  <c r="AA13" i="15"/>
  <c r="AF13" i="15"/>
  <c r="AM13" i="15"/>
  <c r="AN13" i="15"/>
  <c r="AV13" i="15" s="1"/>
  <c r="AA14" i="15"/>
  <c r="AF14" i="15"/>
  <c r="AM14" i="15"/>
  <c r="AN14" i="15"/>
  <c r="AV14" i="15" s="1"/>
  <c r="AA15" i="15"/>
  <c r="AF15" i="15"/>
  <c r="AM15" i="15"/>
  <c r="AN15" i="15"/>
  <c r="AV15" i="15" s="1"/>
  <c r="AA16" i="15"/>
  <c r="AF16" i="15"/>
  <c r="AM16" i="15"/>
  <c r="AN16" i="15"/>
  <c r="AV16" i="15" s="1"/>
  <c r="AA17" i="15"/>
  <c r="AF17" i="15"/>
  <c r="AM17" i="15"/>
  <c r="AN17" i="15"/>
  <c r="AV17" i="15" s="1"/>
  <c r="AA18" i="15"/>
  <c r="AF18" i="15"/>
  <c r="AM18" i="15"/>
  <c r="AN18" i="15"/>
  <c r="AV18" i="15" s="1"/>
  <c r="AA19" i="15"/>
  <c r="AF19" i="15"/>
  <c r="AM19" i="15"/>
  <c r="AN19" i="15"/>
  <c r="AV19" i="15" s="1"/>
  <c r="AA20" i="15"/>
  <c r="AF20" i="15"/>
  <c r="AM20" i="15"/>
  <c r="AN20" i="15"/>
  <c r="AV20" i="15" s="1"/>
  <c r="AA21" i="15"/>
  <c r="AF21" i="15"/>
  <c r="AM21" i="15"/>
  <c r="AN21" i="15"/>
  <c r="AV21" i="15" s="1"/>
  <c r="AU21" i="15"/>
  <c r="AA22" i="15"/>
  <c r="AF22" i="15"/>
  <c r="AM22" i="15"/>
  <c r="AN22" i="15"/>
  <c r="AV22" i="15" s="1"/>
  <c r="AA23" i="15"/>
  <c r="AF23" i="15"/>
  <c r="AM23" i="15"/>
  <c r="AN23" i="15"/>
  <c r="AV23" i="15" s="1"/>
  <c r="AA24" i="15"/>
  <c r="AF24" i="15"/>
  <c r="AM24" i="15"/>
  <c r="AN24" i="15"/>
  <c r="AV24" i="15" s="1"/>
  <c r="AA25" i="15"/>
  <c r="AF25" i="15"/>
  <c r="AM25" i="15"/>
  <c r="AN25" i="15"/>
  <c r="AV25" i="15" s="1"/>
  <c r="AA26" i="15"/>
  <c r="AF26" i="15"/>
  <c r="AM26" i="15"/>
  <c r="AN26" i="15"/>
  <c r="AV26" i="15" s="1"/>
  <c r="AA27" i="15"/>
  <c r="AF27" i="15"/>
  <c r="AM27" i="15"/>
  <c r="AN27" i="15"/>
  <c r="AV27" i="15" s="1"/>
  <c r="AA28" i="15"/>
  <c r="AF28" i="15"/>
  <c r="AM28" i="15"/>
  <c r="AN28" i="15"/>
  <c r="AV28" i="15" s="1"/>
  <c r="AU28" i="15"/>
  <c r="AA29" i="15"/>
  <c r="AF29" i="15"/>
  <c r="AM29" i="15"/>
  <c r="AN29" i="15"/>
  <c r="AV29" i="15" s="1"/>
  <c r="AA30" i="15"/>
  <c r="AF30" i="15"/>
  <c r="AM30" i="15"/>
  <c r="AN30" i="15"/>
  <c r="AV30" i="15" s="1"/>
  <c r="AA31" i="15"/>
  <c r="AF31" i="15"/>
  <c r="AM31" i="15"/>
  <c r="AN31" i="15"/>
  <c r="AV31" i="15" s="1"/>
  <c r="AA32" i="15"/>
  <c r="AF32" i="15"/>
  <c r="AM32" i="15"/>
  <c r="AN32" i="15"/>
  <c r="AV32" i="15" s="1"/>
  <c r="AA33" i="15"/>
  <c r="AF33" i="15"/>
  <c r="AM33" i="15"/>
  <c r="AN33" i="15"/>
  <c r="AV33" i="15" s="1"/>
  <c r="AA34" i="15"/>
  <c r="AF34" i="15"/>
  <c r="AM34" i="15"/>
  <c r="AN34" i="15"/>
  <c r="AV34" i="15" s="1"/>
  <c r="AA35" i="15"/>
  <c r="AF35" i="15"/>
  <c r="AM35" i="15"/>
  <c r="AN35" i="15"/>
  <c r="AV35" i="15" s="1"/>
  <c r="AA36" i="15"/>
  <c r="AF36" i="15"/>
  <c r="AM36" i="15"/>
  <c r="AN36" i="15"/>
  <c r="AV36" i="15" s="1"/>
  <c r="AA37" i="15"/>
  <c r="AF37" i="15"/>
  <c r="AM37" i="15"/>
  <c r="AN37" i="15"/>
  <c r="AV37" i="15" s="1"/>
  <c r="AA38" i="15"/>
  <c r="AF38" i="15"/>
  <c r="AM38" i="15"/>
  <c r="AN38" i="15"/>
  <c r="AV38" i="15" s="1"/>
  <c r="AA39" i="15"/>
  <c r="AF39" i="15"/>
  <c r="AM39" i="15"/>
  <c r="AN39" i="15"/>
  <c r="AV39" i="15" s="1"/>
  <c r="AA40" i="15"/>
  <c r="AF40" i="15"/>
  <c r="AM40" i="15"/>
  <c r="AN40" i="15"/>
  <c r="AV40" i="15" s="1"/>
  <c r="AA41" i="15"/>
  <c r="AF41" i="15"/>
  <c r="AM41" i="15"/>
  <c r="AN41" i="15"/>
  <c r="AV41" i="15" s="1"/>
  <c r="AA42" i="15"/>
  <c r="AF42" i="15"/>
  <c r="AM42" i="15"/>
  <c r="AN42" i="15"/>
  <c r="AV42" i="15" s="1"/>
  <c r="AA43" i="15"/>
  <c r="AF43" i="15"/>
  <c r="AM43" i="15"/>
  <c r="AN43" i="15"/>
  <c r="AV43" i="15" s="1"/>
  <c r="AA44" i="15"/>
  <c r="AF44" i="15"/>
  <c r="AM44" i="15"/>
  <c r="AN44" i="15"/>
  <c r="AV44" i="15" s="1"/>
  <c r="AA45" i="15"/>
  <c r="AF45" i="15"/>
  <c r="AM45" i="15"/>
  <c r="AN45" i="15"/>
  <c r="AV45" i="15" s="1"/>
  <c r="AA46" i="15"/>
  <c r="AF46" i="15"/>
  <c r="AM46" i="15"/>
  <c r="AN46" i="15"/>
  <c r="AA47" i="15"/>
  <c r="AF47" i="15"/>
  <c r="AM47" i="15"/>
  <c r="AN47" i="15"/>
  <c r="AV47" i="15" s="1"/>
  <c r="AA48" i="15"/>
  <c r="AF48" i="15"/>
  <c r="AM48" i="15"/>
  <c r="AN48" i="15"/>
  <c r="AV48" i="15" s="1"/>
  <c r="AA49" i="15"/>
  <c r="AF49" i="15"/>
  <c r="AM49" i="15"/>
  <c r="AN49" i="15"/>
  <c r="AV49" i="15" s="1"/>
  <c r="AA50" i="15"/>
  <c r="AF50" i="15"/>
  <c r="AM50" i="15"/>
  <c r="AN50" i="15"/>
  <c r="AA51" i="15"/>
  <c r="AF51" i="15"/>
  <c r="AM51" i="15"/>
  <c r="AN51" i="15"/>
  <c r="AV51" i="15" s="1"/>
  <c r="AA52" i="15"/>
  <c r="AF52" i="15"/>
  <c r="AM52" i="15"/>
  <c r="AN52" i="15"/>
  <c r="AV52" i="15" s="1"/>
  <c r="AA53" i="15"/>
  <c r="AF53" i="15"/>
  <c r="AM53" i="15"/>
  <c r="AN53" i="15"/>
  <c r="AV53" i="15" s="1"/>
  <c r="AA54" i="15"/>
  <c r="AF54" i="15"/>
  <c r="AM54" i="15"/>
  <c r="AN54" i="15"/>
  <c r="AV54" i="15" s="1"/>
  <c r="AA55" i="15"/>
  <c r="AF55" i="15"/>
  <c r="AM55" i="15"/>
  <c r="AN55" i="15"/>
  <c r="AV55" i="15" s="1"/>
  <c r="AA56" i="15"/>
  <c r="AF56" i="15"/>
  <c r="AM56" i="15"/>
  <c r="AN56" i="15"/>
  <c r="AV56" i="15" s="1"/>
  <c r="AA57" i="15"/>
  <c r="AF57" i="15"/>
  <c r="AM57" i="15"/>
  <c r="AN57" i="15"/>
  <c r="AA58" i="15"/>
  <c r="AF58" i="15"/>
  <c r="AM58" i="15"/>
  <c r="AN58" i="15"/>
  <c r="AV58" i="15" s="1"/>
  <c r="AA59" i="15"/>
  <c r="AF59" i="15"/>
  <c r="AM59" i="15"/>
  <c r="AN59" i="15"/>
  <c r="AV59" i="15" s="1"/>
  <c r="AA60" i="15"/>
  <c r="AF60" i="15"/>
  <c r="AM60" i="15"/>
  <c r="AN60" i="15"/>
  <c r="AV60" i="15" s="1"/>
  <c r="AA61" i="15"/>
  <c r="AF61" i="15"/>
  <c r="AM61" i="15"/>
  <c r="AN61" i="15"/>
  <c r="AV61" i="15" s="1"/>
  <c r="AA62" i="15"/>
  <c r="AF62" i="15"/>
  <c r="AM62" i="15"/>
  <c r="AN62" i="15"/>
  <c r="AV62" i="15" s="1"/>
  <c r="AA63" i="15"/>
  <c r="AF63" i="15"/>
  <c r="AM63" i="15"/>
  <c r="AN63" i="15"/>
  <c r="AV63" i="15" s="1"/>
  <c r="AA64" i="15"/>
  <c r="AF64" i="15"/>
  <c r="AM64" i="15"/>
  <c r="AN64" i="15"/>
  <c r="AV64" i="15" s="1"/>
  <c r="AA65" i="15"/>
  <c r="AF65" i="15"/>
  <c r="AM65" i="15"/>
  <c r="AN65" i="15"/>
  <c r="AV65" i="15" s="1"/>
  <c r="AA66" i="15"/>
  <c r="AF66" i="15"/>
  <c r="AM66" i="15"/>
  <c r="AN66" i="15"/>
  <c r="AV66" i="15" s="1"/>
  <c r="AA67" i="15"/>
  <c r="AF67" i="15"/>
  <c r="AM67" i="15"/>
  <c r="AN67" i="15"/>
  <c r="AV67" i="15" s="1"/>
  <c r="AA68" i="15"/>
  <c r="AF68" i="15"/>
  <c r="AM68" i="15"/>
  <c r="AN68" i="15"/>
  <c r="AV68" i="15" s="1"/>
  <c r="AA69" i="15"/>
  <c r="AF69" i="15"/>
  <c r="AM69" i="15"/>
  <c r="AN69" i="15"/>
  <c r="AV69" i="15" s="1"/>
  <c r="AA70" i="15"/>
  <c r="AF70" i="15"/>
  <c r="AM70" i="15"/>
  <c r="AN70" i="15"/>
  <c r="AV70" i="15" s="1"/>
  <c r="AA71" i="15"/>
  <c r="AF71" i="15"/>
  <c r="AM71" i="15"/>
  <c r="AN71" i="15"/>
  <c r="AV71" i="15" s="1"/>
  <c r="AA72" i="15"/>
  <c r="AF72" i="15"/>
  <c r="AM72" i="15"/>
  <c r="AN72" i="15"/>
  <c r="AV72" i="15" s="1"/>
  <c r="AA73" i="15"/>
  <c r="AF73" i="15"/>
  <c r="AM73" i="15"/>
  <c r="AN73" i="15"/>
  <c r="AV73" i="15" s="1"/>
  <c r="AA74" i="15"/>
  <c r="AF74" i="15"/>
  <c r="AM74" i="15"/>
  <c r="AN74" i="15"/>
  <c r="AV74" i="15" s="1"/>
  <c r="AU74" i="15"/>
  <c r="AA75" i="15"/>
  <c r="AF75" i="15"/>
  <c r="AM75" i="15"/>
  <c r="AN75" i="15"/>
  <c r="AA76" i="15"/>
  <c r="AF76" i="15"/>
  <c r="AM76" i="15"/>
  <c r="AN76" i="15"/>
  <c r="AV76" i="15" s="1"/>
  <c r="AA77" i="15"/>
  <c r="AF77" i="15"/>
  <c r="AM77" i="15"/>
  <c r="AN77" i="15"/>
  <c r="AV77" i="15" s="1"/>
  <c r="AA78" i="15"/>
  <c r="AF78" i="15"/>
  <c r="AM78" i="15"/>
  <c r="AN78" i="15"/>
  <c r="AV78" i="15" s="1"/>
  <c r="AA79" i="15"/>
  <c r="AF79" i="15"/>
  <c r="AM79" i="15"/>
  <c r="AN79" i="15"/>
  <c r="AV79" i="15" s="1"/>
  <c r="AA80" i="15"/>
  <c r="AF80" i="15"/>
  <c r="AM80" i="15"/>
  <c r="AN80" i="15"/>
  <c r="AV80" i="15" s="1"/>
  <c r="AA81" i="15"/>
  <c r="AF81" i="15"/>
  <c r="AM81" i="15"/>
  <c r="AN81" i="15"/>
  <c r="AV81" i="15" s="1"/>
  <c r="AA82" i="15"/>
  <c r="AF82" i="15"/>
  <c r="AM82" i="15"/>
  <c r="AN82" i="15"/>
  <c r="AV82" i="15" s="1"/>
  <c r="AA83" i="15"/>
  <c r="AF83" i="15"/>
  <c r="AM83" i="15"/>
  <c r="AN83" i="15"/>
  <c r="AV83" i="15" s="1"/>
  <c r="AA84" i="15"/>
  <c r="AF84" i="15"/>
  <c r="AM84" i="15"/>
  <c r="AN84" i="15"/>
  <c r="AV84" i="15" s="1"/>
  <c r="AA85" i="15"/>
  <c r="AF85" i="15"/>
  <c r="AM85" i="15"/>
  <c r="AN85" i="15"/>
  <c r="AV85" i="15" s="1"/>
  <c r="AA86" i="15"/>
  <c r="AF86" i="15"/>
  <c r="AM86" i="15"/>
  <c r="AN86" i="15"/>
  <c r="AV86" i="15" s="1"/>
  <c r="AA87" i="15"/>
  <c r="AF87" i="15"/>
  <c r="AM87" i="15"/>
  <c r="AN87" i="15"/>
  <c r="AV87" i="15" s="1"/>
  <c r="AA88" i="15"/>
  <c r="AF88" i="15"/>
  <c r="AM88" i="15"/>
  <c r="AN88" i="15"/>
  <c r="AV88" i="15" s="1"/>
  <c r="AA89" i="15"/>
  <c r="AF89" i="15"/>
  <c r="AM89" i="15"/>
  <c r="AN89" i="15"/>
  <c r="AV89" i="15" s="1"/>
  <c r="AA90" i="15"/>
  <c r="AF90" i="15"/>
  <c r="AM90" i="15"/>
  <c r="AN90" i="15"/>
  <c r="AV90" i="15" s="1"/>
  <c r="AA91" i="15"/>
  <c r="AF91" i="15"/>
  <c r="AM91" i="15"/>
  <c r="AN91" i="15"/>
  <c r="AV91" i="15" s="1"/>
  <c r="AA92" i="15"/>
  <c r="AF92" i="15"/>
  <c r="AM92" i="15"/>
  <c r="AN92" i="15"/>
  <c r="AV92" i="15" s="1"/>
  <c r="AA93" i="15"/>
  <c r="AF93" i="15"/>
  <c r="AM93" i="15"/>
  <c r="AN93" i="15"/>
  <c r="AU93" i="15" s="1"/>
  <c r="AV93" i="15"/>
  <c r="AA94" i="15"/>
  <c r="AF94" i="15"/>
  <c r="AM94" i="15"/>
  <c r="AN94" i="15"/>
  <c r="AU94" i="15" s="1"/>
  <c r="AA95" i="15"/>
  <c r="AF95" i="15"/>
  <c r="AM95" i="15"/>
  <c r="AN95" i="15"/>
  <c r="AU95" i="15" s="1"/>
  <c r="AA96" i="15"/>
  <c r="AF96" i="15"/>
  <c r="AM96" i="15"/>
  <c r="AN96" i="15"/>
  <c r="AU96" i="15" s="1"/>
  <c r="AA97" i="15"/>
  <c r="AF97" i="15"/>
  <c r="AM97" i="15"/>
  <c r="AN97" i="15"/>
  <c r="AU97" i="15" s="1"/>
  <c r="AA98" i="15"/>
  <c r="AF98" i="15"/>
  <c r="AM98" i="15"/>
  <c r="AN98" i="15"/>
  <c r="AU98" i="15" s="1"/>
  <c r="AV98" i="15"/>
  <c r="AA99" i="15"/>
  <c r="AF99" i="15"/>
  <c r="AM99" i="15"/>
  <c r="AN99" i="15"/>
  <c r="AU99" i="15" s="1"/>
  <c r="AA100" i="15"/>
  <c r="AF100" i="15"/>
  <c r="AM100" i="15"/>
  <c r="AN100" i="15"/>
  <c r="AU100" i="15" s="1"/>
  <c r="AA101" i="15"/>
  <c r="AF101" i="15"/>
  <c r="AM101" i="15"/>
  <c r="AN101" i="15"/>
  <c r="AU101" i="15" s="1"/>
  <c r="AA102" i="15"/>
  <c r="AF102" i="15"/>
  <c r="AM102" i="15"/>
  <c r="AN102" i="15"/>
  <c r="AU102" i="15" s="1"/>
  <c r="AV102" i="15"/>
  <c r="AA103" i="15"/>
  <c r="AF103" i="15"/>
  <c r="AM103" i="15"/>
  <c r="AN103" i="15"/>
  <c r="AU103" i="15" s="1"/>
  <c r="AA104" i="15"/>
  <c r="AF104" i="15"/>
  <c r="AM104" i="15"/>
  <c r="AN104" i="15"/>
  <c r="AU104" i="15" s="1"/>
  <c r="AA105" i="15"/>
  <c r="AF105" i="15"/>
  <c r="AM105" i="15"/>
  <c r="AN105" i="15"/>
  <c r="AU105" i="15" s="1"/>
  <c r="AA106" i="15"/>
  <c r="AF106" i="15"/>
  <c r="AM106" i="15"/>
  <c r="AN106" i="15"/>
  <c r="AU106" i="15" s="1"/>
  <c r="AA107" i="15"/>
  <c r="AF107" i="15"/>
  <c r="AM107" i="15"/>
  <c r="AN107" i="15"/>
  <c r="AU107" i="15" s="1"/>
  <c r="AA108" i="15"/>
  <c r="AF108" i="15"/>
  <c r="AM108" i="15"/>
  <c r="AN108" i="15"/>
  <c r="AU108" i="15" s="1"/>
  <c r="AA109" i="15"/>
  <c r="AF109" i="15"/>
  <c r="AM109" i="15"/>
  <c r="AN109" i="15"/>
  <c r="AU109" i="15" s="1"/>
  <c r="AA110" i="15"/>
  <c r="AF110" i="15"/>
  <c r="AM110" i="15"/>
  <c r="AN110" i="15"/>
  <c r="AU110" i="15" s="1"/>
  <c r="AV110" i="15"/>
  <c r="AA111" i="15"/>
  <c r="AF111" i="15"/>
  <c r="AM111" i="15"/>
  <c r="AN111" i="15"/>
  <c r="AU111" i="15" s="1"/>
  <c r="AV111" i="15"/>
  <c r="AA112" i="15"/>
  <c r="AF112" i="15"/>
  <c r="AM112" i="15"/>
  <c r="AN112" i="15"/>
  <c r="AU112" i="15" s="1"/>
  <c r="AA113" i="15"/>
  <c r="AF113" i="15"/>
  <c r="AM113" i="15"/>
  <c r="AN113" i="15"/>
  <c r="AU113" i="15" s="1"/>
  <c r="AV113" i="15"/>
  <c r="AA114" i="15"/>
  <c r="AF114" i="15"/>
  <c r="AM114" i="15"/>
  <c r="AN114" i="15"/>
  <c r="AU114" i="15" s="1"/>
  <c r="AA115" i="15"/>
  <c r="AF115" i="15"/>
  <c r="AM115" i="15"/>
  <c r="AN115" i="15"/>
  <c r="AU115" i="15" s="1"/>
  <c r="AA116" i="15"/>
  <c r="AF116" i="15"/>
  <c r="AM116" i="15"/>
  <c r="AN116" i="15"/>
  <c r="AU116" i="15" s="1"/>
  <c r="AA117" i="15"/>
  <c r="AF117" i="15"/>
  <c r="AM117" i="15"/>
  <c r="AN117" i="15"/>
  <c r="AU117" i="15" s="1"/>
  <c r="AA118" i="15"/>
  <c r="AF118" i="15"/>
  <c r="AM118" i="15"/>
  <c r="AN118" i="15"/>
  <c r="AU118" i="15" s="1"/>
  <c r="AA119" i="15"/>
  <c r="AF119" i="15"/>
  <c r="AM119" i="15"/>
  <c r="AN119" i="15"/>
  <c r="AU119" i="15" s="1"/>
  <c r="AA120" i="15"/>
  <c r="AF120" i="15"/>
  <c r="AM120" i="15"/>
  <c r="AN120" i="15"/>
  <c r="AU120" i="15" s="1"/>
  <c r="AA121" i="15"/>
  <c r="AF121" i="15"/>
  <c r="AM121" i="15"/>
  <c r="AN121" i="15"/>
  <c r="AU121" i="15" s="1"/>
  <c r="AA122" i="15"/>
  <c r="AF122" i="15"/>
  <c r="AM122" i="15"/>
  <c r="AN122" i="15"/>
  <c r="AU122" i="15" s="1"/>
  <c r="AA123" i="15"/>
  <c r="AF123" i="15"/>
  <c r="AM123" i="15"/>
  <c r="AN123" i="15"/>
  <c r="AU123" i="15" s="1"/>
  <c r="AV123" i="15"/>
  <c r="AA124" i="15"/>
  <c r="AF124" i="15"/>
  <c r="AM124" i="15"/>
  <c r="AN124" i="15"/>
  <c r="AU124" i="15" s="1"/>
  <c r="AA125" i="15"/>
  <c r="AF125" i="15"/>
  <c r="AM125" i="15"/>
  <c r="AN125" i="15"/>
  <c r="AU125" i="15" s="1"/>
  <c r="AV125" i="15"/>
  <c r="AA126" i="15"/>
  <c r="AF126" i="15"/>
  <c r="AM126" i="15"/>
  <c r="AN126" i="15"/>
  <c r="AU126" i="15" s="1"/>
  <c r="AA127" i="15"/>
  <c r="AF127" i="15"/>
  <c r="AM127" i="15"/>
  <c r="AN127" i="15"/>
  <c r="AU127" i="15" s="1"/>
  <c r="AA128" i="15"/>
  <c r="AF128" i="15"/>
  <c r="AM128" i="15"/>
  <c r="AN128" i="15"/>
  <c r="AU128" i="15" s="1"/>
  <c r="AA129" i="15"/>
  <c r="AF129" i="15"/>
  <c r="AM129" i="15"/>
  <c r="AN129" i="15"/>
  <c r="AU129" i="15" s="1"/>
  <c r="AA130" i="15"/>
  <c r="AF130" i="15"/>
  <c r="AM130" i="15"/>
  <c r="AN130" i="15"/>
  <c r="AU130" i="15" s="1"/>
  <c r="AA131" i="15"/>
  <c r="AF131" i="15"/>
  <c r="AM131" i="15"/>
  <c r="AN131" i="15"/>
  <c r="AU131" i="15" s="1"/>
  <c r="AV131" i="15"/>
  <c r="AA132" i="15"/>
  <c r="AF132" i="15"/>
  <c r="AM132" i="15"/>
  <c r="AN132" i="15"/>
  <c r="AU132" i="15" s="1"/>
  <c r="AV132" i="15"/>
  <c r="AA133" i="15"/>
  <c r="AF133" i="15"/>
  <c r="AM133" i="15"/>
  <c r="AN133" i="15"/>
  <c r="AU133" i="15" s="1"/>
  <c r="AA134" i="15"/>
  <c r="AF134" i="15"/>
  <c r="AM134" i="15"/>
  <c r="AN134" i="15"/>
  <c r="AU134" i="15" s="1"/>
  <c r="AA135" i="15"/>
  <c r="AF135" i="15"/>
  <c r="AM135" i="15"/>
  <c r="AN135" i="15"/>
  <c r="AU135" i="15" s="1"/>
  <c r="AA136" i="15"/>
  <c r="AF136" i="15"/>
  <c r="AM136" i="15"/>
  <c r="AN136" i="15"/>
  <c r="AU136" i="15" s="1"/>
  <c r="AA137" i="15"/>
  <c r="AF137" i="15"/>
  <c r="AM137" i="15"/>
  <c r="AN137" i="15"/>
  <c r="AU137" i="15" s="1"/>
  <c r="AV137" i="15"/>
  <c r="AA138" i="15"/>
  <c r="AF138" i="15"/>
  <c r="AM138" i="15"/>
  <c r="AN138" i="15"/>
  <c r="AU138" i="15" s="1"/>
  <c r="AA139" i="15"/>
  <c r="AF139" i="15"/>
  <c r="AM139" i="15"/>
  <c r="AN139" i="15"/>
  <c r="AU139" i="15" s="1"/>
  <c r="AA140" i="15"/>
  <c r="AF140" i="15"/>
  <c r="AM140" i="15"/>
  <c r="AN140" i="15"/>
  <c r="AU140" i="15" s="1"/>
  <c r="AA141" i="15"/>
  <c r="AF141" i="15"/>
  <c r="AM141" i="15"/>
  <c r="AN141" i="15"/>
  <c r="AU141" i="15" s="1"/>
  <c r="AV141" i="15"/>
  <c r="AA142" i="15"/>
  <c r="AF142" i="15"/>
  <c r="AM142" i="15"/>
  <c r="AN142" i="15"/>
  <c r="AU142" i="15" s="1"/>
  <c r="AA143" i="15"/>
  <c r="AF143" i="15"/>
  <c r="AM143" i="15"/>
  <c r="AN143" i="15"/>
  <c r="AU143" i="15" s="1"/>
  <c r="AV143" i="15"/>
  <c r="AA144" i="15"/>
  <c r="AF144" i="15"/>
  <c r="AM144" i="15"/>
  <c r="AN144" i="15"/>
  <c r="AU144" i="15" s="1"/>
  <c r="AA145" i="15"/>
  <c r="AF145" i="15"/>
  <c r="AM145" i="15"/>
  <c r="AN145" i="15"/>
  <c r="AU145" i="15" s="1"/>
  <c r="AA146" i="15"/>
  <c r="AF146" i="15"/>
  <c r="AM146" i="15"/>
  <c r="AN146" i="15"/>
  <c r="AU146" i="15" s="1"/>
  <c r="AA147" i="15"/>
  <c r="AF147" i="15"/>
  <c r="AM147" i="15"/>
  <c r="AN147" i="15"/>
  <c r="AU147" i="15" s="1"/>
  <c r="AA148" i="15"/>
  <c r="AF148" i="15"/>
  <c r="AM148" i="15"/>
  <c r="AN148" i="15"/>
  <c r="AU148" i="15" s="1"/>
  <c r="AA149" i="15"/>
  <c r="AF149" i="15"/>
  <c r="AM149" i="15"/>
  <c r="AN149" i="15"/>
  <c r="AU149" i="15" s="1"/>
  <c r="AV149" i="15"/>
  <c r="AA150" i="15"/>
  <c r="AF150" i="15"/>
  <c r="AM150" i="15"/>
  <c r="AN150" i="15"/>
  <c r="AU150" i="15" s="1"/>
  <c r="AV150" i="15"/>
  <c r="AA151" i="15"/>
  <c r="AF151" i="15"/>
  <c r="AM151" i="15"/>
  <c r="AN151" i="15"/>
  <c r="AU151" i="15" s="1"/>
  <c r="AA152" i="15"/>
  <c r="AF152" i="15"/>
  <c r="AM152" i="15"/>
  <c r="AN152" i="15"/>
  <c r="AU152" i="15" s="1"/>
  <c r="AA153" i="15"/>
  <c r="AF153" i="15"/>
  <c r="AM153" i="15"/>
  <c r="AN153" i="15"/>
  <c r="AU153" i="15" s="1"/>
  <c r="AA154" i="15"/>
  <c r="AF154" i="15"/>
  <c r="AM154" i="15"/>
  <c r="AN154" i="15"/>
  <c r="AU154" i="15" s="1"/>
  <c r="AA155" i="15"/>
  <c r="AF155" i="15"/>
  <c r="AM155" i="15"/>
  <c r="AN155" i="15"/>
  <c r="AU155" i="15" s="1"/>
  <c r="AV155" i="15"/>
  <c r="AA156" i="15"/>
  <c r="AF156" i="15"/>
  <c r="AM156" i="15"/>
  <c r="AN156" i="15"/>
  <c r="AU156" i="15" s="1"/>
  <c r="AV156" i="15"/>
  <c r="AA157" i="15"/>
  <c r="AF157" i="15"/>
  <c r="AM157" i="15"/>
  <c r="AN157" i="15"/>
  <c r="AU157" i="15" s="1"/>
  <c r="AA158" i="15"/>
  <c r="AF158" i="15"/>
  <c r="AM158" i="15"/>
  <c r="AN158" i="15"/>
  <c r="AU158" i="15" s="1"/>
  <c r="AA159" i="15"/>
  <c r="AF159" i="15"/>
  <c r="AM159" i="15"/>
  <c r="AN159" i="15"/>
  <c r="AU159" i="15" s="1"/>
  <c r="AA160" i="15"/>
  <c r="AF160" i="15"/>
  <c r="AM160" i="15"/>
  <c r="AN160" i="15"/>
  <c r="AU160" i="15" s="1"/>
  <c r="AA161" i="15"/>
  <c r="AF161" i="15"/>
  <c r="AM161" i="15"/>
  <c r="AN161" i="15"/>
  <c r="AU161" i="15" s="1"/>
  <c r="AA162" i="15"/>
  <c r="AF162" i="15"/>
  <c r="AM162" i="15"/>
  <c r="AN162" i="15"/>
  <c r="AU162" i="15" s="1"/>
  <c r="AA163" i="15"/>
  <c r="AF163" i="15"/>
  <c r="AM163" i="15"/>
  <c r="AN163" i="15"/>
  <c r="AU163" i="15" s="1"/>
  <c r="AA164" i="15"/>
  <c r="AF164" i="15"/>
  <c r="AM164" i="15"/>
  <c r="AN164" i="15"/>
  <c r="AU164" i="15" s="1"/>
  <c r="AA165" i="15"/>
  <c r="AF165" i="15"/>
  <c r="AM165" i="15"/>
  <c r="AN165" i="15"/>
  <c r="AU165" i="15" s="1"/>
  <c r="AA166" i="15"/>
  <c r="AF166" i="15"/>
  <c r="AM166" i="15"/>
  <c r="AN166" i="15"/>
  <c r="AU166" i="15" s="1"/>
  <c r="AA167" i="15"/>
  <c r="AF167" i="15"/>
  <c r="AM167" i="15"/>
  <c r="AN167" i="15"/>
  <c r="AU167" i="15" s="1"/>
  <c r="AA168" i="15"/>
  <c r="AF168" i="15"/>
  <c r="AM168" i="15"/>
  <c r="AN168" i="15"/>
  <c r="AU168" i="15" s="1"/>
  <c r="AV168" i="15"/>
  <c r="AA169" i="15"/>
  <c r="AF169" i="15"/>
  <c r="AM169" i="15"/>
  <c r="AN169" i="15"/>
  <c r="AU169" i="15" s="1"/>
  <c r="AA170" i="15"/>
  <c r="AF170" i="15"/>
  <c r="AM170" i="15"/>
  <c r="AN170" i="15"/>
  <c r="AU170" i="15" s="1"/>
  <c r="AA171" i="15"/>
  <c r="AF171" i="15"/>
  <c r="AM171" i="15"/>
  <c r="AN171" i="15"/>
  <c r="AU171" i="15" s="1"/>
  <c r="AA172" i="15"/>
  <c r="AF172" i="15"/>
  <c r="AM172" i="15"/>
  <c r="AN172" i="15"/>
  <c r="AU172" i="15" s="1"/>
  <c r="AA173" i="15"/>
  <c r="AF173" i="15"/>
  <c r="AM173" i="15"/>
  <c r="AN173" i="15"/>
  <c r="AU173" i="15" s="1"/>
  <c r="AV173" i="15"/>
  <c r="AA174" i="15"/>
  <c r="AF174" i="15"/>
  <c r="AM174" i="15"/>
  <c r="AN174" i="15"/>
  <c r="AU174" i="15" s="1"/>
  <c r="AV174" i="15"/>
  <c r="AA175" i="15"/>
  <c r="AF175" i="15"/>
  <c r="AM175" i="15"/>
  <c r="AN175" i="15"/>
  <c r="AU175" i="15" s="1"/>
  <c r="AA176" i="15"/>
  <c r="AF176" i="15"/>
  <c r="AM176" i="15"/>
  <c r="AN176" i="15"/>
  <c r="AV176" i="15" s="1"/>
  <c r="AA177" i="15"/>
  <c r="AF177" i="15"/>
  <c r="AM177" i="15"/>
  <c r="AN177" i="15"/>
  <c r="AV177" i="15" s="1"/>
  <c r="AA178" i="15"/>
  <c r="AF178" i="15"/>
  <c r="AM178" i="15"/>
  <c r="AN178" i="15"/>
  <c r="AV178" i="15" s="1"/>
  <c r="AA179" i="15"/>
  <c r="AF179" i="15"/>
  <c r="AM179" i="15"/>
  <c r="AN179" i="15"/>
  <c r="AV179" i="15" s="1"/>
  <c r="AU179" i="15"/>
  <c r="AA180" i="15"/>
  <c r="AF180" i="15"/>
  <c r="AM180" i="15"/>
  <c r="AN180" i="15"/>
  <c r="AV180" i="15" s="1"/>
  <c r="E181" i="15"/>
  <c r="K181" i="15"/>
  <c r="AB181" i="15"/>
  <c r="AD181" i="15"/>
  <c r="AG181" i="15"/>
  <c r="AH181" i="15"/>
  <c r="AJ181" i="15"/>
  <c r="AP181" i="15"/>
  <c r="AT183" i="15" s="1"/>
  <c r="AR181" i="15"/>
  <c r="AT181" i="15"/>
  <c r="AP133" i="10"/>
  <c r="AP19" i="13"/>
  <c r="AP17" i="3"/>
  <c r="AV26" i="10"/>
  <c r="AP706" i="1"/>
  <c r="AP52" i="8"/>
  <c r="AP46" i="14"/>
  <c r="AU178" i="15" l="1"/>
  <c r="AV158" i="15"/>
  <c r="AV119" i="15"/>
  <c r="AV105" i="15"/>
  <c r="AV101" i="15"/>
  <c r="AU66" i="15"/>
  <c r="AV159" i="15"/>
  <c r="AV147" i="15"/>
  <c r="AV129" i="15"/>
  <c r="AV104" i="15"/>
  <c r="AV96" i="15"/>
  <c r="AU92" i="15"/>
  <c r="AU70" i="15"/>
  <c r="AU39" i="15"/>
  <c r="AV167" i="15"/>
  <c r="AV146" i="15"/>
  <c r="AV138" i="15"/>
  <c r="AV122" i="15"/>
  <c r="AV114" i="15"/>
  <c r="AF181" i="15"/>
  <c r="AU176" i="15"/>
  <c r="AV164" i="15"/>
  <c r="AV152" i="15"/>
  <c r="AV107" i="15"/>
  <c r="AU52" i="15"/>
  <c r="AU177" i="15"/>
  <c r="AV165" i="15"/>
  <c r="AV161" i="15"/>
  <c r="AV140" i="15"/>
  <c r="AV128" i="15"/>
  <c r="AV120" i="15"/>
  <c r="AV116" i="15"/>
  <c r="AV95" i="15"/>
  <c r="AU56" i="15"/>
  <c r="AU27" i="15"/>
  <c r="AU180" i="15"/>
  <c r="AV170" i="15"/>
  <c r="AV134" i="15"/>
  <c r="AV171" i="15"/>
  <c r="AV162" i="15"/>
  <c r="AV153" i="15"/>
  <c r="AV144" i="15"/>
  <c r="AV135" i="15"/>
  <c r="AV126" i="15"/>
  <c r="AV117" i="15"/>
  <c r="AV108" i="15"/>
  <c r="AV99" i="15"/>
  <c r="AU68" i="15"/>
  <c r="AU64" i="15"/>
  <c r="AU32" i="15"/>
  <c r="AU15" i="15"/>
  <c r="AU8" i="15"/>
  <c r="AV50" i="15"/>
  <c r="AU50" i="15"/>
  <c r="AV175" i="15"/>
  <c r="AV169" i="15"/>
  <c r="AV163" i="15"/>
  <c r="AV157" i="15"/>
  <c r="AV151" i="15"/>
  <c r="AV145" i="15"/>
  <c r="AV139" i="15"/>
  <c r="AV133" i="15"/>
  <c r="AV127" i="15"/>
  <c r="AV121" i="15"/>
  <c r="AV115" i="15"/>
  <c r="AV109" i="15"/>
  <c r="AV103" i="15"/>
  <c r="AV97" i="15"/>
  <c r="AU88" i="15"/>
  <c r="AU84" i="15"/>
  <c r="AV46" i="15"/>
  <c r="AU46" i="15"/>
  <c r="AU30" i="15"/>
  <c r="AV57" i="15"/>
  <c r="AU57" i="15"/>
  <c r="AV75" i="15"/>
  <c r="AU75" i="15"/>
  <c r="AV172" i="15"/>
  <c r="AV166" i="15"/>
  <c r="AV160" i="15"/>
  <c r="AV154" i="15"/>
  <c r="AV148" i="15"/>
  <c r="AV142" i="15"/>
  <c r="AV136" i="15"/>
  <c r="AV130" i="15"/>
  <c r="AV124" i="15"/>
  <c r="AV118" i="15"/>
  <c r="AV112" i="15"/>
  <c r="AV106" i="15"/>
  <c r="AV100" i="15"/>
  <c r="AV94" i="15"/>
  <c r="AU86" i="15"/>
  <c r="AU82" i="15"/>
  <c r="AU48" i="15"/>
  <c r="AU80" i="15"/>
  <c r="AU76" i="15"/>
  <c r="AU62" i="15"/>
  <c r="AU58" i="15"/>
  <c r="AU44" i="15"/>
  <c r="AU40" i="15"/>
  <c r="AU26" i="15"/>
  <c r="AU22" i="15"/>
  <c r="AU9" i="15"/>
  <c r="AU90" i="15"/>
  <c r="AU81" i="15"/>
  <c r="AU72" i="15"/>
  <c r="AU63" i="15"/>
  <c r="AU54" i="15"/>
  <c r="AU45" i="15"/>
  <c r="AU36" i="15"/>
  <c r="AU14" i="15"/>
  <c r="AU87" i="15"/>
  <c r="AU78" i="15"/>
  <c r="AU69" i="15"/>
  <c r="AU60" i="15"/>
  <c r="AU51" i="15"/>
  <c r="AU42" i="15"/>
  <c r="AU33" i="15"/>
  <c r="AU24" i="15"/>
  <c r="AU16" i="15"/>
  <c r="AU38" i="15"/>
  <c r="AU34" i="15"/>
  <c r="AU20" i="15"/>
  <c r="AU12" i="15"/>
  <c r="AU89" i="15"/>
  <c r="AU83" i="15"/>
  <c r="AU77" i="15"/>
  <c r="AU71" i="15"/>
  <c r="AU65" i="15"/>
  <c r="AU59" i="15"/>
  <c r="AU53" i="15"/>
  <c r="AU47" i="15"/>
  <c r="AU41" i="15"/>
  <c r="AU35" i="15"/>
  <c r="AU29" i="15"/>
  <c r="AU23" i="15"/>
  <c r="AU17" i="15"/>
  <c r="AU11" i="15"/>
  <c r="AU18" i="15"/>
  <c r="AN181" i="15"/>
  <c r="AU91" i="15"/>
  <c r="AU85" i="15"/>
  <c r="AU79" i="15"/>
  <c r="AU73" i="15"/>
  <c r="AU67" i="15"/>
  <c r="AU61" i="15"/>
  <c r="AU55" i="15"/>
  <c r="AU49" i="15"/>
  <c r="AU43" i="15"/>
  <c r="AU37" i="15"/>
  <c r="AU31" i="15"/>
  <c r="AU25" i="15"/>
  <c r="AU19" i="15"/>
  <c r="AU13" i="15"/>
  <c r="E133" i="10"/>
  <c r="E706" i="1"/>
  <c r="AU181" i="15" l="1"/>
  <c r="E46" i="14"/>
  <c r="E243" i="11" l="1"/>
  <c r="J5" i="14" l="1"/>
  <c r="AA8" i="14"/>
  <c r="AF8" i="14"/>
  <c r="AM8" i="14"/>
  <c r="AN8" i="14"/>
  <c r="AA9" i="14"/>
  <c r="AF9" i="14"/>
  <c r="AM9" i="14"/>
  <c r="AN9" i="14"/>
  <c r="AA10" i="14"/>
  <c r="AF10" i="14"/>
  <c r="AM10" i="14"/>
  <c r="AN10" i="14"/>
  <c r="AA11" i="14"/>
  <c r="AF11" i="14"/>
  <c r="AM11" i="14"/>
  <c r="AN11" i="14"/>
  <c r="AA12" i="14"/>
  <c r="AF12" i="14"/>
  <c r="AM12" i="14"/>
  <c r="AN12" i="14"/>
  <c r="AA13" i="14"/>
  <c r="AF13" i="14"/>
  <c r="AM13" i="14"/>
  <c r="AN13" i="14"/>
  <c r="AA14" i="14"/>
  <c r="AF14" i="14"/>
  <c r="AM14" i="14"/>
  <c r="AN14" i="14"/>
  <c r="AA15" i="14"/>
  <c r="AF15" i="14"/>
  <c r="AM15" i="14"/>
  <c r="AN15" i="14"/>
  <c r="AA16" i="14"/>
  <c r="AF16" i="14"/>
  <c r="AM16" i="14"/>
  <c r="AN16" i="14"/>
  <c r="AA17" i="14"/>
  <c r="AF17" i="14"/>
  <c r="AM17" i="14"/>
  <c r="AN17" i="14"/>
  <c r="AA18" i="14"/>
  <c r="AF18" i="14"/>
  <c r="AM18" i="14"/>
  <c r="AN18" i="14"/>
  <c r="AA19" i="14"/>
  <c r="AF19" i="14"/>
  <c r="AM19" i="14"/>
  <c r="AN19" i="14"/>
  <c r="AA20" i="14"/>
  <c r="AF20" i="14"/>
  <c r="AM20" i="14"/>
  <c r="AN20" i="14"/>
  <c r="AA21" i="14"/>
  <c r="AF21" i="14"/>
  <c r="AM21" i="14"/>
  <c r="AN21" i="14"/>
  <c r="AA22" i="14"/>
  <c r="AF22" i="14"/>
  <c r="AM22" i="14"/>
  <c r="AN22" i="14"/>
  <c r="AA23" i="14"/>
  <c r="AF23" i="14"/>
  <c r="AM23" i="14"/>
  <c r="AN23" i="14"/>
  <c r="AA24" i="14"/>
  <c r="AF24" i="14"/>
  <c r="AM24" i="14"/>
  <c r="AN24" i="14"/>
  <c r="AA25" i="14"/>
  <c r="AF25" i="14"/>
  <c r="AM25" i="14"/>
  <c r="AN25" i="14"/>
  <c r="AA26" i="14"/>
  <c r="AF26" i="14"/>
  <c r="AM26" i="14"/>
  <c r="AN26" i="14"/>
  <c r="AA27" i="14"/>
  <c r="AF27" i="14"/>
  <c r="AM27" i="14"/>
  <c r="AN27" i="14"/>
  <c r="AA28" i="14"/>
  <c r="AF28" i="14"/>
  <c r="AM28" i="14"/>
  <c r="AN28" i="14"/>
  <c r="AA29" i="14"/>
  <c r="AF29" i="14"/>
  <c r="AM29" i="14"/>
  <c r="AN29" i="14"/>
  <c r="AA30" i="14"/>
  <c r="AF30" i="14"/>
  <c r="AM30" i="14"/>
  <c r="AN30" i="14"/>
  <c r="AA31" i="14"/>
  <c r="AF31" i="14"/>
  <c r="AM31" i="14"/>
  <c r="AN31" i="14"/>
  <c r="AA32" i="14"/>
  <c r="AF32" i="14"/>
  <c r="AM32" i="14"/>
  <c r="AN32" i="14"/>
  <c r="AA33" i="14"/>
  <c r="AF33" i="14"/>
  <c r="AM33" i="14"/>
  <c r="AN33" i="14"/>
  <c r="AA34" i="14"/>
  <c r="AF34" i="14"/>
  <c r="AM34" i="14"/>
  <c r="AN34" i="14"/>
  <c r="AA35" i="14"/>
  <c r="AF35" i="14"/>
  <c r="AM35" i="14"/>
  <c r="AN35" i="14"/>
  <c r="AA36" i="14"/>
  <c r="AF36" i="14"/>
  <c r="AM36" i="14"/>
  <c r="AN36" i="14"/>
  <c r="AA37" i="14"/>
  <c r="AF37" i="14"/>
  <c r="AM37" i="14"/>
  <c r="AN37" i="14"/>
  <c r="AA38" i="14"/>
  <c r="AF38" i="14"/>
  <c r="AM38" i="14"/>
  <c r="AN38" i="14"/>
  <c r="AA39" i="14"/>
  <c r="AF39" i="14"/>
  <c r="AM39" i="14"/>
  <c r="AN39" i="14"/>
  <c r="AA40" i="14"/>
  <c r="AF40" i="14"/>
  <c r="AM40" i="14"/>
  <c r="AN40" i="14"/>
  <c r="AA41" i="14"/>
  <c r="AF41" i="14"/>
  <c r="AM41" i="14"/>
  <c r="AN41" i="14"/>
  <c r="AA42" i="14"/>
  <c r="AF42" i="14"/>
  <c r="AM42" i="14"/>
  <c r="AN42" i="14"/>
  <c r="AA43" i="14"/>
  <c r="AF43" i="14"/>
  <c r="AM43" i="14"/>
  <c r="AN43" i="14"/>
  <c r="AA44" i="14"/>
  <c r="AF44" i="14"/>
  <c r="AM44" i="14"/>
  <c r="AN44" i="14"/>
  <c r="AA45" i="14"/>
  <c r="AF45" i="14"/>
  <c r="AM45" i="14"/>
  <c r="AN45" i="14"/>
  <c r="K46" i="14"/>
  <c r="AB46" i="14"/>
  <c r="AC46" i="14"/>
  <c r="AD46" i="14"/>
  <c r="AG46" i="14"/>
  <c r="AH46" i="14"/>
  <c r="AJ46" i="14"/>
  <c r="AR46" i="14"/>
  <c r="AT46" i="14"/>
  <c r="AU44" i="14" l="1"/>
  <c r="AV44" i="14"/>
  <c r="AU38" i="14"/>
  <c r="AV38" i="14"/>
  <c r="AU29" i="14"/>
  <c r="AV29" i="14"/>
  <c r="AU23" i="14"/>
  <c r="AV23" i="14"/>
  <c r="AU14" i="14"/>
  <c r="AV14" i="14"/>
  <c r="AU39" i="14"/>
  <c r="AV39" i="14"/>
  <c r="AU30" i="14"/>
  <c r="AV30" i="14"/>
  <c r="AU18" i="14"/>
  <c r="AV18" i="14"/>
  <c r="AU12" i="14"/>
  <c r="AV12" i="14"/>
  <c r="AU41" i="14"/>
  <c r="AV41" i="14"/>
  <c r="AU35" i="14"/>
  <c r="AV35" i="14"/>
  <c r="AU32" i="14"/>
  <c r="AV32" i="14"/>
  <c r="AU26" i="14"/>
  <c r="AV26" i="14"/>
  <c r="AU20" i="14"/>
  <c r="AV20" i="14"/>
  <c r="AU17" i="14"/>
  <c r="AV17" i="14"/>
  <c r="AU11" i="14"/>
  <c r="AV11" i="14"/>
  <c r="AU8" i="14"/>
  <c r="AV8" i="14"/>
  <c r="AU45" i="14"/>
  <c r="AV45" i="14"/>
  <c r="AU42" i="14"/>
  <c r="AV42" i="14"/>
  <c r="AU36" i="14"/>
  <c r="AV36" i="14"/>
  <c r="AU33" i="14"/>
  <c r="AV33" i="14"/>
  <c r="AU27" i="14"/>
  <c r="AV27" i="14"/>
  <c r="AU24" i="14"/>
  <c r="AV24" i="14"/>
  <c r="AU21" i="14"/>
  <c r="AV21" i="14"/>
  <c r="AU15" i="14"/>
  <c r="AV15" i="14"/>
  <c r="AU9" i="14"/>
  <c r="AV9" i="14"/>
  <c r="AU43" i="14"/>
  <c r="AV43" i="14"/>
  <c r="AU40" i="14"/>
  <c r="AV40" i="14"/>
  <c r="AU37" i="14"/>
  <c r="AV37" i="14"/>
  <c r="AU34" i="14"/>
  <c r="AV34" i="14"/>
  <c r="AU31" i="14"/>
  <c r="AV31" i="14"/>
  <c r="AU28" i="14"/>
  <c r="AV28" i="14"/>
  <c r="AU25" i="14"/>
  <c r="AV25" i="14"/>
  <c r="AU22" i="14"/>
  <c r="AV22" i="14"/>
  <c r="AU19" i="14"/>
  <c r="AV19" i="14"/>
  <c r="AU16" i="14"/>
  <c r="AV16" i="14"/>
  <c r="AU13" i="14"/>
  <c r="AV13" i="14"/>
  <c r="AU10" i="14"/>
  <c r="AV10" i="14"/>
  <c r="AF46" i="14"/>
  <c r="AN46" i="14"/>
  <c r="J5" i="13"/>
  <c r="AA8" i="13"/>
  <c r="AF8" i="13"/>
  <c r="AM8" i="13"/>
  <c r="AN8" i="13"/>
  <c r="AV8" i="13" s="1"/>
  <c r="AU8" i="13"/>
  <c r="AA9" i="13"/>
  <c r="AF9" i="13"/>
  <c r="AM9" i="13"/>
  <c r="AN9" i="13"/>
  <c r="AV9" i="13" s="1"/>
  <c r="AA10" i="13"/>
  <c r="AF10" i="13"/>
  <c r="AM10" i="13"/>
  <c r="AN10" i="13"/>
  <c r="AV10" i="13" s="1"/>
  <c r="AA11" i="13"/>
  <c r="AF11" i="13"/>
  <c r="AM11" i="13"/>
  <c r="AN11" i="13"/>
  <c r="AV11" i="13" s="1"/>
  <c r="AA12" i="13"/>
  <c r="AF12" i="13"/>
  <c r="AM12" i="13"/>
  <c r="AN12" i="13"/>
  <c r="AV12" i="13" s="1"/>
  <c r="AA13" i="13"/>
  <c r="AF13" i="13"/>
  <c r="AM13" i="13"/>
  <c r="AN13" i="13"/>
  <c r="AV13" i="13" s="1"/>
  <c r="AA14" i="13"/>
  <c r="AF14" i="13"/>
  <c r="AM14" i="13"/>
  <c r="AN14" i="13"/>
  <c r="AV14" i="13" s="1"/>
  <c r="AA15" i="13"/>
  <c r="AF15" i="13"/>
  <c r="AM15" i="13"/>
  <c r="AN15" i="13"/>
  <c r="AV15" i="13" s="1"/>
  <c r="AA16" i="13"/>
  <c r="AF16" i="13"/>
  <c r="AM16" i="13"/>
  <c r="AN16" i="13"/>
  <c r="AV16" i="13" s="1"/>
  <c r="AU16" i="13"/>
  <c r="AA17" i="13"/>
  <c r="AF17" i="13"/>
  <c r="AM17" i="13"/>
  <c r="AN17" i="13"/>
  <c r="AV17" i="13" s="1"/>
  <c r="AA18" i="13"/>
  <c r="AF18" i="13"/>
  <c r="AM18" i="13"/>
  <c r="AN18" i="13"/>
  <c r="AV18" i="13" s="1"/>
  <c r="E19" i="13"/>
  <c r="K19" i="13"/>
  <c r="AB19" i="13"/>
  <c r="AC19" i="13"/>
  <c r="AD19" i="13"/>
  <c r="AG19" i="13"/>
  <c r="AH19" i="13"/>
  <c r="AJ19" i="13"/>
  <c r="AR19" i="13"/>
  <c r="AT19" i="13"/>
  <c r="AU11" i="13" l="1"/>
  <c r="AU46" i="14"/>
  <c r="AU14" i="13"/>
  <c r="AU10" i="13"/>
  <c r="AU15" i="13"/>
  <c r="AU9" i="13"/>
  <c r="AN19" i="13"/>
  <c r="AU17" i="13"/>
  <c r="AF19" i="13"/>
  <c r="AU18" i="13"/>
  <c r="AU12" i="13"/>
  <c r="AU13" i="13"/>
  <c r="AP19" i="12"/>
  <c r="J5" i="12"/>
  <c r="AA8" i="12"/>
  <c r="AF8" i="12"/>
  <c r="AM8" i="12"/>
  <c r="AN8" i="12"/>
  <c r="AV8" i="12" s="1"/>
  <c r="AA9" i="12"/>
  <c r="AF9" i="12"/>
  <c r="AM9" i="12"/>
  <c r="AN9" i="12"/>
  <c r="AV9" i="12" s="1"/>
  <c r="AA10" i="12"/>
  <c r="AF10" i="12"/>
  <c r="AM10" i="12"/>
  <c r="AN10" i="12"/>
  <c r="AV10" i="12" s="1"/>
  <c r="AU10" i="12"/>
  <c r="AA11" i="12"/>
  <c r="AF11" i="12"/>
  <c r="AM11" i="12"/>
  <c r="AN11" i="12"/>
  <c r="AV11" i="12" s="1"/>
  <c r="AA12" i="12"/>
  <c r="AF12" i="12"/>
  <c r="AM12" i="12"/>
  <c r="AN12" i="12"/>
  <c r="AV12" i="12" s="1"/>
  <c r="AA13" i="12"/>
  <c r="AF13" i="12"/>
  <c r="AM13" i="12"/>
  <c r="AN13" i="12"/>
  <c r="AV13" i="12" s="1"/>
  <c r="AA14" i="12"/>
  <c r="AF14" i="12"/>
  <c r="AM14" i="12"/>
  <c r="AN14" i="12"/>
  <c r="AV14" i="12" s="1"/>
  <c r="AA15" i="12"/>
  <c r="AF15" i="12"/>
  <c r="AM15" i="12"/>
  <c r="AN15" i="12"/>
  <c r="AV15" i="12" s="1"/>
  <c r="AA16" i="12"/>
  <c r="AF16" i="12"/>
  <c r="AM16" i="12"/>
  <c r="AN16" i="12"/>
  <c r="AV16" i="12" s="1"/>
  <c r="AA17" i="12"/>
  <c r="AF17" i="12"/>
  <c r="AM17" i="12"/>
  <c r="AN17" i="12"/>
  <c r="AV17" i="12" s="1"/>
  <c r="AU17" i="12"/>
  <c r="AA18" i="12"/>
  <c r="AF18" i="12"/>
  <c r="AM18" i="12"/>
  <c r="AN18" i="12"/>
  <c r="AV18" i="12" s="1"/>
  <c r="E19" i="12"/>
  <c r="K19" i="12"/>
  <c r="AB19" i="12"/>
  <c r="AC19" i="12"/>
  <c r="AD19" i="12"/>
  <c r="AG19" i="12"/>
  <c r="AH19" i="12"/>
  <c r="AJ19" i="12"/>
  <c r="AR19" i="12"/>
  <c r="AT19" i="12"/>
  <c r="AU18" i="12" l="1"/>
  <c r="AU14" i="12"/>
  <c r="AU19" i="13"/>
  <c r="AU16" i="12"/>
  <c r="AU12" i="12"/>
  <c r="AU8" i="12"/>
  <c r="AU11" i="12"/>
  <c r="AN19" i="12"/>
  <c r="AU15" i="12"/>
  <c r="AU9" i="12"/>
  <c r="AF19" i="12"/>
  <c r="AU13" i="12"/>
  <c r="AU19" i="12" l="1"/>
  <c r="J5" i="11"/>
  <c r="S8" i="11"/>
  <c r="AA8" i="11"/>
  <c r="AF8" i="11"/>
  <c r="AM8" i="11"/>
  <c r="AN8" i="11"/>
  <c r="AT8" i="11" s="1"/>
  <c r="AV8" i="11" s="1"/>
  <c r="S9" i="11"/>
  <c r="AA9" i="11"/>
  <c r="AF9" i="11"/>
  <c r="AM9" i="11"/>
  <c r="AN9" i="11"/>
  <c r="AT9" i="11" s="1"/>
  <c r="AV9" i="11" s="1"/>
  <c r="S10" i="11"/>
  <c r="AA10" i="11"/>
  <c r="AF10" i="11"/>
  <c r="AM10" i="11"/>
  <c r="AN10" i="11"/>
  <c r="AT10" i="11" s="1"/>
  <c r="AV10" i="11" s="1"/>
  <c r="S11" i="11"/>
  <c r="AA11" i="11"/>
  <c r="AF11" i="11"/>
  <c r="AM11" i="11"/>
  <c r="AN11" i="11"/>
  <c r="AT11" i="11" s="1"/>
  <c r="AV11" i="11" s="1"/>
  <c r="S12" i="11"/>
  <c r="AA12" i="11"/>
  <c r="AF12" i="11"/>
  <c r="AM12" i="11"/>
  <c r="AN12" i="11"/>
  <c r="AT12" i="11" s="1"/>
  <c r="AV12" i="11" s="1"/>
  <c r="S13" i="11"/>
  <c r="AA13" i="11"/>
  <c r="AF13" i="11"/>
  <c r="AM13" i="11"/>
  <c r="AN13" i="11"/>
  <c r="AT13" i="11" s="1"/>
  <c r="AV13" i="11" s="1"/>
  <c r="S14" i="11"/>
  <c r="AA14" i="11"/>
  <c r="AF14" i="11"/>
  <c r="AM14" i="11"/>
  <c r="AN14" i="11"/>
  <c r="AT14" i="11" s="1"/>
  <c r="AV14" i="11" s="1"/>
  <c r="S15" i="11"/>
  <c r="AA15" i="11"/>
  <c r="AF15" i="11"/>
  <c r="AM15" i="11"/>
  <c r="AN15" i="11"/>
  <c r="AT15" i="11" s="1"/>
  <c r="AV15" i="11" s="1"/>
  <c r="S16" i="11"/>
  <c r="AA16" i="11"/>
  <c r="AF16" i="11"/>
  <c r="AM16" i="11"/>
  <c r="AN16" i="11"/>
  <c r="AT16" i="11" s="1"/>
  <c r="AV16" i="11" s="1"/>
  <c r="S17" i="11"/>
  <c r="AA17" i="11"/>
  <c r="AF17" i="11"/>
  <c r="AM17" i="11"/>
  <c r="AN17" i="11"/>
  <c r="AT17" i="11" s="1"/>
  <c r="AV17" i="11" s="1"/>
  <c r="S18" i="11"/>
  <c r="AA18" i="11"/>
  <c r="AF18" i="11"/>
  <c r="AM18" i="11"/>
  <c r="AN18" i="11"/>
  <c r="AT18" i="11" s="1"/>
  <c r="AV18" i="11" s="1"/>
  <c r="S19" i="11"/>
  <c r="AA19" i="11"/>
  <c r="AF19" i="11"/>
  <c r="AM19" i="11"/>
  <c r="AN19" i="11"/>
  <c r="AT19" i="11" s="1"/>
  <c r="AV19" i="11" s="1"/>
  <c r="S20" i="11"/>
  <c r="AA20" i="11"/>
  <c r="AF20" i="11"/>
  <c r="AM20" i="11"/>
  <c r="AN20" i="11"/>
  <c r="AT20" i="11" s="1"/>
  <c r="AV20" i="11" s="1"/>
  <c r="S21" i="11"/>
  <c r="AA21" i="11"/>
  <c r="AF21" i="11"/>
  <c r="AM21" i="11"/>
  <c r="AN21" i="11"/>
  <c r="AT21" i="11" s="1"/>
  <c r="AV21" i="11" s="1"/>
  <c r="S22" i="11"/>
  <c r="AA22" i="11"/>
  <c r="AF22" i="11"/>
  <c r="AM22" i="11"/>
  <c r="AN22" i="11"/>
  <c r="AT22" i="11"/>
  <c r="AV22" i="11" s="1"/>
  <c r="S23" i="11"/>
  <c r="AA23" i="11"/>
  <c r="AF23" i="11"/>
  <c r="AM23" i="11"/>
  <c r="AN23" i="11"/>
  <c r="AT23" i="11" s="1"/>
  <c r="AV23" i="11" s="1"/>
  <c r="S24" i="11"/>
  <c r="AA24" i="11"/>
  <c r="AF24" i="11"/>
  <c r="AM24" i="11"/>
  <c r="AN24" i="11"/>
  <c r="AT24" i="11" s="1"/>
  <c r="AV24" i="11" s="1"/>
  <c r="S25" i="11"/>
  <c r="AA25" i="11"/>
  <c r="AF25" i="11"/>
  <c r="AM25" i="11"/>
  <c r="AN25" i="11"/>
  <c r="AT25" i="11" s="1"/>
  <c r="AV25" i="11" s="1"/>
  <c r="S26" i="11"/>
  <c r="AA26" i="11"/>
  <c r="AF26" i="11"/>
  <c r="AM26" i="11"/>
  <c r="AN26" i="11"/>
  <c r="AT26" i="11" s="1"/>
  <c r="AV26" i="11" s="1"/>
  <c r="S27" i="11"/>
  <c r="AA27" i="11"/>
  <c r="AF27" i="11"/>
  <c r="AM27" i="11"/>
  <c r="AN27" i="11"/>
  <c r="AT27" i="11" s="1"/>
  <c r="AV27" i="11" s="1"/>
  <c r="S28" i="11"/>
  <c r="AA28" i="11"/>
  <c r="AF28" i="11"/>
  <c r="AM28" i="11"/>
  <c r="AN28" i="11"/>
  <c r="AT28" i="11" s="1"/>
  <c r="AV28" i="11" s="1"/>
  <c r="S29" i="11"/>
  <c r="AA29" i="11"/>
  <c r="AF29" i="11"/>
  <c r="AM29" i="11"/>
  <c r="AN29" i="11"/>
  <c r="AT29" i="11" s="1"/>
  <c r="AV29" i="11" s="1"/>
  <c r="S30" i="11"/>
  <c r="AA30" i="11"/>
  <c r="AF30" i="11"/>
  <c r="AM30" i="11"/>
  <c r="AN30" i="11"/>
  <c r="AT30" i="11" s="1"/>
  <c r="AV30" i="11" s="1"/>
  <c r="S31" i="11"/>
  <c r="AA31" i="11"/>
  <c r="AF31" i="11"/>
  <c r="AM31" i="11"/>
  <c r="AN31" i="11"/>
  <c r="AT31" i="11" s="1"/>
  <c r="AV31" i="11" s="1"/>
  <c r="S32" i="11"/>
  <c r="AA32" i="11"/>
  <c r="AF32" i="11"/>
  <c r="AM32" i="11"/>
  <c r="AN32" i="11"/>
  <c r="AT32" i="11" s="1"/>
  <c r="AV32" i="11" s="1"/>
  <c r="S33" i="11"/>
  <c r="AA33" i="11"/>
  <c r="AF33" i="11"/>
  <c r="AM33" i="11"/>
  <c r="AN33" i="11"/>
  <c r="AT33" i="11" s="1"/>
  <c r="AV33" i="11" s="1"/>
  <c r="S34" i="11"/>
  <c r="AA34" i="11"/>
  <c r="AF34" i="11"/>
  <c r="AM34" i="11"/>
  <c r="AN34" i="11"/>
  <c r="AT34" i="11" s="1"/>
  <c r="AV34" i="11" s="1"/>
  <c r="S35" i="11"/>
  <c r="AA35" i="11"/>
  <c r="AF35" i="11"/>
  <c r="AM35" i="11"/>
  <c r="AN35" i="11"/>
  <c r="AT35" i="11" s="1"/>
  <c r="AV35" i="11" s="1"/>
  <c r="S36" i="11"/>
  <c r="AA36" i="11"/>
  <c r="AF36" i="11"/>
  <c r="AM36" i="11"/>
  <c r="AN36" i="11"/>
  <c r="AT36" i="11" s="1"/>
  <c r="AV36" i="11" s="1"/>
  <c r="S37" i="11"/>
  <c r="AA37" i="11"/>
  <c r="AF37" i="11"/>
  <c r="AM37" i="11"/>
  <c r="AN37" i="11"/>
  <c r="AT37" i="11" s="1"/>
  <c r="AV37" i="11" s="1"/>
  <c r="S38" i="11"/>
  <c r="AA38" i="11"/>
  <c r="AF38" i="11"/>
  <c r="AM38" i="11"/>
  <c r="AN38" i="11"/>
  <c r="AT38" i="11" s="1"/>
  <c r="AV38" i="11" s="1"/>
  <c r="S39" i="11"/>
  <c r="AA39" i="11"/>
  <c r="AF39" i="11"/>
  <c r="AM39" i="11"/>
  <c r="AN39" i="11"/>
  <c r="AT39" i="11" s="1"/>
  <c r="AV39" i="11" s="1"/>
  <c r="S40" i="11"/>
  <c r="AA40" i="11"/>
  <c r="AF40" i="11"/>
  <c r="AM40" i="11"/>
  <c r="AN40" i="11"/>
  <c r="AT40" i="11" s="1"/>
  <c r="AV40" i="11" s="1"/>
  <c r="S41" i="11"/>
  <c r="AA41" i="11"/>
  <c r="AF41" i="11"/>
  <c r="AM41" i="11"/>
  <c r="AN41" i="11"/>
  <c r="AT41" i="11" s="1"/>
  <c r="AV41" i="11" s="1"/>
  <c r="S42" i="11"/>
  <c r="AA42" i="11"/>
  <c r="AF42" i="11"/>
  <c r="AM42" i="11"/>
  <c r="AN42" i="11"/>
  <c r="AT42" i="11" s="1"/>
  <c r="AV42" i="11" s="1"/>
  <c r="S43" i="11"/>
  <c r="AA43" i="11"/>
  <c r="AF43" i="11"/>
  <c r="AM43" i="11"/>
  <c r="AN43" i="11"/>
  <c r="AT43" i="11" s="1"/>
  <c r="AV43" i="11" s="1"/>
  <c r="S44" i="11"/>
  <c r="AA44" i="11"/>
  <c r="AF44" i="11"/>
  <c r="AM44" i="11"/>
  <c r="AN44" i="11"/>
  <c r="AT44" i="11" s="1"/>
  <c r="AV44" i="11" s="1"/>
  <c r="S45" i="11"/>
  <c r="AA45" i="11"/>
  <c r="AF45" i="11"/>
  <c r="AM45" i="11"/>
  <c r="AN45" i="11"/>
  <c r="AT45" i="11" s="1"/>
  <c r="AV45" i="11" s="1"/>
  <c r="S46" i="11"/>
  <c r="AA46" i="11"/>
  <c r="AF46" i="11"/>
  <c r="AM46" i="11"/>
  <c r="AN46" i="11"/>
  <c r="AT46" i="11" s="1"/>
  <c r="AV46" i="11" s="1"/>
  <c r="S47" i="11"/>
  <c r="AA47" i="11"/>
  <c r="AF47" i="11"/>
  <c r="AM47" i="11"/>
  <c r="AN47" i="11"/>
  <c r="AT47" i="11" s="1"/>
  <c r="AV47" i="11" s="1"/>
  <c r="S48" i="11"/>
  <c r="AA48" i="11"/>
  <c r="AF48" i="11"/>
  <c r="AM48" i="11"/>
  <c r="AN48" i="11"/>
  <c r="AT48" i="11" s="1"/>
  <c r="AV48" i="11" s="1"/>
  <c r="S49" i="11"/>
  <c r="AA49" i="11"/>
  <c r="AF49" i="11"/>
  <c r="AM49" i="11"/>
  <c r="AN49" i="11"/>
  <c r="AT49" i="11" s="1"/>
  <c r="AV49" i="11" s="1"/>
  <c r="S50" i="11"/>
  <c r="AA50" i="11"/>
  <c r="AF50" i="11"/>
  <c r="AM50" i="11"/>
  <c r="AN50" i="11"/>
  <c r="AT50" i="11" s="1"/>
  <c r="AV50" i="11" s="1"/>
  <c r="S51" i="11"/>
  <c r="AA51" i="11"/>
  <c r="AF51" i="11"/>
  <c r="AM51" i="11"/>
  <c r="AN51" i="11"/>
  <c r="AT51" i="11" s="1"/>
  <c r="AV51" i="11" s="1"/>
  <c r="S52" i="11"/>
  <c r="AA52" i="11"/>
  <c r="AF52" i="11"/>
  <c r="AM52" i="11"/>
  <c r="AN52" i="11"/>
  <c r="AT52" i="11" s="1"/>
  <c r="AV52" i="11" s="1"/>
  <c r="S53" i="11"/>
  <c r="AA53" i="11"/>
  <c r="AF53" i="11"/>
  <c r="AM53" i="11"/>
  <c r="AN53" i="11"/>
  <c r="AT53" i="11" s="1"/>
  <c r="AV53" i="11" s="1"/>
  <c r="S54" i="11"/>
  <c r="AA54" i="11"/>
  <c r="AF54" i="11"/>
  <c r="AM54" i="11"/>
  <c r="AN54" i="11"/>
  <c r="AT54" i="11" s="1"/>
  <c r="AV54" i="11" s="1"/>
  <c r="S55" i="11"/>
  <c r="AA55" i="11"/>
  <c r="AF55" i="11"/>
  <c r="AM55" i="11"/>
  <c r="AN55" i="11"/>
  <c r="AT55" i="11" s="1"/>
  <c r="AV55" i="11" s="1"/>
  <c r="S56" i="11"/>
  <c r="AA56" i="11"/>
  <c r="AF56" i="11"/>
  <c r="AM56" i="11"/>
  <c r="AN56" i="11"/>
  <c r="AT56" i="11" s="1"/>
  <c r="AV56" i="11" s="1"/>
  <c r="S57" i="11"/>
  <c r="AA57" i="11"/>
  <c r="AF57" i="11"/>
  <c r="AM57" i="11"/>
  <c r="AN57" i="11"/>
  <c r="AT57" i="11" s="1"/>
  <c r="AV57" i="11" s="1"/>
  <c r="AA58" i="11"/>
  <c r="AF58" i="11"/>
  <c r="AM58" i="11"/>
  <c r="AN58" i="11"/>
  <c r="AT58" i="11" s="1"/>
  <c r="AV58" i="11" s="1"/>
  <c r="AA59" i="11"/>
  <c r="AF59" i="11"/>
  <c r="AM59" i="11"/>
  <c r="AN59" i="11"/>
  <c r="AT59" i="11" s="1"/>
  <c r="AV59" i="11" s="1"/>
  <c r="AA60" i="11"/>
  <c r="AF60" i="11"/>
  <c r="AM60" i="11"/>
  <c r="AN60" i="11"/>
  <c r="AT60" i="11" s="1"/>
  <c r="AV60" i="11" s="1"/>
  <c r="AA61" i="11"/>
  <c r="AF61" i="11"/>
  <c r="AM61" i="11"/>
  <c r="AN61" i="11"/>
  <c r="AT61" i="11" s="1"/>
  <c r="AV61" i="11" s="1"/>
  <c r="AA62" i="11"/>
  <c r="AF62" i="11"/>
  <c r="AM62" i="11"/>
  <c r="AN62" i="11"/>
  <c r="AT62" i="11" s="1"/>
  <c r="AV62" i="11" s="1"/>
  <c r="AA63" i="11"/>
  <c r="AF63" i="11"/>
  <c r="AM63" i="11"/>
  <c r="AN63" i="11"/>
  <c r="AT63" i="11" s="1"/>
  <c r="AV63" i="11" s="1"/>
  <c r="S64" i="11"/>
  <c r="AA64" i="11"/>
  <c r="AF64" i="11"/>
  <c r="AM64" i="11"/>
  <c r="AN64" i="11"/>
  <c r="AT64" i="11" s="1"/>
  <c r="AV64" i="11" s="1"/>
  <c r="AA65" i="11"/>
  <c r="AF65" i="11"/>
  <c r="AM65" i="11"/>
  <c r="AN65" i="11"/>
  <c r="AT65" i="11" s="1"/>
  <c r="AV65" i="11" s="1"/>
  <c r="AA66" i="11"/>
  <c r="AF66" i="11"/>
  <c r="AM66" i="11"/>
  <c r="AN66" i="11"/>
  <c r="AT66" i="11" s="1"/>
  <c r="AV66" i="11" s="1"/>
  <c r="AA67" i="11"/>
  <c r="AF67" i="11"/>
  <c r="AM67" i="11"/>
  <c r="AN67" i="11"/>
  <c r="AT67" i="11" s="1"/>
  <c r="AV67" i="11" s="1"/>
  <c r="AA68" i="11"/>
  <c r="AF68" i="11"/>
  <c r="AM68" i="11"/>
  <c r="AN68" i="11"/>
  <c r="AT68" i="11" s="1"/>
  <c r="AV68" i="11" s="1"/>
  <c r="AA69" i="11"/>
  <c r="AF69" i="11"/>
  <c r="AM69" i="11"/>
  <c r="AN69" i="11"/>
  <c r="AT69" i="11" s="1"/>
  <c r="AV69" i="11" s="1"/>
  <c r="AA70" i="11"/>
  <c r="AF70" i="11"/>
  <c r="AM70" i="11"/>
  <c r="AN70" i="11"/>
  <c r="AT70" i="11" s="1"/>
  <c r="AV70" i="11" s="1"/>
  <c r="AA71" i="11"/>
  <c r="AF71" i="11"/>
  <c r="AM71" i="11"/>
  <c r="AN71" i="11"/>
  <c r="AT71" i="11" s="1"/>
  <c r="AV71" i="11" s="1"/>
  <c r="AA72" i="11"/>
  <c r="AF72" i="11"/>
  <c r="AM72" i="11"/>
  <c r="AN72" i="11"/>
  <c r="AT72" i="11" s="1"/>
  <c r="AV72" i="11" s="1"/>
  <c r="AA73" i="11"/>
  <c r="AF73" i="11"/>
  <c r="AM73" i="11"/>
  <c r="AN73" i="11"/>
  <c r="AT73" i="11" s="1"/>
  <c r="AV73" i="11" s="1"/>
  <c r="AA74" i="11"/>
  <c r="AF74" i="11"/>
  <c r="AM74" i="11"/>
  <c r="AN74" i="11"/>
  <c r="AT74" i="11" s="1"/>
  <c r="AV74" i="11" s="1"/>
  <c r="AA75" i="11"/>
  <c r="AF75" i="11"/>
  <c r="AM75" i="11"/>
  <c r="AN75" i="11"/>
  <c r="AT75" i="11" s="1"/>
  <c r="AV75" i="11" s="1"/>
  <c r="AA76" i="11"/>
  <c r="AF76" i="11"/>
  <c r="AM76" i="11"/>
  <c r="AN76" i="11"/>
  <c r="AT76" i="11" s="1"/>
  <c r="AV76" i="11" s="1"/>
  <c r="AA77" i="11"/>
  <c r="AF77" i="11"/>
  <c r="AM77" i="11"/>
  <c r="AN77" i="11"/>
  <c r="AT77" i="11" s="1"/>
  <c r="AV77" i="11" s="1"/>
  <c r="AA78" i="11"/>
  <c r="AF78" i="11"/>
  <c r="AM78" i="11"/>
  <c r="AN78" i="11"/>
  <c r="AT78" i="11" s="1"/>
  <c r="AV78" i="11" s="1"/>
  <c r="AA79" i="11"/>
  <c r="AF79" i="11"/>
  <c r="AM79" i="11"/>
  <c r="AN79" i="11"/>
  <c r="AT79" i="11" s="1"/>
  <c r="AV79" i="11" s="1"/>
  <c r="AA80" i="11"/>
  <c r="AF80" i="11"/>
  <c r="AM80" i="11"/>
  <c r="AN80" i="11"/>
  <c r="AT80" i="11" s="1"/>
  <c r="AV80" i="11" s="1"/>
  <c r="AA81" i="11"/>
  <c r="AF81" i="11"/>
  <c r="AM81" i="11"/>
  <c r="AN81" i="11"/>
  <c r="AT81" i="11" s="1"/>
  <c r="AV81" i="11" s="1"/>
  <c r="AA82" i="11"/>
  <c r="AF82" i="11"/>
  <c r="AM82" i="11"/>
  <c r="AN82" i="11"/>
  <c r="AT82" i="11" s="1"/>
  <c r="AV82" i="11" s="1"/>
  <c r="AA83" i="11"/>
  <c r="AF83" i="11"/>
  <c r="AM83" i="11"/>
  <c r="AN83" i="11"/>
  <c r="AT83" i="11" s="1"/>
  <c r="AV83" i="11" s="1"/>
  <c r="AA84" i="11"/>
  <c r="AF84" i="11"/>
  <c r="AM84" i="11"/>
  <c r="AN84" i="11"/>
  <c r="AT84" i="11" s="1"/>
  <c r="AV84" i="11" s="1"/>
  <c r="AA85" i="11"/>
  <c r="AF85" i="11"/>
  <c r="AM85" i="11"/>
  <c r="AN85" i="11"/>
  <c r="AT85" i="11" s="1"/>
  <c r="AV85" i="11" s="1"/>
  <c r="AA86" i="11"/>
  <c r="AF86" i="11"/>
  <c r="AM86" i="11"/>
  <c r="AN86" i="11"/>
  <c r="AT86" i="11" s="1"/>
  <c r="AV86" i="11" s="1"/>
  <c r="AA87" i="11"/>
  <c r="AF87" i="11"/>
  <c r="AM87" i="11"/>
  <c r="AN87" i="11"/>
  <c r="AT87" i="11" s="1"/>
  <c r="AV87" i="11" s="1"/>
  <c r="AA88" i="11"/>
  <c r="AF88" i="11"/>
  <c r="AM88" i="11"/>
  <c r="AN88" i="11"/>
  <c r="AT88" i="11" s="1"/>
  <c r="AV88" i="11" s="1"/>
  <c r="AA89" i="11"/>
  <c r="AF89" i="11"/>
  <c r="AM89" i="11"/>
  <c r="AN89" i="11"/>
  <c r="AT89" i="11" s="1"/>
  <c r="AV89" i="11" s="1"/>
  <c r="AA90" i="11"/>
  <c r="AF90" i="11"/>
  <c r="AM90" i="11"/>
  <c r="AN90" i="11"/>
  <c r="AT90" i="11" s="1"/>
  <c r="AV90" i="11" s="1"/>
  <c r="AA91" i="11"/>
  <c r="AF91" i="11"/>
  <c r="AM91" i="11"/>
  <c r="AN91" i="11"/>
  <c r="AT91" i="11" s="1"/>
  <c r="AV91" i="11" s="1"/>
  <c r="AA92" i="11"/>
  <c r="AF92" i="11"/>
  <c r="AM92" i="11"/>
  <c r="AN92" i="11"/>
  <c r="AT92" i="11" s="1"/>
  <c r="AV92" i="11" s="1"/>
  <c r="AA93" i="11"/>
  <c r="AF93" i="11"/>
  <c r="AM93" i="11"/>
  <c r="AN93" i="11"/>
  <c r="AT93" i="11" s="1"/>
  <c r="AV93" i="11" s="1"/>
  <c r="AA94" i="11"/>
  <c r="AF94" i="11"/>
  <c r="AM94" i="11"/>
  <c r="AN94" i="11"/>
  <c r="AT94" i="11" s="1"/>
  <c r="AV94" i="11" s="1"/>
  <c r="AA95" i="11"/>
  <c r="AF95" i="11"/>
  <c r="AM95" i="11"/>
  <c r="AN95" i="11"/>
  <c r="AT95" i="11" s="1"/>
  <c r="AV95" i="11" s="1"/>
  <c r="AA96" i="11"/>
  <c r="AF96" i="11"/>
  <c r="AM96" i="11"/>
  <c r="AN96" i="11"/>
  <c r="AT96" i="11" s="1"/>
  <c r="AV96" i="11" s="1"/>
  <c r="AA97" i="11"/>
  <c r="AF97" i="11"/>
  <c r="AM97" i="11"/>
  <c r="AN97" i="11"/>
  <c r="AT97" i="11" s="1"/>
  <c r="AV97" i="11" s="1"/>
  <c r="AA98" i="11"/>
  <c r="AF98" i="11"/>
  <c r="AM98" i="11"/>
  <c r="AN98" i="11"/>
  <c r="AT98" i="11" s="1"/>
  <c r="AV98" i="11" s="1"/>
  <c r="AA99" i="11"/>
  <c r="AF99" i="11"/>
  <c r="AM99" i="11"/>
  <c r="AN99" i="11"/>
  <c r="AT99" i="11" s="1"/>
  <c r="AV99" i="11" s="1"/>
  <c r="AA100" i="11"/>
  <c r="AF100" i="11"/>
  <c r="AM100" i="11"/>
  <c r="AN100" i="11"/>
  <c r="AT100" i="11" s="1"/>
  <c r="AV100" i="11" s="1"/>
  <c r="AA101" i="11"/>
  <c r="AF101" i="11"/>
  <c r="AM101" i="11"/>
  <c r="AN101" i="11"/>
  <c r="AT101" i="11" s="1"/>
  <c r="AV101" i="11" s="1"/>
  <c r="AA102" i="11"/>
  <c r="AF102" i="11"/>
  <c r="AM102" i="11"/>
  <c r="AN102" i="11"/>
  <c r="AT102" i="11" s="1"/>
  <c r="AV102" i="11" s="1"/>
  <c r="AA103" i="11"/>
  <c r="AF103" i="11"/>
  <c r="AM103" i="11"/>
  <c r="AN103" i="11"/>
  <c r="AT103" i="11" s="1"/>
  <c r="AV103" i="11" s="1"/>
  <c r="AA104" i="11"/>
  <c r="AF104" i="11"/>
  <c r="AM104" i="11"/>
  <c r="AN104" i="11"/>
  <c r="AT104" i="11" s="1"/>
  <c r="AV104" i="11" s="1"/>
  <c r="AA105" i="11"/>
  <c r="AF105" i="11"/>
  <c r="AM105" i="11"/>
  <c r="AN105" i="11"/>
  <c r="AT105" i="11" s="1"/>
  <c r="AV105" i="11" s="1"/>
  <c r="AA106" i="11"/>
  <c r="AF106" i="11"/>
  <c r="AM106" i="11"/>
  <c r="AN106" i="11"/>
  <c r="AT106" i="11" s="1"/>
  <c r="AV106" i="11" s="1"/>
  <c r="AA107" i="11"/>
  <c r="AF107" i="11"/>
  <c r="AM107" i="11"/>
  <c r="AN107" i="11"/>
  <c r="AT107" i="11" s="1"/>
  <c r="AV107" i="11" s="1"/>
  <c r="AA108" i="11"/>
  <c r="AF108" i="11"/>
  <c r="AM108" i="11"/>
  <c r="AN108" i="11"/>
  <c r="AT108" i="11" s="1"/>
  <c r="AV108" i="11" s="1"/>
  <c r="AA109" i="11"/>
  <c r="AF109" i="11"/>
  <c r="AM109" i="11"/>
  <c r="AN109" i="11"/>
  <c r="AT109" i="11" s="1"/>
  <c r="AV109" i="11" s="1"/>
  <c r="AA110" i="11"/>
  <c r="AF110" i="11"/>
  <c r="AM110" i="11"/>
  <c r="AN110" i="11"/>
  <c r="AT110" i="11" s="1"/>
  <c r="AV110" i="11" s="1"/>
  <c r="AA111" i="11"/>
  <c r="AF111" i="11"/>
  <c r="AM111" i="11"/>
  <c r="AN111" i="11"/>
  <c r="AT111" i="11" s="1"/>
  <c r="AV111" i="11" s="1"/>
  <c r="AA112" i="11"/>
  <c r="AF112" i="11"/>
  <c r="AM112" i="11"/>
  <c r="AN112" i="11"/>
  <c r="AT112" i="11" s="1"/>
  <c r="AV112" i="11" s="1"/>
  <c r="AA113" i="11"/>
  <c r="AF113" i="11"/>
  <c r="AM113" i="11"/>
  <c r="AN113" i="11"/>
  <c r="AT113" i="11" s="1"/>
  <c r="AV113" i="11" s="1"/>
  <c r="AA114" i="11"/>
  <c r="AF114" i="11"/>
  <c r="AM114" i="11"/>
  <c r="AN114" i="11"/>
  <c r="AT114" i="11" s="1"/>
  <c r="AV114" i="11" s="1"/>
  <c r="AA115" i="11"/>
  <c r="AF115" i="11"/>
  <c r="AM115" i="11"/>
  <c r="AN115" i="11"/>
  <c r="AT115" i="11" s="1"/>
  <c r="AV115" i="11" s="1"/>
  <c r="AA116" i="11"/>
  <c r="AF116" i="11"/>
  <c r="AM116" i="11"/>
  <c r="AN116" i="11"/>
  <c r="AT116" i="11" s="1"/>
  <c r="AV116" i="11" s="1"/>
  <c r="AA117" i="11"/>
  <c r="AF117" i="11"/>
  <c r="AM117" i="11"/>
  <c r="AN117" i="11"/>
  <c r="AT117" i="11" s="1"/>
  <c r="AV117" i="11" s="1"/>
  <c r="AA118" i="11"/>
  <c r="AF118" i="11"/>
  <c r="AM118" i="11"/>
  <c r="AN118" i="11"/>
  <c r="AT118" i="11" s="1"/>
  <c r="AV118" i="11" s="1"/>
  <c r="AA119" i="11"/>
  <c r="AF119" i="11"/>
  <c r="AM119" i="11"/>
  <c r="AN119" i="11"/>
  <c r="AT119" i="11" s="1"/>
  <c r="AV119" i="11" s="1"/>
  <c r="AA120" i="11"/>
  <c r="AF120" i="11"/>
  <c r="AM120" i="11"/>
  <c r="AN120" i="11"/>
  <c r="AT120" i="11" s="1"/>
  <c r="AV120" i="11" s="1"/>
  <c r="AA121" i="11"/>
  <c r="AF121" i="11"/>
  <c r="AM121" i="11"/>
  <c r="AN121" i="11"/>
  <c r="AT121" i="11" s="1"/>
  <c r="AV121" i="11" s="1"/>
  <c r="AA122" i="11"/>
  <c r="AF122" i="11"/>
  <c r="AM122" i="11"/>
  <c r="AN122" i="11"/>
  <c r="AT122" i="11" s="1"/>
  <c r="AV122" i="11" s="1"/>
  <c r="AA123" i="11"/>
  <c r="AF123" i="11"/>
  <c r="AM123" i="11"/>
  <c r="AN123" i="11"/>
  <c r="AT123" i="11" s="1"/>
  <c r="AV123" i="11" s="1"/>
  <c r="AA124" i="11"/>
  <c r="AF124" i="11"/>
  <c r="AM124" i="11"/>
  <c r="AN124" i="11"/>
  <c r="AT124" i="11" s="1"/>
  <c r="AV124" i="11" s="1"/>
  <c r="AA125" i="11"/>
  <c r="AF125" i="11"/>
  <c r="AM125" i="11"/>
  <c r="AN125" i="11"/>
  <c r="AT125" i="11" s="1"/>
  <c r="AV125" i="11" s="1"/>
  <c r="AA126" i="11"/>
  <c r="AF126" i="11"/>
  <c r="AM126" i="11"/>
  <c r="AN126" i="11"/>
  <c r="AT126" i="11" s="1"/>
  <c r="AV126" i="11" s="1"/>
  <c r="AA127" i="11"/>
  <c r="AF127" i="11"/>
  <c r="AM127" i="11"/>
  <c r="AN127" i="11"/>
  <c r="AT127" i="11" s="1"/>
  <c r="AV127" i="11" s="1"/>
  <c r="AA128" i="11"/>
  <c r="AF128" i="11"/>
  <c r="AM128" i="11"/>
  <c r="AN128" i="11"/>
  <c r="AT128" i="11" s="1"/>
  <c r="AV128" i="11" s="1"/>
  <c r="AA129" i="11"/>
  <c r="AF129" i="11"/>
  <c r="AM129" i="11"/>
  <c r="AN129" i="11"/>
  <c r="AT129" i="11" s="1"/>
  <c r="AV129" i="11" s="1"/>
  <c r="AA130" i="11"/>
  <c r="AF130" i="11"/>
  <c r="AM130" i="11"/>
  <c r="AN130" i="11"/>
  <c r="AT130" i="11" s="1"/>
  <c r="AV130" i="11" s="1"/>
  <c r="AA131" i="11"/>
  <c r="AF131" i="11"/>
  <c r="AM131" i="11"/>
  <c r="AN131" i="11"/>
  <c r="AT131" i="11" s="1"/>
  <c r="AV131" i="11" s="1"/>
  <c r="AA132" i="11"/>
  <c r="AF132" i="11"/>
  <c r="AM132" i="11"/>
  <c r="AN132" i="11"/>
  <c r="AT132" i="11" s="1"/>
  <c r="AV132" i="11" s="1"/>
  <c r="AA133" i="11"/>
  <c r="AF133" i="11"/>
  <c r="AM133" i="11"/>
  <c r="AN133" i="11"/>
  <c r="AT133" i="11" s="1"/>
  <c r="AV133" i="11" s="1"/>
  <c r="AA134" i="11"/>
  <c r="AF134" i="11"/>
  <c r="AM134" i="11"/>
  <c r="AN134" i="11"/>
  <c r="AT134" i="11" s="1"/>
  <c r="AV134" i="11" s="1"/>
  <c r="AA135" i="11"/>
  <c r="AF135" i="11"/>
  <c r="AM135" i="11"/>
  <c r="AN135" i="11"/>
  <c r="AT135" i="11" s="1"/>
  <c r="AV135" i="11" s="1"/>
  <c r="AA136" i="11"/>
  <c r="AF136" i="11"/>
  <c r="AM136" i="11"/>
  <c r="AN136" i="11"/>
  <c r="AT136" i="11" s="1"/>
  <c r="AV136" i="11" s="1"/>
  <c r="AA137" i="11"/>
  <c r="AF137" i="11"/>
  <c r="AM137" i="11"/>
  <c r="AN137" i="11"/>
  <c r="AT137" i="11" s="1"/>
  <c r="AV137" i="11" s="1"/>
  <c r="AA138" i="11"/>
  <c r="AF138" i="11"/>
  <c r="AM138" i="11"/>
  <c r="AN138" i="11"/>
  <c r="AT138" i="11" s="1"/>
  <c r="AV138" i="11" s="1"/>
  <c r="AA139" i="11"/>
  <c r="AF139" i="11"/>
  <c r="AM139" i="11"/>
  <c r="AN139" i="11"/>
  <c r="AT139" i="11" s="1"/>
  <c r="AV139" i="11" s="1"/>
  <c r="AA140" i="11"/>
  <c r="AF140" i="11"/>
  <c r="AM140" i="11"/>
  <c r="AN140" i="11"/>
  <c r="AT140" i="11" s="1"/>
  <c r="AV140" i="11" s="1"/>
  <c r="S141" i="11"/>
  <c r="AA141" i="11"/>
  <c r="AF141" i="11"/>
  <c r="AM141" i="11"/>
  <c r="AN141" i="11"/>
  <c r="AT141" i="11" s="1"/>
  <c r="AV141" i="11" s="1"/>
  <c r="S142" i="11"/>
  <c r="AA142" i="11"/>
  <c r="AF142" i="11"/>
  <c r="AM142" i="11"/>
  <c r="AN142" i="11"/>
  <c r="AT142" i="11" s="1"/>
  <c r="AV142" i="11" s="1"/>
  <c r="S143" i="11"/>
  <c r="AA143" i="11"/>
  <c r="AF143" i="11"/>
  <c r="AM143" i="11"/>
  <c r="AN143" i="11"/>
  <c r="AT143" i="11" s="1"/>
  <c r="AV143" i="11" s="1"/>
  <c r="S144" i="11"/>
  <c r="AA144" i="11"/>
  <c r="AF144" i="11"/>
  <c r="AM144" i="11"/>
  <c r="AN144" i="11"/>
  <c r="AT144" i="11" s="1"/>
  <c r="AV144" i="11" s="1"/>
  <c r="S145" i="11"/>
  <c r="AA145" i="11"/>
  <c r="AF145" i="11"/>
  <c r="AM145" i="11"/>
  <c r="AN145" i="11"/>
  <c r="AT145" i="11" s="1"/>
  <c r="AV145" i="11" s="1"/>
  <c r="S146" i="11"/>
  <c r="AA146" i="11"/>
  <c r="AF146" i="11"/>
  <c r="AM146" i="11"/>
  <c r="AN146" i="11"/>
  <c r="AT146" i="11" s="1"/>
  <c r="AV146" i="11" s="1"/>
  <c r="Q147" i="11"/>
  <c r="S147" i="11"/>
  <c r="AA147" i="11"/>
  <c r="AF147" i="11"/>
  <c r="AM147" i="11"/>
  <c r="AN147" i="11"/>
  <c r="AT147" i="11" s="1"/>
  <c r="AV147" i="11" s="1"/>
  <c r="S148" i="11"/>
  <c r="AA148" i="11"/>
  <c r="AF148" i="11"/>
  <c r="AM148" i="11"/>
  <c r="AN148" i="11"/>
  <c r="AT148" i="11" s="1"/>
  <c r="AV148" i="11" s="1"/>
  <c r="S149" i="11"/>
  <c r="AA149" i="11"/>
  <c r="AF149" i="11"/>
  <c r="AM149" i="11"/>
  <c r="AN149" i="11"/>
  <c r="AT149" i="11" s="1"/>
  <c r="AV149" i="11" s="1"/>
  <c r="S150" i="11"/>
  <c r="AA150" i="11"/>
  <c r="AF150" i="11"/>
  <c r="AM150" i="11"/>
  <c r="AN150" i="11"/>
  <c r="AT150" i="11" s="1"/>
  <c r="AV150" i="11" s="1"/>
  <c r="S151" i="11"/>
  <c r="AA151" i="11"/>
  <c r="AF151" i="11"/>
  <c r="AM151" i="11"/>
  <c r="AN151" i="11"/>
  <c r="AT151" i="11" s="1"/>
  <c r="AV151" i="11" s="1"/>
  <c r="S152" i="11"/>
  <c r="AA152" i="11"/>
  <c r="AF152" i="11"/>
  <c r="AM152" i="11"/>
  <c r="AN152" i="11"/>
  <c r="AT152" i="11" s="1"/>
  <c r="AV152" i="11" s="1"/>
  <c r="S153" i="11"/>
  <c r="AA153" i="11"/>
  <c r="AF153" i="11"/>
  <c r="AM153" i="11"/>
  <c r="AN153" i="11"/>
  <c r="AT153" i="11" s="1"/>
  <c r="AV153" i="11" s="1"/>
  <c r="S154" i="11"/>
  <c r="AA154" i="11"/>
  <c r="AF154" i="11"/>
  <c r="AM154" i="11"/>
  <c r="AN154" i="11"/>
  <c r="AT154" i="11" s="1"/>
  <c r="AV154" i="11" s="1"/>
  <c r="S155" i="11"/>
  <c r="AA155" i="11"/>
  <c r="AF155" i="11"/>
  <c r="AM155" i="11"/>
  <c r="AN155" i="11"/>
  <c r="AP155" i="11" s="1"/>
  <c r="S156" i="11"/>
  <c r="AA156" i="11"/>
  <c r="AF156" i="11"/>
  <c r="AM156" i="11"/>
  <c r="AN156" i="11"/>
  <c r="AT156" i="11" s="1"/>
  <c r="AV156" i="11" s="1"/>
  <c r="S157" i="11"/>
  <c r="AA157" i="11"/>
  <c r="AF157" i="11"/>
  <c r="AM157" i="11"/>
  <c r="AN157" i="11"/>
  <c r="AT157" i="11" s="1"/>
  <c r="AV157" i="11" s="1"/>
  <c r="S158" i="11"/>
  <c r="AA158" i="11"/>
  <c r="AF158" i="11"/>
  <c r="AM158" i="11"/>
  <c r="AN158" i="11"/>
  <c r="AT158" i="11" s="1"/>
  <c r="AV158" i="11" s="1"/>
  <c r="S159" i="11"/>
  <c r="AA159" i="11"/>
  <c r="AF159" i="11"/>
  <c r="AM159" i="11"/>
  <c r="AN159" i="11"/>
  <c r="AT159" i="11" s="1"/>
  <c r="AV159" i="11" s="1"/>
  <c r="S160" i="11"/>
  <c r="AA160" i="11"/>
  <c r="AF160" i="11"/>
  <c r="AM160" i="11"/>
  <c r="AN160" i="11"/>
  <c r="AP160" i="11" s="1"/>
  <c r="S161" i="11"/>
  <c r="AA161" i="11"/>
  <c r="AF161" i="11"/>
  <c r="AM161" i="11"/>
  <c r="AN161" i="11"/>
  <c r="AT161" i="11" s="1"/>
  <c r="AV161" i="11" s="1"/>
  <c r="S162" i="11"/>
  <c r="AA162" i="11"/>
  <c r="AF162" i="11"/>
  <c r="AM162" i="11"/>
  <c r="AN162" i="11"/>
  <c r="AP162" i="11" s="1"/>
  <c r="S163" i="11"/>
  <c r="AA163" i="11"/>
  <c r="AF163" i="11"/>
  <c r="AM163" i="11"/>
  <c r="AN163" i="11"/>
  <c r="AT163" i="11" s="1"/>
  <c r="AV163" i="11" s="1"/>
  <c r="S164" i="11"/>
  <c r="AA164" i="11"/>
  <c r="AF164" i="11"/>
  <c r="AM164" i="11"/>
  <c r="AN164" i="11"/>
  <c r="AT164" i="11" s="1"/>
  <c r="AV164" i="11" s="1"/>
  <c r="S165" i="11"/>
  <c r="AA165" i="11"/>
  <c r="AF165" i="11"/>
  <c r="AM165" i="11"/>
  <c r="AN165" i="11"/>
  <c r="AT165" i="11" s="1"/>
  <c r="AV165" i="11" s="1"/>
  <c r="S166" i="11"/>
  <c r="AA166" i="11"/>
  <c r="AF166" i="11"/>
  <c r="AM166" i="11"/>
  <c r="AN166" i="11"/>
  <c r="AP166" i="11" s="1"/>
  <c r="S167" i="11"/>
  <c r="AA167" i="11"/>
  <c r="AF167" i="11"/>
  <c r="AM167" i="11"/>
  <c r="AN167" i="11"/>
  <c r="AP167" i="11" s="1"/>
  <c r="S168" i="11"/>
  <c r="AA168" i="11"/>
  <c r="AF168" i="11"/>
  <c r="AM168" i="11"/>
  <c r="AN168" i="11"/>
  <c r="AT168" i="11" s="1"/>
  <c r="AV168" i="11" s="1"/>
  <c r="S169" i="11"/>
  <c r="AA169" i="11"/>
  <c r="AF169" i="11"/>
  <c r="AM169" i="11"/>
  <c r="AN169" i="11"/>
  <c r="AP169" i="11" s="1"/>
  <c r="S170" i="11"/>
  <c r="AA170" i="11"/>
  <c r="AF170" i="11"/>
  <c r="AM170" i="11"/>
  <c r="AN170" i="11"/>
  <c r="AT170" i="11" s="1"/>
  <c r="AV170" i="11" s="1"/>
  <c r="S171" i="11"/>
  <c r="AA171" i="11"/>
  <c r="AF171" i="11"/>
  <c r="AM171" i="11"/>
  <c r="AN171" i="11"/>
  <c r="AT171" i="11" s="1"/>
  <c r="AV171" i="11" s="1"/>
  <c r="S172" i="11"/>
  <c r="AA172" i="11"/>
  <c r="AF172" i="11"/>
  <c r="AM172" i="11"/>
  <c r="AN172" i="11"/>
  <c r="AP172" i="11" s="1"/>
  <c r="S173" i="11"/>
  <c r="AA173" i="11"/>
  <c r="AF173" i="11"/>
  <c r="AM173" i="11"/>
  <c r="AN173" i="11"/>
  <c r="AP173" i="11" s="1"/>
  <c r="S174" i="11"/>
  <c r="AA174" i="11"/>
  <c r="AF174" i="11"/>
  <c r="AM174" i="11"/>
  <c r="AN174" i="11"/>
  <c r="AT174" i="11" s="1"/>
  <c r="AV174" i="11" s="1"/>
  <c r="S175" i="11"/>
  <c r="AA175" i="11"/>
  <c r="AF175" i="11"/>
  <c r="AM175" i="11"/>
  <c r="AN175" i="11"/>
  <c r="AP175" i="11" s="1"/>
  <c r="S176" i="11"/>
  <c r="AA176" i="11"/>
  <c r="AF176" i="11"/>
  <c r="AM176" i="11"/>
  <c r="AN176" i="11"/>
  <c r="AP176" i="11" s="1"/>
  <c r="S177" i="11"/>
  <c r="AA177" i="11"/>
  <c r="AF177" i="11"/>
  <c r="AM177" i="11"/>
  <c r="AN177" i="11"/>
  <c r="AT177" i="11" s="1"/>
  <c r="AV177" i="11" s="1"/>
  <c r="S178" i="11"/>
  <c r="AA178" i="11"/>
  <c r="AF178" i="11"/>
  <c r="AM178" i="11"/>
  <c r="AN178" i="11"/>
  <c r="AP178" i="11" s="1"/>
  <c r="AA179" i="11"/>
  <c r="AF179" i="11"/>
  <c r="AM179" i="11"/>
  <c r="AN179" i="11"/>
  <c r="AT179" i="11" s="1"/>
  <c r="AV179" i="11" s="1"/>
  <c r="AA180" i="11"/>
  <c r="AF180" i="11"/>
  <c r="AM180" i="11"/>
  <c r="AN180" i="11"/>
  <c r="AT180" i="11" s="1"/>
  <c r="AV180" i="11" s="1"/>
  <c r="AA181" i="11"/>
  <c r="AF181" i="11"/>
  <c r="AM181" i="11"/>
  <c r="AN181" i="11"/>
  <c r="AT181" i="11" s="1"/>
  <c r="AV181" i="11" s="1"/>
  <c r="AA182" i="11"/>
  <c r="AF182" i="11"/>
  <c r="AM182" i="11"/>
  <c r="AN182" i="11"/>
  <c r="AT182" i="11" s="1"/>
  <c r="AV182" i="11" s="1"/>
  <c r="AA183" i="11"/>
  <c r="AF183" i="11"/>
  <c r="AM183" i="11"/>
  <c r="AN183" i="11"/>
  <c r="AT183" i="11" s="1"/>
  <c r="AV183" i="11" s="1"/>
  <c r="AA184" i="11"/>
  <c r="AF184" i="11"/>
  <c r="AM184" i="11"/>
  <c r="AN184" i="11"/>
  <c r="AT184" i="11" s="1"/>
  <c r="AV184" i="11" s="1"/>
  <c r="AA185" i="11"/>
  <c r="AF185" i="11"/>
  <c r="AM185" i="11"/>
  <c r="AN185" i="11"/>
  <c r="AT185" i="11" s="1"/>
  <c r="AV185" i="11" s="1"/>
  <c r="AA186" i="11"/>
  <c r="AF186" i="11"/>
  <c r="AM186" i="11"/>
  <c r="AN186" i="11"/>
  <c r="AT186" i="11" s="1"/>
  <c r="AV186" i="11" s="1"/>
  <c r="AA187" i="11"/>
  <c r="AF187" i="11"/>
  <c r="AM187" i="11"/>
  <c r="AN187" i="11"/>
  <c r="AT187" i="11" s="1"/>
  <c r="AV187" i="11" s="1"/>
  <c r="S188" i="11"/>
  <c r="AA188" i="11"/>
  <c r="AF188" i="11"/>
  <c r="AM188" i="11"/>
  <c r="AN188" i="11"/>
  <c r="AP188" i="11" s="1"/>
  <c r="K189" i="11"/>
  <c r="S189" i="11" s="1"/>
  <c r="AA189" i="11"/>
  <c r="AF189" i="11"/>
  <c r="AM189" i="11"/>
  <c r="Q190" i="11"/>
  <c r="S190" i="11"/>
  <c r="AA190" i="11"/>
  <c r="AF190" i="11"/>
  <c r="AM190" i="11"/>
  <c r="AN190" i="11"/>
  <c r="AT190" i="11" s="1"/>
  <c r="AV190" i="11" s="1"/>
  <c r="S191" i="11"/>
  <c r="AA191" i="11"/>
  <c r="AF191" i="11"/>
  <c r="AM191" i="11"/>
  <c r="AN191" i="11"/>
  <c r="AP191" i="11" s="1"/>
  <c r="S192" i="11"/>
  <c r="AA192" i="11"/>
  <c r="AF192" i="11"/>
  <c r="AM192" i="11"/>
  <c r="AN192" i="11"/>
  <c r="AT192" i="11" s="1"/>
  <c r="AV192" i="11" s="1"/>
  <c r="S193" i="11"/>
  <c r="AA193" i="11"/>
  <c r="AF193" i="11"/>
  <c r="AM193" i="11"/>
  <c r="AN193" i="11"/>
  <c r="AT193" i="11" s="1"/>
  <c r="AV193" i="11" s="1"/>
  <c r="S194" i="11"/>
  <c r="AA194" i="11"/>
  <c r="AF194" i="11"/>
  <c r="AM194" i="11"/>
  <c r="AN194" i="11"/>
  <c r="AT194" i="11" s="1"/>
  <c r="AV194" i="11" s="1"/>
  <c r="S195" i="11"/>
  <c r="AA195" i="11"/>
  <c r="AF195" i="11"/>
  <c r="AM195" i="11"/>
  <c r="AN195" i="11"/>
  <c r="AT195" i="11" s="1"/>
  <c r="AV195" i="11" s="1"/>
  <c r="S196" i="11"/>
  <c r="AA196" i="11"/>
  <c r="AF196" i="11"/>
  <c r="AM196" i="11"/>
  <c r="AN196" i="11"/>
  <c r="AT196" i="11" s="1"/>
  <c r="AV196" i="11" s="1"/>
  <c r="S197" i="11"/>
  <c r="AA197" i="11"/>
  <c r="AF197" i="11"/>
  <c r="AM197" i="11"/>
  <c r="AN197" i="11"/>
  <c r="AT197" i="11" s="1"/>
  <c r="AV197" i="11" s="1"/>
  <c r="S198" i="11"/>
  <c r="AA198" i="11"/>
  <c r="AF198" i="11"/>
  <c r="AM198" i="11"/>
  <c r="AN198" i="11"/>
  <c r="AT198" i="11" s="1"/>
  <c r="AV198" i="11" s="1"/>
  <c r="S199" i="11"/>
  <c r="AA199" i="11"/>
  <c r="AF199" i="11"/>
  <c r="AM199" i="11"/>
  <c r="AN199" i="11"/>
  <c r="AT199" i="11" s="1"/>
  <c r="AV199" i="11" s="1"/>
  <c r="S200" i="11"/>
  <c r="AA200" i="11"/>
  <c r="AF200" i="11"/>
  <c r="AM200" i="11"/>
  <c r="AN200" i="11"/>
  <c r="AP200" i="11" s="1"/>
  <c r="S201" i="11"/>
  <c r="AA201" i="11"/>
  <c r="AF201" i="11"/>
  <c r="AM201" i="11"/>
  <c r="AN201" i="11"/>
  <c r="AP201" i="11" s="1"/>
  <c r="AA202" i="11"/>
  <c r="AF202" i="11"/>
  <c r="AM202" i="11"/>
  <c r="AN202" i="11"/>
  <c r="AT202" i="11" s="1"/>
  <c r="AV202" i="11" s="1"/>
  <c r="AA203" i="11"/>
  <c r="AF203" i="11"/>
  <c r="AM203" i="11"/>
  <c r="AN203" i="11"/>
  <c r="AT203" i="11"/>
  <c r="AV203" i="11" s="1"/>
  <c r="AA204" i="11"/>
  <c r="AF204" i="11"/>
  <c r="AM204" i="11"/>
  <c r="AN204" i="11"/>
  <c r="AT204" i="11" s="1"/>
  <c r="AV204" i="11" s="1"/>
  <c r="S205" i="11"/>
  <c r="AA205" i="11"/>
  <c r="AF205" i="11"/>
  <c r="AM205" i="11"/>
  <c r="AN205" i="11"/>
  <c r="AP205" i="11" s="1"/>
  <c r="S206" i="11"/>
  <c r="AA206" i="11"/>
  <c r="AF206" i="11"/>
  <c r="AM206" i="11"/>
  <c r="AN206" i="11"/>
  <c r="AT206" i="11" s="1"/>
  <c r="AV206" i="11" s="1"/>
  <c r="S207" i="11"/>
  <c r="AA207" i="11"/>
  <c r="AF207" i="11"/>
  <c r="AM207" i="11"/>
  <c r="AN207" i="11"/>
  <c r="AT207" i="11" s="1"/>
  <c r="AV207" i="11" s="1"/>
  <c r="S208" i="11"/>
  <c r="AA208" i="11"/>
  <c r="AF208" i="11"/>
  <c r="AM208" i="11"/>
  <c r="AN208" i="11"/>
  <c r="AT208" i="11" s="1"/>
  <c r="AV208" i="11" s="1"/>
  <c r="AA209" i="11"/>
  <c r="AF209" i="11"/>
  <c r="AM209" i="11"/>
  <c r="AN209" i="11"/>
  <c r="AT209" i="11" s="1"/>
  <c r="AV209" i="11" s="1"/>
  <c r="AA210" i="11"/>
  <c r="AF210" i="11"/>
  <c r="AM210" i="11"/>
  <c r="AN210" i="11"/>
  <c r="AT210" i="11" s="1"/>
  <c r="AV210" i="11" s="1"/>
  <c r="S211" i="11"/>
  <c r="AA211" i="11"/>
  <c r="AF211" i="11"/>
  <c r="AM211" i="11"/>
  <c r="AN211" i="11"/>
  <c r="AT211" i="11" s="1"/>
  <c r="AV211" i="11" s="1"/>
  <c r="S212" i="11"/>
  <c r="AA212" i="11"/>
  <c r="AF212" i="11"/>
  <c r="AM212" i="11"/>
  <c r="AN212" i="11"/>
  <c r="AP212" i="11" s="1"/>
  <c r="AA213" i="11"/>
  <c r="AF213" i="11"/>
  <c r="AM213" i="11"/>
  <c r="AN213" i="11"/>
  <c r="AT213" i="11" s="1"/>
  <c r="AV213" i="11" s="1"/>
  <c r="AA214" i="11"/>
  <c r="AF214" i="11"/>
  <c r="AM214" i="11"/>
  <c r="AN214" i="11"/>
  <c r="AT214" i="11" s="1"/>
  <c r="AV214" i="11" s="1"/>
  <c r="AA215" i="11"/>
  <c r="AF215" i="11"/>
  <c r="AM215" i="11"/>
  <c r="AN215" i="11"/>
  <c r="AT215" i="11" s="1"/>
  <c r="AV215" i="11" s="1"/>
  <c r="AA216" i="11"/>
  <c r="AF216" i="11"/>
  <c r="AM216" i="11"/>
  <c r="AN216" i="11"/>
  <c r="AT216" i="11" s="1"/>
  <c r="AV216" i="11" s="1"/>
  <c r="AA217" i="11"/>
  <c r="AF217" i="11"/>
  <c r="AM217" i="11"/>
  <c r="AN217" i="11"/>
  <c r="AT217" i="11" s="1"/>
  <c r="AV217" i="11" s="1"/>
  <c r="AA218" i="11"/>
  <c r="AF218" i="11"/>
  <c r="AM218" i="11"/>
  <c r="AN218" i="11"/>
  <c r="AT218" i="11" s="1"/>
  <c r="AV218" i="11" s="1"/>
  <c r="Q219" i="11"/>
  <c r="AA219" i="11"/>
  <c r="AF219" i="11"/>
  <c r="AM219" i="11"/>
  <c r="AN219" i="11"/>
  <c r="AT219" i="11" s="1"/>
  <c r="AV219" i="11" s="1"/>
  <c r="S220" i="11"/>
  <c r="AA220" i="11"/>
  <c r="AF220" i="11"/>
  <c r="AM220" i="11"/>
  <c r="AN220" i="11"/>
  <c r="AP220" i="11" s="1"/>
  <c r="S221" i="11"/>
  <c r="AA221" i="11"/>
  <c r="AF221" i="11"/>
  <c r="AM221" i="11"/>
  <c r="AN221" i="11"/>
  <c r="AP221" i="11" s="1"/>
  <c r="S222" i="11"/>
  <c r="AA222" i="11"/>
  <c r="AF222" i="11"/>
  <c r="AM222" i="11"/>
  <c r="AN222" i="11"/>
  <c r="AT222" i="11" s="1"/>
  <c r="AV222" i="11" s="1"/>
  <c r="S223" i="11"/>
  <c r="AA223" i="11"/>
  <c r="AF223" i="11"/>
  <c r="AM223" i="11"/>
  <c r="AN223" i="11"/>
  <c r="AT223" i="11" s="1"/>
  <c r="AV223" i="11" s="1"/>
  <c r="S224" i="11"/>
  <c r="AA224" i="11"/>
  <c r="AF224" i="11"/>
  <c r="AM224" i="11"/>
  <c r="AN224" i="11"/>
  <c r="AT224" i="11" s="1"/>
  <c r="AV224" i="11" s="1"/>
  <c r="S225" i="11"/>
  <c r="AA225" i="11"/>
  <c r="AF225" i="11"/>
  <c r="AM225" i="11"/>
  <c r="AN225" i="11"/>
  <c r="AP225" i="11" s="1"/>
  <c r="S226" i="11"/>
  <c r="AA226" i="11"/>
  <c r="AF226" i="11"/>
  <c r="AM226" i="11"/>
  <c r="AN226" i="11"/>
  <c r="AT226" i="11" s="1"/>
  <c r="AV226" i="11" s="1"/>
  <c r="S227" i="11"/>
  <c r="AA227" i="11"/>
  <c r="AF227" i="11"/>
  <c r="AM227" i="11"/>
  <c r="AN227" i="11"/>
  <c r="AT227" i="11" s="1"/>
  <c r="AV227" i="11" s="1"/>
  <c r="Q228" i="11"/>
  <c r="S228" i="11"/>
  <c r="AA228" i="11"/>
  <c r="AF228" i="11"/>
  <c r="AM228" i="11"/>
  <c r="AN228" i="11"/>
  <c r="AT228" i="11" s="1"/>
  <c r="AV228" i="11" s="1"/>
  <c r="S229" i="11"/>
  <c r="AA229" i="11"/>
  <c r="AF229" i="11"/>
  <c r="AM229" i="11"/>
  <c r="AN229" i="11"/>
  <c r="AT229" i="11" s="1"/>
  <c r="AV229" i="11" s="1"/>
  <c r="S230" i="11"/>
  <c r="AA230" i="11"/>
  <c r="AF230" i="11"/>
  <c r="AM230" i="11"/>
  <c r="AN230" i="11"/>
  <c r="AP230" i="11" s="1"/>
  <c r="K231" i="11"/>
  <c r="S231" i="11" s="1"/>
  <c r="AA231" i="11"/>
  <c r="AF231" i="11"/>
  <c r="AM231" i="11"/>
  <c r="S232" i="11"/>
  <c r="AA232" i="11"/>
  <c r="AF232" i="11"/>
  <c r="AM232" i="11"/>
  <c r="AN232" i="11"/>
  <c r="AP232" i="11" s="1"/>
  <c r="S233" i="11"/>
  <c r="AA233" i="11"/>
  <c r="AF233" i="11"/>
  <c r="AM233" i="11"/>
  <c r="AN233" i="11"/>
  <c r="AT233" i="11" s="1"/>
  <c r="AV233" i="11" s="1"/>
  <c r="K234" i="11"/>
  <c r="AN234" i="11" s="1"/>
  <c r="AP234" i="11" s="1"/>
  <c r="S234" i="11"/>
  <c r="AA234" i="11"/>
  <c r="AF234" i="11"/>
  <c r="AM234" i="11"/>
  <c r="S235" i="11"/>
  <c r="AA235" i="11"/>
  <c r="AF235" i="11"/>
  <c r="AM235" i="11"/>
  <c r="AN235" i="11"/>
  <c r="AT235" i="11" s="1"/>
  <c r="AV235" i="11" s="1"/>
  <c r="S236" i="11"/>
  <c r="AA236" i="11"/>
  <c r="AF236" i="11"/>
  <c r="AM236" i="11"/>
  <c r="AN236" i="11"/>
  <c r="AP236" i="11" s="1"/>
  <c r="S237" i="11"/>
  <c r="AA237" i="11"/>
  <c r="AF237" i="11"/>
  <c r="AM237" i="11"/>
  <c r="AN237" i="11"/>
  <c r="AT237" i="11" s="1"/>
  <c r="AV237" i="11" s="1"/>
  <c r="Q238" i="11"/>
  <c r="S238" i="11"/>
  <c r="AA238" i="11"/>
  <c r="AF238" i="11"/>
  <c r="AM238" i="11"/>
  <c r="AN238" i="11"/>
  <c r="AT238" i="11" s="1"/>
  <c r="AV238" i="11" s="1"/>
  <c r="S239" i="11"/>
  <c r="AA239" i="11"/>
  <c r="AF239" i="11"/>
  <c r="AM239" i="11"/>
  <c r="AN239" i="11"/>
  <c r="AT239" i="11" s="1"/>
  <c r="AV239" i="11" s="1"/>
  <c r="S240" i="11"/>
  <c r="AA240" i="11"/>
  <c r="AF240" i="11"/>
  <c r="AM240" i="11"/>
  <c r="AN240" i="11"/>
  <c r="AT240" i="11" s="1"/>
  <c r="AV240" i="11" s="1"/>
  <c r="S241" i="11"/>
  <c r="AA241" i="11"/>
  <c r="AF241" i="11"/>
  <c r="AM241" i="11"/>
  <c r="AN241" i="11"/>
  <c r="AT241" i="11" s="1"/>
  <c r="AV241" i="11" s="1"/>
  <c r="S242" i="11"/>
  <c r="AA242" i="11"/>
  <c r="AF242" i="11"/>
  <c r="AM242" i="11"/>
  <c r="AN242" i="11"/>
  <c r="AP242" i="11" s="1"/>
  <c r="AB243" i="11"/>
  <c r="AC243" i="11"/>
  <c r="AD243" i="11"/>
  <c r="AG243" i="11"/>
  <c r="AH243" i="11"/>
  <c r="AJ243" i="11"/>
  <c r="AR243" i="11"/>
  <c r="AU243" i="11"/>
  <c r="AT230" i="11" l="1"/>
  <c r="AV230" i="11" s="1"/>
  <c r="AT166" i="11"/>
  <c r="AV166" i="11" s="1"/>
  <c r="AP141" i="11"/>
  <c r="AP224" i="11"/>
  <c r="AT175" i="11"/>
  <c r="AV175" i="11" s="1"/>
  <c r="AT188" i="11"/>
  <c r="AV188" i="11" s="1"/>
  <c r="AT160" i="11"/>
  <c r="AV160" i="11" s="1"/>
  <c r="AT200" i="11"/>
  <c r="AV200" i="11" s="1"/>
  <c r="AT162" i="11"/>
  <c r="AV162" i="11" s="1"/>
  <c r="AP240" i="11"/>
  <c r="AT232" i="11"/>
  <c r="AV232" i="11" s="1"/>
  <c r="AP164" i="11"/>
  <c r="AP142" i="11"/>
  <c r="AP227" i="11"/>
  <c r="AP226" i="11"/>
  <c r="AT201" i="11"/>
  <c r="AV201" i="11" s="1"/>
  <c r="AT172" i="11"/>
  <c r="AV172" i="11" s="1"/>
  <c r="AP171" i="11"/>
  <c r="AP170" i="11"/>
  <c r="AT236" i="11"/>
  <c r="AV236" i="11" s="1"/>
  <c r="AN231" i="11"/>
  <c r="AP231" i="11" s="1"/>
  <c r="AT220" i="11"/>
  <c r="AV220" i="11" s="1"/>
  <c r="AT212" i="11"/>
  <c r="AV212" i="11" s="1"/>
  <c r="AT176" i="11"/>
  <c r="AV176" i="11" s="1"/>
  <c r="AP211" i="11"/>
  <c r="AN189" i="11"/>
  <c r="AT189" i="11" s="1"/>
  <c r="AV189" i="11" s="1"/>
  <c r="K243" i="11"/>
  <c r="AP192" i="11"/>
  <c r="AP174" i="11"/>
  <c r="AT169" i="11"/>
  <c r="AV169" i="11" s="1"/>
  <c r="AP168" i="11"/>
  <c r="AP156" i="11"/>
  <c r="AT191" i="11"/>
  <c r="AV191" i="11" s="1"/>
  <c r="AT178" i="11"/>
  <c r="AV178" i="11" s="1"/>
  <c r="AT173" i="11"/>
  <c r="AV173" i="11" s="1"/>
  <c r="AT167" i="11"/>
  <c r="AV167" i="11" s="1"/>
  <c r="AT155" i="11"/>
  <c r="AV155" i="11" s="1"/>
  <c r="AP177" i="11"/>
  <c r="AP152" i="11"/>
  <c r="AF243" i="11"/>
  <c r="AT242" i="11"/>
  <c r="AV242" i="11" s="1"/>
  <c r="AT234" i="11"/>
  <c r="AV234" i="11" s="1"/>
  <c r="AT225" i="11"/>
  <c r="AV225" i="11" s="1"/>
  <c r="AT221" i="11"/>
  <c r="AV221" i="11" s="1"/>
  <c r="AT205" i="11"/>
  <c r="AV205" i="11" s="1"/>
  <c r="J5" i="10"/>
  <c r="AA8" i="10"/>
  <c r="AF8" i="10"/>
  <c r="AM8" i="10"/>
  <c r="AN8" i="10"/>
  <c r="AV8" i="10" s="1"/>
  <c r="AA9" i="10"/>
  <c r="AF9" i="10"/>
  <c r="AM9" i="10"/>
  <c r="AN9" i="10"/>
  <c r="AV9" i="10" s="1"/>
  <c r="AA10" i="10"/>
  <c r="AF10" i="10"/>
  <c r="AM10" i="10"/>
  <c r="AN10" i="10"/>
  <c r="AV10" i="10" s="1"/>
  <c r="AA11" i="10"/>
  <c r="AF11" i="10"/>
  <c r="AM11" i="10"/>
  <c r="AN11" i="10"/>
  <c r="AV11" i="10" s="1"/>
  <c r="AA12" i="10"/>
  <c r="AF12" i="10"/>
  <c r="AM12" i="10"/>
  <c r="AN12" i="10"/>
  <c r="AV12" i="10" s="1"/>
  <c r="AA13" i="10"/>
  <c r="AF13" i="10"/>
  <c r="AM13" i="10"/>
  <c r="AN13" i="10"/>
  <c r="AV13" i="10" s="1"/>
  <c r="AA14" i="10"/>
  <c r="AF14" i="10"/>
  <c r="AM14" i="10"/>
  <c r="AN14" i="10"/>
  <c r="AV14" i="10" s="1"/>
  <c r="AA15" i="10"/>
  <c r="AF15" i="10"/>
  <c r="AM15" i="10"/>
  <c r="AN15" i="10"/>
  <c r="AV15" i="10" s="1"/>
  <c r="AA16" i="10"/>
  <c r="AF16" i="10"/>
  <c r="AM16" i="10"/>
  <c r="AN16" i="10"/>
  <c r="AV16" i="10" s="1"/>
  <c r="AA17" i="10"/>
  <c r="AF17" i="10"/>
  <c r="AM17" i="10"/>
  <c r="AN17" i="10"/>
  <c r="AV17" i="10" s="1"/>
  <c r="AA18" i="10"/>
  <c r="AF18" i="10"/>
  <c r="AM18" i="10"/>
  <c r="AN18" i="10"/>
  <c r="AV18" i="10" s="1"/>
  <c r="AA19" i="10"/>
  <c r="AF19" i="10"/>
  <c r="AM19" i="10"/>
  <c r="AN19" i="10"/>
  <c r="AV19" i="10" s="1"/>
  <c r="AA20" i="10"/>
  <c r="AF20" i="10"/>
  <c r="AM20" i="10"/>
  <c r="AN20" i="10"/>
  <c r="AV20" i="10" s="1"/>
  <c r="AA21" i="10"/>
  <c r="AF21" i="10"/>
  <c r="AM21" i="10"/>
  <c r="AN21" i="10"/>
  <c r="AV21" i="10" s="1"/>
  <c r="AA22" i="10"/>
  <c r="AF22" i="10"/>
  <c r="AM22" i="10"/>
  <c r="AN22" i="10"/>
  <c r="AV22" i="10" s="1"/>
  <c r="AA23" i="10"/>
  <c r="AF23" i="10"/>
  <c r="AM23" i="10"/>
  <c r="AN23" i="10"/>
  <c r="AV23" i="10" s="1"/>
  <c r="AA24" i="10"/>
  <c r="AF24" i="10"/>
  <c r="AM24" i="10"/>
  <c r="AN24" i="10"/>
  <c r="AV24" i="10" s="1"/>
  <c r="AA25" i="10"/>
  <c r="AF25" i="10"/>
  <c r="AM25" i="10"/>
  <c r="AN25" i="10"/>
  <c r="AV25" i="10" s="1"/>
  <c r="AA26" i="10"/>
  <c r="AF26" i="10"/>
  <c r="AM26" i="10"/>
  <c r="AU26" i="10"/>
  <c r="AA27" i="10"/>
  <c r="AF27" i="10"/>
  <c r="AM27" i="10"/>
  <c r="AN27" i="10"/>
  <c r="AA28" i="10"/>
  <c r="AF28" i="10"/>
  <c r="AM28" i="10"/>
  <c r="AN28" i="10"/>
  <c r="AA29" i="10"/>
  <c r="AF29" i="10"/>
  <c r="AM29" i="10"/>
  <c r="AN29" i="10"/>
  <c r="AA30" i="10"/>
  <c r="AF30" i="10"/>
  <c r="AM30" i="10"/>
  <c r="AN30" i="10"/>
  <c r="AA31" i="10"/>
  <c r="AF31" i="10"/>
  <c r="AM31" i="10"/>
  <c r="AN31" i="10"/>
  <c r="AA32" i="10"/>
  <c r="AF32" i="10"/>
  <c r="AM32" i="10"/>
  <c r="AN32" i="10"/>
  <c r="AA33" i="10"/>
  <c r="AF33" i="10"/>
  <c r="AM33" i="10"/>
  <c r="AN33" i="10"/>
  <c r="AA34" i="10"/>
  <c r="AF34" i="10"/>
  <c r="AM34" i="10"/>
  <c r="AN34" i="10"/>
  <c r="AA35" i="10"/>
  <c r="AF35" i="10"/>
  <c r="AM35" i="10"/>
  <c r="AN35" i="10"/>
  <c r="AA36" i="10"/>
  <c r="AF36" i="10"/>
  <c r="AM36" i="10"/>
  <c r="AN36" i="10"/>
  <c r="AA37" i="10"/>
  <c r="AF37" i="10"/>
  <c r="AM37" i="10"/>
  <c r="AN37" i="10"/>
  <c r="AA38" i="10"/>
  <c r="AF38" i="10"/>
  <c r="AM38" i="10"/>
  <c r="AN38" i="10"/>
  <c r="AA39" i="10"/>
  <c r="AF39" i="10"/>
  <c r="AM39" i="10"/>
  <c r="AN39" i="10"/>
  <c r="AA40" i="10"/>
  <c r="AF40" i="10"/>
  <c r="AM40" i="10"/>
  <c r="AN40" i="10"/>
  <c r="AA41" i="10"/>
  <c r="AF41" i="10"/>
  <c r="AM41" i="10"/>
  <c r="AN41" i="10"/>
  <c r="AA42" i="10"/>
  <c r="AF42" i="10"/>
  <c r="AM42" i="10"/>
  <c r="AN42" i="10"/>
  <c r="AA43" i="10"/>
  <c r="AF43" i="10"/>
  <c r="AM43" i="10"/>
  <c r="AN43" i="10"/>
  <c r="AA44" i="10"/>
  <c r="AF44" i="10"/>
  <c r="AM44" i="10"/>
  <c r="AN44" i="10"/>
  <c r="AA45" i="10"/>
  <c r="AF45" i="10"/>
  <c r="AM45" i="10"/>
  <c r="AN45" i="10"/>
  <c r="AA46" i="10"/>
  <c r="AF46" i="10"/>
  <c r="AM46" i="10"/>
  <c r="AN46" i="10"/>
  <c r="AA47" i="10"/>
  <c r="AF47" i="10"/>
  <c r="AM47" i="10"/>
  <c r="AN47" i="10"/>
  <c r="AA48" i="10"/>
  <c r="AF48" i="10"/>
  <c r="AM48" i="10"/>
  <c r="AN48" i="10"/>
  <c r="AA49" i="10"/>
  <c r="AF49" i="10"/>
  <c r="AM49" i="10"/>
  <c r="AN49" i="10"/>
  <c r="AA50" i="10"/>
  <c r="AF50" i="10"/>
  <c r="AM50" i="10"/>
  <c r="AN50" i="10"/>
  <c r="AA51" i="10"/>
  <c r="AF51" i="10"/>
  <c r="AM51" i="10"/>
  <c r="AN51" i="10"/>
  <c r="AA52" i="10"/>
  <c r="AF52" i="10"/>
  <c r="AM52" i="10"/>
  <c r="AN52" i="10"/>
  <c r="AA53" i="10"/>
  <c r="AF53" i="10"/>
  <c r="AM53" i="10"/>
  <c r="AN53" i="10"/>
  <c r="AA54" i="10"/>
  <c r="AF54" i="10"/>
  <c r="AM54" i="10"/>
  <c r="AN54" i="10"/>
  <c r="AA55" i="10"/>
  <c r="AF55" i="10"/>
  <c r="AM55" i="10"/>
  <c r="AN55" i="10"/>
  <c r="AA56" i="10"/>
  <c r="AF56" i="10"/>
  <c r="AM56" i="10"/>
  <c r="AN56" i="10"/>
  <c r="AA57" i="10"/>
  <c r="AF57" i="10"/>
  <c r="AM57" i="10"/>
  <c r="AN57" i="10"/>
  <c r="AA58" i="10"/>
  <c r="AF58" i="10"/>
  <c r="AM58" i="10"/>
  <c r="AN58" i="10"/>
  <c r="AA59" i="10"/>
  <c r="AF59" i="10"/>
  <c r="AM59" i="10"/>
  <c r="AN59" i="10"/>
  <c r="AA60" i="10"/>
  <c r="AF60" i="10"/>
  <c r="AM60" i="10"/>
  <c r="AN60" i="10"/>
  <c r="AA61" i="10"/>
  <c r="AF61" i="10"/>
  <c r="AM61" i="10"/>
  <c r="AN61" i="10"/>
  <c r="AA62" i="10"/>
  <c r="AF62" i="10"/>
  <c r="AM62" i="10"/>
  <c r="AN62" i="10"/>
  <c r="AA63" i="10"/>
  <c r="AF63" i="10"/>
  <c r="AM63" i="10"/>
  <c r="AN63" i="10"/>
  <c r="AA64" i="10"/>
  <c r="AF64" i="10"/>
  <c r="AM64" i="10"/>
  <c r="AN64" i="10"/>
  <c r="AA65" i="10"/>
  <c r="AF65" i="10"/>
  <c r="AM65" i="10"/>
  <c r="AN65" i="10"/>
  <c r="AA66" i="10"/>
  <c r="AF66" i="10"/>
  <c r="AM66" i="10"/>
  <c r="AN66" i="10"/>
  <c r="AA67" i="10"/>
  <c r="AF67" i="10"/>
  <c r="AM67" i="10"/>
  <c r="AN67" i="10"/>
  <c r="AA68" i="10"/>
  <c r="AF68" i="10"/>
  <c r="AM68" i="10"/>
  <c r="AN68" i="10"/>
  <c r="AA69" i="10"/>
  <c r="AF69" i="10"/>
  <c r="AM69" i="10"/>
  <c r="AN69" i="10"/>
  <c r="AA70" i="10"/>
  <c r="AF70" i="10"/>
  <c r="AM70" i="10"/>
  <c r="AN70" i="10"/>
  <c r="AA71" i="10"/>
  <c r="AF71" i="10"/>
  <c r="AM71" i="10"/>
  <c r="AN71" i="10"/>
  <c r="AA72" i="10"/>
  <c r="AF72" i="10"/>
  <c r="AM72" i="10"/>
  <c r="AN72" i="10"/>
  <c r="AA73" i="10"/>
  <c r="AF73" i="10"/>
  <c r="AM73" i="10"/>
  <c r="AN73" i="10"/>
  <c r="AA74" i="10"/>
  <c r="AF74" i="10"/>
  <c r="AM74" i="10"/>
  <c r="AN74" i="10"/>
  <c r="AA75" i="10"/>
  <c r="AF75" i="10"/>
  <c r="AM75" i="10"/>
  <c r="AN75" i="10"/>
  <c r="AA76" i="10"/>
  <c r="AF76" i="10"/>
  <c r="AM76" i="10"/>
  <c r="AN76" i="10"/>
  <c r="AA77" i="10"/>
  <c r="AF77" i="10"/>
  <c r="AM77" i="10"/>
  <c r="AN77" i="10"/>
  <c r="AA78" i="10"/>
  <c r="AF78" i="10"/>
  <c r="AM78" i="10"/>
  <c r="AN78" i="10"/>
  <c r="AA79" i="10"/>
  <c r="AF79" i="10"/>
  <c r="AM79" i="10"/>
  <c r="AN79" i="10"/>
  <c r="AA80" i="10"/>
  <c r="AF80" i="10"/>
  <c r="AM80" i="10"/>
  <c r="AN80" i="10"/>
  <c r="AV80" i="10" s="1"/>
  <c r="AA81" i="10"/>
  <c r="AF81" i="10"/>
  <c r="AM81" i="10"/>
  <c r="AN81" i="10"/>
  <c r="AV81" i="10" s="1"/>
  <c r="AA82" i="10"/>
  <c r="AF82" i="10"/>
  <c r="AM82" i="10"/>
  <c r="AN82" i="10"/>
  <c r="AV82" i="10" s="1"/>
  <c r="AA83" i="10"/>
  <c r="AF83" i="10"/>
  <c r="AM83" i="10"/>
  <c r="AN83" i="10"/>
  <c r="AV83" i="10" s="1"/>
  <c r="AA84" i="10"/>
  <c r="AF84" i="10"/>
  <c r="AM84" i="10"/>
  <c r="AN84" i="10"/>
  <c r="AV84" i="10" s="1"/>
  <c r="AA85" i="10"/>
  <c r="AF85" i="10"/>
  <c r="AM85" i="10"/>
  <c r="AN85" i="10"/>
  <c r="AV85" i="10" s="1"/>
  <c r="AA86" i="10"/>
  <c r="AF86" i="10"/>
  <c r="AM86" i="10"/>
  <c r="AN86" i="10"/>
  <c r="AV86" i="10" s="1"/>
  <c r="AA87" i="10"/>
  <c r="AF87" i="10"/>
  <c r="AM87" i="10"/>
  <c r="AN87" i="10"/>
  <c r="AV87" i="10" s="1"/>
  <c r="AA88" i="10"/>
  <c r="AF88" i="10"/>
  <c r="AM88" i="10"/>
  <c r="AN88" i="10"/>
  <c r="AV88" i="10" s="1"/>
  <c r="AA89" i="10"/>
  <c r="AF89" i="10"/>
  <c r="AM89" i="10"/>
  <c r="AN89" i="10"/>
  <c r="AV89" i="10" s="1"/>
  <c r="AA90" i="10"/>
  <c r="AF90" i="10"/>
  <c r="AM90" i="10"/>
  <c r="AN90" i="10"/>
  <c r="AV90" i="10" s="1"/>
  <c r="AA91" i="10"/>
  <c r="AF91" i="10"/>
  <c r="AM91" i="10"/>
  <c r="AN91" i="10"/>
  <c r="AV91" i="10" s="1"/>
  <c r="AA92" i="10"/>
  <c r="AF92" i="10"/>
  <c r="AM92" i="10"/>
  <c r="AN92" i="10"/>
  <c r="AV92" i="10" s="1"/>
  <c r="AA93" i="10"/>
  <c r="AF93" i="10"/>
  <c r="AM93" i="10"/>
  <c r="AN93" i="10"/>
  <c r="AV93" i="10" s="1"/>
  <c r="AA94" i="10"/>
  <c r="AF94" i="10"/>
  <c r="AM94" i="10"/>
  <c r="AN94" i="10"/>
  <c r="AV94" i="10" s="1"/>
  <c r="AA95" i="10"/>
  <c r="AF95" i="10"/>
  <c r="AM95" i="10"/>
  <c r="AN95" i="10"/>
  <c r="AV95" i="10" s="1"/>
  <c r="AA96" i="10"/>
  <c r="AF96" i="10"/>
  <c r="AM96" i="10"/>
  <c r="AN96" i="10"/>
  <c r="AV96" i="10" s="1"/>
  <c r="AA97" i="10"/>
  <c r="AF97" i="10"/>
  <c r="AM97" i="10"/>
  <c r="AN97" i="10"/>
  <c r="AV97" i="10" s="1"/>
  <c r="AA98" i="10"/>
  <c r="AF98" i="10"/>
  <c r="AM98" i="10"/>
  <c r="AN98" i="10"/>
  <c r="AA99" i="10"/>
  <c r="AF99" i="10"/>
  <c r="AM99" i="10"/>
  <c r="AN99" i="10"/>
  <c r="AA100" i="10"/>
  <c r="AF100" i="10"/>
  <c r="AM100" i="10"/>
  <c r="AN100" i="10"/>
  <c r="AA101" i="10"/>
  <c r="AF101" i="10"/>
  <c r="AM101" i="10"/>
  <c r="AN101" i="10"/>
  <c r="AA102" i="10"/>
  <c r="AF102" i="10"/>
  <c r="AM102" i="10"/>
  <c r="AN102" i="10"/>
  <c r="AA103" i="10"/>
  <c r="AF103" i="10"/>
  <c r="AM103" i="10"/>
  <c r="AN103" i="10"/>
  <c r="AA104" i="10"/>
  <c r="AF104" i="10"/>
  <c r="AM104" i="10"/>
  <c r="AN104" i="10"/>
  <c r="AA105" i="10"/>
  <c r="AF105" i="10"/>
  <c r="AM105" i="10"/>
  <c r="AN105" i="10"/>
  <c r="AA106" i="10"/>
  <c r="AF106" i="10"/>
  <c r="AM106" i="10"/>
  <c r="AN106" i="10"/>
  <c r="AA107" i="10"/>
  <c r="AF107" i="10"/>
  <c r="AM107" i="10"/>
  <c r="AN107" i="10"/>
  <c r="AA108" i="10"/>
  <c r="AF108" i="10"/>
  <c r="AM108" i="10"/>
  <c r="AN108" i="10"/>
  <c r="AA109" i="10"/>
  <c r="AF109" i="10"/>
  <c r="AM109" i="10"/>
  <c r="AN109" i="10"/>
  <c r="AA110" i="10"/>
  <c r="AF110" i="10"/>
  <c r="AM110" i="10"/>
  <c r="AN110" i="10"/>
  <c r="AA111" i="10"/>
  <c r="AF111" i="10"/>
  <c r="AM111" i="10"/>
  <c r="AN111" i="10"/>
  <c r="AA112" i="10"/>
  <c r="AF112" i="10"/>
  <c r="AM112" i="10"/>
  <c r="AN112" i="10"/>
  <c r="AA113" i="10"/>
  <c r="AF113" i="10"/>
  <c r="AM113" i="10"/>
  <c r="AN113" i="10"/>
  <c r="AA114" i="10"/>
  <c r="AF114" i="10"/>
  <c r="AM114" i="10"/>
  <c r="AN114" i="10"/>
  <c r="AA115" i="10"/>
  <c r="AF115" i="10"/>
  <c r="AM115" i="10"/>
  <c r="AN115" i="10"/>
  <c r="AA116" i="10"/>
  <c r="AF116" i="10"/>
  <c r="AM116" i="10"/>
  <c r="AN116" i="10"/>
  <c r="AA117" i="10"/>
  <c r="AF117" i="10"/>
  <c r="AM117" i="10"/>
  <c r="AN117" i="10"/>
  <c r="AA118" i="10"/>
  <c r="AF118" i="10"/>
  <c r="AM118" i="10"/>
  <c r="AN118" i="10"/>
  <c r="AA119" i="10"/>
  <c r="AF119" i="10"/>
  <c r="AM119" i="10"/>
  <c r="AN119" i="10"/>
  <c r="AA120" i="10"/>
  <c r="AF120" i="10"/>
  <c r="AM120" i="10"/>
  <c r="AN120" i="10"/>
  <c r="AA121" i="10"/>
  <c r="AF121" i="10"/>
  <c r="AM121" i="10"/>
  <c r="AN121" i="10"/>
  <c r="AA122" i="10"/>
  <c r="AF122" i="10"/>
  <c r="AM122" i="10"/>
  <c r="AN122" i="10"/>
  <c r="AA123" i="10"/>
  <c r="AF123" i="10"/>
  <c r="AM123" i="10"/>
  <c r="AN123" i="10"/>
  <c r="AA124" i="10"/>
  <c r="AF124" i="10"/>
  <c r="AM124" i="10"/>
  <c r="AN124" i="10"/>
  <c r="AA125" i="10"/>
  <c r="AF125" i="10"/>
  <c r="AM125" i="10"/>
  <c r="AN125" i="10"/>
  <c r="AA126" i="10"/>
  <c r="AF126" i="10"/>
  <c r="AM126" i="10"/>
  <c r="AN126" i="10"/>
  <c r="AA127" i="10"/>
  <c r="AF127" i="10"/>
  <c r="AM127" i="10"/>
  <c r="AN127" i="10"/>
  <c r="AA128" i="10"/>
  <c r="AF128" i="10"/>
  <c r="AM128" i="10"/>
  <c r="AN128" i="10"/>
  <c r="AA129" i="10"/>
  <c r="AF129" i="10"/>
  <c r="AM129" i="10"/>
  <c r="AN129" i="10"/>
  <c r="AA130" i="10"/>
  <c r="AF130" i="10"/>
  <c r="AM130" i="10"/>
  <c r="AN130" i="10"/>
  <c r="AA131" i="10"/>
  <c r="AF131" i="10"/>
  <c r="AM131" i="10"/>
  <c r="AN131" i="10"/>
  <c r="AA132" i="10"/>
  <c r="AF132" i="10"/>
  <c r="AM132" i="10"/>
  <c r="AN132" i="10"/>
  <c r="K133" i="10"/>
  <c r="AB133" i="10"/>
  <c r="AC133" i="10"/>
  <c r="AD133" i="10"/>
  <c r="AG133" i="10"/>
  <c r="AH133" i="10"/>
  <c r="AJ133" i="10"/>
  <c r="AR133" i="10"/>
  <c r="AT133" i="10"/>
  <c r="AP243" i="11" l="1"/>
  <c r="AU131" i="10"/>
  <c r="AV131" i="10"/>
  <c r="AU125" i="10"/>
  <c r="AV125" i="10"/>
  <c r="AU119" i="10"/>
  <c r="AV119" i="10"/>
  <c r="AU29" i="10"/>
  <c r="AV29" i="10"/>
  <c r="AU122" i="10"/>
  <c r="AV122" i="10"/>
  <c r="AU116" i="10"/>
  <c r="AV116" i="10"/>
  <c r="AU113" i="10"/>
  <c r="AV113" i="10"/>
  <c r="AU107" i="10"/>
  <c r="AV107" i="10"/>
  <c r="AU101" i="10"/>
  <c r="AV101" i="10"/>
  <c r="AU77" i="10"/>
  <c r="AV77" i="10"/>
  <c r="AU71" i="10"/>
  <c r="AV71" i="10"/>
  <c r="AU65" i="10"/>
  <c r="AV65" i="10"/>
  <c r="AU59" i="10"/>
  <c r="AV59" i="10"/>
  <c r="AU53" i="10"/>
  <c r="AV53" i="10"/>
  <c r="AU35" i="10"/>
  <c r="AV35" i="10"/>
  <c r="AU123" i="10"/>
  <c r="AV123" i="10"/>
  <c r="AU120" i="10"/>
  <c r="AV120" i="10"/>
  <c r="AU117" i="10"/>
  <c r="AV117" i="10"/>
  <c r="AU114" i="10"/>
  <c r="AV114" i="10"/>
  <c r="AU111" i="10"/>
  <c r="AV111" i="10"/>
  <c r="AU108" i="10"/>
  <c r="AV108" i="10"/>
  <c r="AU105" i="10"/>
  <c r="AV105" i="10"/>
  <c r="AU102" i="10"/>
  <c r="AV102" i="10"/>
  <c r="AU99" i="10"/>
  <c r="AV99" i="10"/>
  <c r="AU78" i="10"/>
  <c r="AV78" i="10"/>
  <c r="AU75" i="10"/>
  <c r="AV75" i="10"/>
  <c r="AU72" i="10"/>
  <c r="AV72" i="10"/>
  <c r="AU69" i="10"/>
  <c r="AV69" i="10"/>
  <c r="AU66" i="10"/>
  <c r="AV66" i="10"/>
  <c r="AU63" i="10"/>
  <c r="AV63" i="10"/>
  <c r="AU60" i="10"/>
  <c r="AV60" i="10"/>
  <c r="AU57" i="10"/>
  <c r="AV57" i="10"/>
  <c r="AU54" i="10"/>
  <c r="AV54" i="10"/>
  <c r="AU51" i="10"/>
  <c r="AV51" i="10"/>
  <c r="AU48" i="10"/>
  <c r="AV48" i="10"/>
  <c r="AU45" i="10"/>
  <c r="AV45" i="10"/>
  <c r="AU42" i="10"/>
  <c r="AV42" i="10"/>
  <c r="AU39" i="10"/>
  <c r="AV39" i="10"/>
  <c r="AU36" i="10"/>
  <c r="AV36" i="10"/>
  <c r="AU33" i="10"/>
  <c r="AV33" i="10"/>
  <c r="AU30" i="10"/>
  <c r="AV30" i="10"/>
  <c r="AU27" i="10"/>
  <c r="AV27" i="10"/>
  <c r="AU74" i="10"/>
  <c r="AV74" i="10"/>
  <c r="AU68" i="10"/>
  <c r="AV68" i="10"/>
  <c r="AU47" i="10"/>
  <c r="AV47" i="10"/>
  <c r="AU41" i="10"/>
  <c r="AV41" i="10"/>
  <c r="AU132" i="10"/>
  <c r="AV132" i="10"/>
  <c r="AU129" i="10"/>
  <c r="AV129" i="10"/>
  <c r="AU126" i="10"/>
  <c r="AV126" i="10"/>
  <c r="AU128" i="10"/>
  <c r="AV128" i="10"/>
  <c r="AU110" i="10"/>
  <c r="AV110" i="10"/>
  <c r="AU104" i="10"/>
  <c r="AV104" i="10"/>
  <c r="AU98" i="10"/>
  <c r="AV98" i="10"/>
  <c r="AU62" i="10"/>
  <c r="AV62" i="10"/>
  <c r="AU56" i="10"/>
  <c r="AV56" i="10"/>
  <c r="AU50" i="10"/>
  <c r="AV50" i="10"/>
  <c r="AU44" i="10"/>
  <c r="AV44" i="10"/>
  <c r="AU38" i="10"/>
  <c r="AV38" i="10"/>
  <c r="AU32" i="10"/>
  <c r="AV32" i="10"/>
  <c r="AU130" i="10"/>
  <c r="AV130" i="10"/>
  <c r="AU127" i="10"/>
  <c r="AV127" i="10"/>
  <c r="AU124" i="10"/>
  <c r="AV124" i="10"/>
  <c r="AU121" i="10"/>
  <c r="AV121" i="10"/>
  <c r="AU118" i="10"/>
  <c r="AV118" i="10"/>
  <c r="AU115" i="10"/>
  <c r="AV115" i="10"/>
  <c r="AU112" i="10"/>
  <c r="AV112" i="10"/>
  <c r="AU109" i="10"/>
  <c r="AV109" i="10"/>
  <c r="AU106" i="10"/>
  <c r="AV106" i="10"/>
  <c r="AU103" i="10"/>
  <c r="AV103" i="10"/>
  <c r="AU100" i="10"/>
  <c r="AV100" i="10"/>
  <c r="AU79" i="10"/>
  <c r="AV79" i="10"/>
  <c r="AU76" i="10"/>
  <c r="AV76" i="10"/>
  <c r="AU73" i="10"/>
  <c r="AV73" i="10"/>
  <c r="AU70" i="10"/>
  <c r="AV70" i="10"/>
  <c r="AU67" i="10"/>
  <c r="AV67" i="10"/>
  <c r="AU64" i="10"/>
  <c r="AV64" i="10"/>
  <c r="AU61" i="10"/>
  <c r="AV61" i="10"/>
  <c r="AU58" i="10"/>
  <c r="AV58" i="10"/>
  <c r="AU55" i="10"/>
  <c r="AV55" i="10"/>
  <c r="AU52" i="10"/>
  <c r="AV52" i="10"/>
  <c r="AU49" i="10"/>
  <c r="AV49" i="10"/>
  <c r="AU46" i="10"/>
  <c r="AV46" i="10"/>
  <c r="AU43" i="10"/>
  <c r="AV43" i="10"/>
  <c r="AU40" i="10"/>
  <c r="AV40" i="10"/>
  <c r="AU37" i="10"/>
  <c r="AV37" i="10"/>
  <c r="AU34" i="10"/>
  <c r="AV34" i="10"/>
  <c r="AU31" i="10"/>
  <c r="AV31" i="10"/>
  <c r="AU28" i="10"/>
  <c r="AV28" i="10"/>
  <c r="AT231" i="11"/>
  <c r="AV231" i="11" s="1"/>
  <c r="AU14" i="10"/>
  <c r="AU21" i="10"/>
  <c r="AU10" i="10"/>
  <c r="AU16" i="10"/>
  <c r="AF133" i="10"/>
  <c r="AU15" i="10"/>
  <c r="AU11" i="10"/>
  <c r="AU20" i="10"/>
  <c r="AU8" i="10"/>
  <c r="AU22" i="10"/>
  <c r="AN243" i="11"/>
  <c r="AT243" i="11"/>
  <c r="AU95" i="10"/>
  <c r="AU92" i="10"/>
  <c r="AU89" i="10"/>
  <c r="AU86" i="10"/>
  <c r="AU83" i="10"/>
  <c r="AU80" i="10"/>
  <c r="AU96" i="10"/>
  <c r="AU93" i="10"/>
  <c r="AU90" i="10"/>
  <c r="AU87" i="10"/>
  <c r="AU84" i="10"/>
  <c r="AU81" i="10"/>
  <c r="AU97" i="10"/>
  <c r="AU94" i="10"/>
  <c r="AU91" i="10"/>
  <c r="AU88" i="10"/>
  <c r="AU85" i="10"/>
  <c r="AU82" i="10"/>
  <c r="AU9" i="10"/>
  <c r="AU23" i="10"/>
  <c r="AU17" i="10"/>
  <c r="AU24" i="10"/>
  <c r="AU18" i="10"/>
  <c r="AU12" i="10"/>
  <c r="AU25" i="10"/>
  <c r="AU19" i="10"/>
  <c r="AU13" i="10"/>
  <c r="AN133" i="10"/>
  <c r="AU133" i="10" l="1"/>
  <c r="E52" i="8"/>
  <c r="J5" i="8"/>
  <c r="AA8" i="8"/>
  <c r="AF8" i="8"/>
  <c r="AM8" i="8"/>
  <c r="AN8" i="8"/>
  <c r="AV8" i="8" s="1"/>
  <c r="AA9" i="8"/>
  <c r="AF9" i="8"/>
  <c r="AM9" i="8"/>
  <c r="AN9" i="8"/>
  <c r="AV9" i="8" s="1"/>
  <c r="AA10" i="8"/>
  <c r="AF10" i="8"/>
  <c r="AM10" i="8"/>
  <c r="AN10" i="8"/>
  <c r="AV10" i="8" s="1"/>
  <c r="AA11" i="8"/>
  <c r="AF11" i="8"/>
  <c r="AM11" i="8"/>
  <c r="AN11" i="8"/>
  <c r="AV11" i="8" s="1"/>
  <c r="AA12" i="8"/>
  <c r="AF12" i="8"/>
  <c r="AM12" i="8"/>
  <c r="AN12" i="8"/>
  <c r="AV12" i="8" s="1"/>
  <c r="AA13" i="8"/>
  <c r="AF13" i="8"/>
  <c r="AM13" i="8"/>
  <c r="AN13" i="8"/>
  <c r="AV13" i="8" s="1"/>
  <c r="AA14" i="8"/>
  <c r="AF14" i="8"/>
  <c r="AM14" i="8"/>
  <c r="AN14" i="8"/>
  <c r="AV14" i="8" s="1"/>
  <c r="AA15" i="8"/>
  <c r="AF15" i="8"/>
  <c r="AM15" i="8"/>
  <c r="AN15" i="8"/>
  <c r="AV15" i="8" s="1"/>
  <c r="AA16" i="8"/>
  <c r="AF16" i="8"/>
  <c r="AM16" i="8"/>
  <c r="AN16" i="8"/>
  <c r="AV16" i="8" s="1"/>
  <c r="AU16" i="8"/>
  <c r="AA17" i="8"/>
  <c r="AF17" i="8"/>
  <c r="AM17" i="8"/>
  <c r="AN17" i="8"/>
  <c r="AV17" i="8" s="1"/>
  <c r="AA18" i="8"/>
  <c r="AF18" i="8"/>
  <c r="AM18" i="8"/>
  <c r="AN18" i="8"/>
  <c r="AV18" i="8" s="1"/>
  <c r="AA19" i="8"/>
  <c r="AF19" i="8"/>
  <c r="AM19" i="8"/>
  <c r="AN19" i="8"/>
  <c r="AV19" i="8" s="1"/>
  <c r="AA20" i="8"/>
  <c r="AF20" i="8"/>
  <c r="AM20" i="8"/>
  <c r="AN20" i="8"/>
  <c r="AV20" i="8" s="1"/>
  <c r="AA21" i="8"/>
  <c r="AF21" i="8"/>
  <c r="AM21" i="8"/>
  <c r="AN21" i="8"/>
  <c r="AV21" i="8" s="1"/>
  <c r="AA22" i="8"/>
  <c r="AF22" i="8"/>
  <c r="AM22" i="8"/>
  <c r="AN22" i="8"/>
  <c r="AV22" i="8" s="1"/>
  <c r="AA23" i="8"/>
  <c r="AF23" i="8"/>
  <c r="AM23" i="8"/>
  <c r="AN23" i="8"/>
  <c r="AV23" i="8" s="1"/>
  <c r="AA24" i="8"/>
  <c r="AF24" i="8"/>
  <c r="AM24" i="8"/>
  <c r="AN24" i="8"/>
  <c r="AV24" i="8" s="1"/>
  <c r="AA25" i="8"/>
  <c r="AF25" i="8"/>
  <c r="AM25" i="8"/>
  <c r="AN25" i="8"/>
  <c r="AV25" i="8" s="1"/>
  <c r="AA26" i="8"/>
  <c r="AF26" i="8"/>
  <c r="AM26" i="8"/>
  <c r="AN26" i="8"/>
  <c r="AV26" i="8" s="1"/>
  <c r="AA27" i="8"/>
  <c r="AF27" i="8"/>
  <c r="AM27" i="8"/>
  <c r="AN27" i="8"/>
  <c r="AV27" i="8" s="1"/>
  <c r="AA28" i="8"/>
  <c r="AF28" i="8"/>
  <c r="AM28" i="8"/>
  <c r="AN28" i="8"/>
  <c r="AV28" i="8" s="1"/>
  <c r="AA29" i="8"/>
  <c r="AF29" i="8"/>
  <c r="AM29" i="8"/>
  <c r="AN29" i="8"/>
  <c r="AV29" i="8" s="1"/>
  <c r="AA30" i="8"/>
  <c r="AF30" i="8"/>
  <c r="AM30" i="8"/>
  <c r="AN30" i="8"/>
  <c r="AV30" i="8" s="1"/>
  <c r="AA31" i="8"/>
  <c r="AF31" i="8"/>
  <c r="AM31" i="8"/>
  <c r="AN31" i="8"/>
  <c r="AV31" i="8" s="1"/>
  <c r="AA32" i="8"/>
  <c r="AF32" i="8"/>
  <c r="AM32" i="8"/>
  <c r="AN32" i="8"/>
  <c r="AV32" i="8" s="1"/>
  <c r="AU32" i="8"/>
  <c r="AA33" i="8"/>
  <c r="AF33" i="8"/>
  <c r="AM33" i="8"/>
  <c r="AN33" i="8"/>
  <c r="AV33" i="8" s="1"/>
  <c r="AA34" i="8"/>
  <c r="AF34" i="8"/>
  <c r="AM34" i="8"/>
  <c r="AN34" i="8"/>
  <c r="AV34" i="8" s="1"/>
  <c r="AA35" i="8"/>
  <c r="AF35" i="8"/>
  <c r="AM35" i="8"/>
  <c r="AN35" i="8"/>
  <c r="AV35" i="8" s="1"/>
  <c r="AA36" i="8"/>
  <c r="AF36" i="8"/>
  <c r="AM36" i="8"/>
  <c r="AN36" i="8"/>
  <c r="AV36" i="8" s="1"/>
  <c r="AA37" i="8"/>
  <c r="AF37" i="8"/>
  <c r="AM37" i="8"/>
  <c r="AN37" i="8"/>
  <c r="AV37" i="8" s="1"/>
  <c r="AA38" i="8"/>
  <c r="AF38" i="8"/>
  <c r="AM38" i="8"/>
  <c r="AN38" i="8"/>
  <c r="AV38" i="8" s="1"/>
  <c r="AA39" i="8"/>
  <c r="AF39" i="8"/>
  <c r="AM39" i="8"/>
  <c r="AN39" i="8"/>
  <c r="AV39" i="8" s="1"/>
  <c r="AA40" i="8"/>
  <c r="AF40" i="8"/>
  <c r="AM40" i="8"/>
  <c r="AN40" i="8"/>
  <c r="AV40" i="8" s="1"/>
  <c r="AA41" i="8"/>
  <c r="AF41" i="8"/>
  <c r="AM41" i="8"/>
  <c r="AN41" i="8"/>
  <c r="AV41" i="8" s="1"/>
  <c r="AA42" i="8"/>
  <c r="AF42" i="8"/>
  <c r="AM42" i="8"/>
  <c r="AN42" i="8"/>
  <c r="AV42" i="8" s="1"/>
  <c r="AA43" i="8"/>
  <c r="AF43" i="8"/>
  <c r="AM43" i="8"/>
  <c r="AN43" i="8"/>
  <c r="AV43" i="8" s="1"/>
  <c r="AA44" i="8"/>
  <c r="AF44" i="8"/>
  <c r="AM44" i="8"/>
  <c r="AN44" i="8"/>
  <c r="AV44" i="8" s="1"/>
  <c r="AU44" i="8"/>
  <c r="AA45" i="8"/>
  <c r="AF45" i="8"/>
  <c r="AM45" i="8"/>
  <c r="AN45" i="8"/>
  <c r="AV45" i="8" s="1"/>
  <c r="AA46" i="8"/>
  <c r="AF46" i="8"/>
  <c r="AM46" i="8"/>
  <c r="AN46" i="8"/>
  <c r="AV46" i="8" s="1"/>
  <c r="AA47" i="8"/>
  <c r="AF47" i="8"/>
  <c r="AM47" i="8"/>
  <c r="AN47" i="8"/>
  <c r="AV47" i="8" s="1"/>
  <c r="AA48" i="8"/>
  <c r="AF48" i="8"/>
  <c r="AM48" i="8"/>
  <c r="AN48" i="8"/>
  <c r="AV48" i="8" s="1"/>
  <c r="AA49" i="8"/>
  <c r="AF49" i="8"/>
  <c r="AM49" i="8"/>
  <c r="AN49" i="8"/>
  <c r="AV49" i="8" s="1"/>
  <c r="AA50" i="8"/>
  <c r="AF50" i="8"/>
  <c r="AM50" i="8"/>
  <c r="AN50" i="8"/>
  <c r="AV50" i="8" s="1"/>
  <c r="AA51" i="8"/>
  <c r="AF51" i="8"/>
  <c r="AM51" i="8"/>
  <c r="AN51" i="8"/>
  <c r="AV51" i="8" s="1"/>
  <c r="K52" i="8"/>
  <c r="AB52" i="8"/>
  <c r="AC52" i="8"/>
  <c r="AD52" i="8"/>
  <c r="AG52" i="8"/>
  <c r="AH52" i="8"/>
  <c r="AJ52" i="8"/>
  <c r="AR52" i="8"/>
  <c r="AT52" i="8"/>
  <c r="AU45" i="8" l="1"/>
  <c r="AU46" i="8"/>
  <c r="AU38" i="8"/>
  <c r="AU34" i="8"/>
  <c r="AU21" i="8"/>
  <c r="AU15" i="8"/>
  <c r="AU40" i="8"/>
  <c r="AU36" i="8"/>
  <c r="AU12" i="8"/>
  <c r="AU50" i="8"/>
  <c r="AU27" i="8"/>
  <c r="AU9" i="8"/>
  <c r="AU28" i="8"/>
  <c r="AU24" i="8"/>
  <c r="AU48" i="8"/>
  <c r="AU39" i="8"/>
  <c r="AU30" i="8"/>
  <c r="AU22" i="8"/>
  <c r="AU18" i="8"/>
  <c r="AU10" i="8"/>
  <c r="AU51" i="8"/>
  <c r="AU42" i="8"/>
  <c r="AU33" i="8"/>
  <c r="AU47" i="8"/>
  <c r="AU41" i="8"/>
  <c r="AU35" i="8"/>
  <c r="AU29" i="8"/>
  <c r="AU23" i="8"/>
  <c r="AU17" i="8"/>
  <c r="AU11" i="8"/>
  <c r="AU49" i="8"/>
  <c r="AU43" i="8"/>
  <c r="AU37" i="8"/>
  <c r="AU31" i="8"/>
  <c r="AU25" i="8"/>
  <c r="AU19" i="8"/>
  <c r="AU13" i="8"/>
  <c r="AU26" i="8"/>
  <c r="AU20" i="8"/>
  <c r="AU14" i="8"/>
  <c r="AF52" i="8"/>
  <c r="AN52" i="8"/>
  <c r="AU8" i="8"/>
  <c r="K175" i="6"/>
  <c r="E175" i="6"/>
  <c r="AP175" i="6"/>
  <c r="AP11" i="7"/>
  <c r="AP32" i="5"/>
  <c r="AP28" i="2"/>
  <c r="E28" i="2"/>
  <c r="AP11" i="4"/>
  <c r="AU52" i="8" l="1"/>
  <c r="J5" i="7"/>
  <c r="AA8" i="7"/>
  <c r="AF8" i="7"/>
  <c r="AM8" i="7"/>
  <c r="AN8" i="7"/>
  <c r="AV8" i="7" s="1"/>
  <c r="AA9" i="7"/>
  <c r="AF9" i="7"/>
  <c r="AM9" i="7"/>
  <c r="AN9" i="7"/>
  <c r="AV9" i="7" s="1"/>
  <c r="AU9" i="7"/>
  <c r="AA10" i="7"/>
  <c r="AF10" i="7"/>
  <c r="AM10" i="7"/>
  <c r="AN10" i="7"/>
  <c r="AV10" i="7" s="1"/>
  <c r="E11" i="7"/>
  <c r="K11" i="7"/>
  <c r="AB11" i="7"/>
  <c r="AC11" i="7"/>
  <c r="AD11" i="7"/>
  <c r="AG11" i="7"/>
  <c r="AH11" i="7"/>
  <c r="AJ11" i="7"/>
  <c r="AR11" i="7"/>
  <c r="AT11" i="7"/>
  <c r="AF11" i="7" l="1"/>
  <c r="AU8" i="7"/>
  <c r="AU10" i="7"/>
  <c r="AN11" i="7"/>
  <c r="J5" i="6"/>
  <c r="AA8" i="6"/>
  <c r="AF8" i="6"/>
  <c r="AM8" i="6"/>
  <c r="AN8" i="6"/>
  <c r="AV8" i="6" s="1"/>
  <c r="AA9" i="6"/>
  <c r="AF9" i="6"/>
  <c r="AM9" i="6"/>
  <c r="AN9" i="6"/>
  <c r="AV9" i="6" s="1"/>
  <c r="AA10" i="6"/>
  <c r="AF10" i="6"/>
  <c r="AM10" i="6"/>
  <c r="AN10" i="6"/>
  <c r="AV10" i="6" s="1"/>
  <c r="AA11" i="6"/>
  <c r="AF11" i="6"/>
  <c r="AM11" i="6"/>
  <c r="AN11" i="6"/>
  <c r="AV11" i="6" s="1"/>
  <c r="AA12" i="6"/>
  <c r="AF12" i="6"/>
  <c r="AM12" i="6"/>
  <c r="AN12" i="6"/>
  <c r="AV12" i="6" s="1"/>
  <c r="AA13" i="6"/>
  <c r="AF13" i="6"/>
  <c r="AM13" i="6"/>
  <c r="AN13" i="6"/>
  <c r="AV13" i="6" s="1"/>
  <c r="AA14" i="6"/>
  <c r="AF14" i="6"/>
  <c r="AM14" i="6"/>
  <c r="AN14" i="6"/>
  <c r="AV14" i="6" s="1"/>
  <c r="AA15" i="6"/>
  <c r="AF15" i="6"/>
  <c r="AM15" i="6"/>
  <c r="AN15" i="6"/>
  <c r="AV15" i="6" s="1"/>
  <c r="AA16" i="6"/>
  <c r="AF16" i="6"/>
  <c r="AM16" i="6"/>
  <c r="AN16" i="6"/>
  <c r="AV16" i="6" s="1"/>
  <c r="AA17" i="6"/>
  <c r="AF17" i="6"/>
  <c r="AM17" i="6"/>
  <c r="AN17" i="6"/>
  <c r="AV17" i="6" s="1"/>
  <c r="AU17" i="6"/>
  <c r="AA18" i="6"/>
  <c r="AF18" i="6"/>
  <c r="AM18" i="6"/>
  <c r="AN18" i="6"/>
  <c r="AV18" i="6" s="1"/>
  <c r="AA19" i="6"/>
  <c r="AF19" i="6"/>
  <c r="AM19" i="6"/>
  <c r="AN19" i="6"/>
  <c r="AV19" i="6" s="1"/>
  <c r="AA20" i="6"/>
  <c r="AF20" i="6"/>
  <c r="AM20" i="6"/>
  <c r="AN20" i="6"/>
  <c r="AV20" i="6" s="1"/>
  <c r="AA21" i="6"/>
  <c r="AF21" i="6"/>
  <c r="AM21" i="6"/>
  <c r="AN21" i="6"/>
  <c r="AV21" i="6" s="1"/>
  <c r="AA22" i="6"/>
  <c r="AF22" i="6"/>
  <c r="AM22" i="6"/>
  <c r="AN22" i="6"/>
  <c r="AV22" i="6" s="1"/>
  <c r="AA23" i="6"/>
  <c r="AF23" i="6"/>
  <c r="AM23" i="6"/>
  <c r="AN23" i="6"/>
  <c r="AV23" i="6" s="1"/>
  <c r="AA24" i="6"/>
  <c r="AF24" i="6"/>
  <c r="AM24" i="6"/>
  <c r="AN24" i="6"/>
  <c r="AV24" i="6" s="1"/>
  <c r="AA25" i="6"/>
  <c r="AF25" i="6"/>
  <c r="AM25" i="6"/>
  <c r="AN25" i="6"/>
  <c r="AV25" i="6" s="1"/>
  <c r="AA26" i="6"/>
  <c r="AF26" i="6"/>
  <c r="AM26" i="6"/>
  <c r="AN26" i="6"/>
  <c r="AV26" i="6" s="1"/>
  <c r="AA27" i="6"/>
  <c r="AF27" i="6"/>
  <c r="AM27" i="6"/>
  <c r="AN27" i="6"/>
  <c r="AV27" i="6" s="1"/>
  <c r="AA28" i="6"/>
  <c r="AF28" i="6"/>
  <c r="AM28" i="6"/>
  <c r="AN28" i="6"/>
  <c r="AV28" i="6" s="1"/>
  <c r="AA29" i="6"/>
  <c r="AF29" i="6"/>
  <c r="AM29" i="6"/>
  <c r="AN29" i="6"/>
  <c r="AV29" i="6" s="1"/>
  <c r="AA30" i="6"/>
  <c r="AF30" i="6"/>
  <c r="AM30" i="6"/>
  <c r="AN30" i="6"/>
  <c r="AV30" i="6" s="1"/>
  <c r="AA31" i="6"/>
  <c r="AF31" i="6"/>
  <c r="AM31" i="6"/>
  <c r="AN31" i="6"/>
  <c r="AV31" i="6" s="1"/>
  <c r="AA32" i="6"/>
  <c r="AF32" i="6"/>
  <c r="AM32" i="6"/>
  <c r="AN32" i="6"/>
  <c r="AV32" i="6" s="1"/>
  <c r="AA33" i="6"/>
  <c r="AF33" i="6"/>
  <c r="AM33" i="6"/>
  <c r="AN33" i="6"/>
  <c r="AV33" i="6" s="1"/>
  <c r="AA34" i="6"/>
  <c r="AF34" i="6"/>
  <c r="AM34" i="6"/>
  <c r="AN34" i="6"/>
  <c r="AV34" i="6" s="1"/>
  <c r="AA35" i="6"/>
  <c r="AF35" i="6"/>
  <c r="AM35" i="6"/>
  <c r="AN35" i="6"/>
  <c r="AV35" i="6" s="1"/>
  <c r="AA36" i="6"/>
  <c r="AF36" i="6"/>
  <c r="AM36" i="6"/>
  <c r="AN36" i="6"/>
  <c r="AV36" i="6" s="1"/>
  <c r="AA37" i="6"/>
  <c r="AF37" i="6"/>
  <c r="AM37" i="6"/>
  <c r="AN37" i="6"/>
  <c r="AV37" i="6" s="1"/>
  <c r="AA38" i="6"/>
  <c r="AF38" i="6"/>
  <c r="AM38" i="6"/>
  <c r="AN38" i="6"/>
  <c r="AV38" i="6" s="1"/>
  <c r="AA39" i="6"/>
  <c r="AF39" i="6"/>
  <c r="AM39" i="6"/>
  <c r="AN39" i="6"/>
  <c r="AV39" i="6" s="1"/>
  <c r="AU39" i="6"/>
  <c r="AA40" i="6"/>
  <c r="AF40" i="6"/>
  <c r="AM40" i="6"/>
  <c r="AN40" i="6"/>
  <c r="AV40" i="6" s="1"/>
  <c r="AA41" i="6"/>
  <c r="AF41" i="6"/>
  <c r="AM41" i="6"/>
  <c r="AN41" i="6"/>
  <c r="AV41" i="6" s="1"/>
  <c r="AA42" i="6"/>
  <c r="AF42" i="6"/>
  <c r="AM42" i="6"/>
  <c r="AN42" i="6"/>
  <c r="AV42" i="6" s="1"/>
  <c r="AA43" i="6"/>
  <c r="AF43" i="6"/>
  <c r="AM43" i="6"/>
  <c r="AN43" i="6"/>
  <c r="AV43" i="6" s="1"/>
  <c r="AA44" i="6"/>
  <c r="AF44" i="6"/>
  <c r="AM44" i="6"/>
  <c r="AN44" i="6"/>
  <c r="AV44" i="6" s="1"/>
  <c r="AA45" i="6"/>
  <c r="AF45" i="6"/>
  <c r="AM45" i="6"/>
  <c r="AN45" i="6"/>
  <c r="AV45" i="6" s="1"/>
  <c r="AA46" i="6"/>
  <c r="AF46" i="6"/>
  <c r="AM46" i="6"/>
  <c r="AN46" i="6"/>
  <c r="AV46" i="6" s="1"/>
  <c r="AA47" i="6"/>
  <c r="AF47" i="6"/>
  <c r="AM47" i="6"/>
  <c r="AN47" i="6"/>
  <c r="AV47" i="6" s="1"/>
  <c r="AA48" i="6"/>
  <c r="AF48" i="6"/>
  <c r="AM48" i="6"/>
  <c r="AN48" i="6"/>
  <c r="AV48" i="6" s="1"/>
  <c r="AA49" i="6"/>
  <c r="AF49" i="6"/>
  <c r="AM49" i="6"/>
  <c r="AN49" i="6"/>
  <c r="AV49" i="6" s="1"/>
  <c r="AA50" i="6"/>
  <c r="AF50" i="6"/>
  <c r="AM50" i="6"/>
  <c r="AN50" i="6"/>
  <c r="AV50" i="6" s="1"/>
  <c r="AA51" i="6"/>
  <c r="AF51" i="6"/>
  <c r="AM51" i="6"/>
  <c r="AN51" i="6"/>
  <c r="AV51" i="6" s="1"/>
  <c r="AA52" i="6"/>
  <c r="AF52" i="6"/>
  <c r="AM52" i="6"/>
  <c r="AN52" i="6"/>
  <c r="AV52" i="6" s="1"/>
  <c r="AA53" i="6"/>
  <c r="AF53" i="6"/>
  <c r="AM53" i="6"/>
  <c r="AN53" i="6"/>
  <c r="AV53" i="6" s="1"/>
  <c r="AA54" i="6"/>
  <c r="AF54" i="6"/>
  <c r="AM54" i="6"/>
  <c r="AN54" i="6"/>
  <c r="AV54" i="6" s="1"/>
  <c r="AA55" i="6"/>
  <c r="AF55" i="6"/>
  <c r="AM55" i="6"/>
  <c r="AN55" i="6"/>
  <c r="AV55" i="6" s="1"/>
  <c r="AA56" i="6"/>
  <c r="AF56" i="6"/>
  <c r="AM56" i="6"/>
  <c r="AN56" i="6"/>
  <c r="AV56" i="6" s="1"/>
  <c r="AA57" i="6"/>
  <c r="AF57" i="6"/>
  <c r="AM57" i="6"/>
  <c r="AN57" i="6"/>
  <c r="AV57" i="6" s="1"/>
  <c r="AA58" i="6"/>
  <c r="AF58" i="6"/>
  <c r="AM58" i="6"/>
  <c r="AN58" i="6"/>
  <c r="AV58" i="6" s="1"/>
  <c r="AA59" i="6"/>
  <c r="AF59" i="6"/>
  <c r="AM59" i="6"/>
  <c r="AN59" i="6"/>
  <c r="AV59" i="6" s="1"/>
  <c r="AA60" i="6"/>
  <c r="AF60" i="6"/>
  <c r="AM60" i="6"/>
  <c r="AN60" i="6"/>
  <c r="AV60" i="6" s="1"/>
  <c r="AA61" i="6"/>
  <c r="AF61" i="6"/>
  <c r="AM61" i="6"/>
  <c r="AN61" i="6"/>
  <c r="AV61" i="6" s="1"/>
  <c r="AA62" i="6"/>
  <c r="AF62" i="6"/>
  <c r="AM62" i="6"/>
  <c r="AN62" i="6"/>
  <c r="AV62" i="6" s="1"/>
  <c r="AU62" i="6"/>
  <c r="AA63" i="6"/>
  <c r="AF63" i="6"/>
  <c r="AM63" i="6"/>
  <c r="AN63" i="6"/>
  <c r="AV63" i="6" s="1"/>
  <c r="AA64" i="6"/>
  <c r="AF64" i="6"/>
  <c r="AM64" i="6"/>
  <c r="AN64" i="6"/>
  <c r="AV64" i="6" s="1"/>
  <c r="AA65" i="6"/>
  <c r="AF65" i="6"/>
  <c r="AM65" i="6"/>
  <c r="AN65" i="6"/>
  <c r="AV65" i="6" s="1"/>
  <c r="AA66" i="6"/>
  <c r="AF66" i="6"/>
  <c r="AM66" i="6"/>
  <c r="AN66" i="6"/>
  <c r="AV66" i="6" s="1"/>
  <c r="AA67" i="6"/>
  <c r="AF67" i="6"/>
  <c r="AM67" i="6"/>
  <c r="AN67" i="6"/>
  <c r="AV67" i="6" s="1"/>
  <c r="AA68" i="6"/>
  <c r="AF68" i="6"/>
  <c r="AM68" i="6"/>
  <c r="AN68" i="6"/>
  <c r="AV68" i="6" s="1"/>
  <c r="AA69" i="6"/>
  <c r="AF69" i="6"/>
  <c r="AM69" i="6"/>
  <c r="AN69" i="6"/>
  <c r="AV69" i="6" s="1"/>
  <c r="AA70" i="6"/>
  <c r="AF70" i="6"/>
  <c r="AM70" i="6"/>
  <c r="AN70" i="6"/>
  <c r="AV70" i="6" s="1"/>
  <c r="AA71" i="6"/>
  <c r="AF71" i="6"/>
  <c r="AM71" i="6"/>
  <c r="AN71" i="6"/>
  <c r="AV71" i="6" s="1"/>
  <c r="AA72" i="6"/>
  <c r="AF72" i="6"/>
  <c r="AM72" i="6"/>
  <c r="AN72" i="6"/>
  <c r="AV72" i="6" s="1"/>
  <c r="AA73" i="6"/>
  <c r="AF73" i="6"/>
  <c r="AM73" i="6"/>
  <c r="AN73" i="6"/>
  <c r="AV73" i="6" s="1"/>
  <c r="AA74" i="6"/>
  <c r="AF74" i="6"/>
  <c r="AM74" i="6"/>
  <c r="AN74" i="6"/>
  <c r="AV74" i="6" s="1"/>
  <c r="AA75" i="6"/>
  <c r="AF75" i="6"/>
  <c r="AM75" i="6"/>
  <c r="AN75" i="6"/>
  <c r="AV75" i="6" s="1"/>
  <c r="AA76" i="6"/>
  <c r="AF76" i="6"/>
  <c r="AM76" i="6"/>
  <c r="AN76" i="6"/>
  <c r="AV76" i="6" s="1"/>
  <c r="AA77" i="6"/>
  <c r="AF77" i="6"/>
  <c r="AM77" i="6"/>
  <c r="AN77" i="6"/>
  <c r="AV77" i="6" s="1"/>
  <c r="AA78" i="6"/>
  <c r="AF78" i="6"/>
  <c r="AM78" i="6"/>
  <c r="AN78" i="6"/>
  <c r="AV78" i="6" s="1"/>
  <c r="AA79" i="6"/>
  <c r="AF79" i="6"/>
  <c r="AM79" i="6"/>
  <c r="AN79" i="6"/>
  <c r="AV79" i="6" s="1"/>
  <c r="AA80" i="6"/>
  <c r="AF80" i="6"/>
  <c r="AM80" i="6"/>
  <c r="AN80" i="6"/>
  <c r="AV80" i="6" s="1"/>
  <c r="AA81" i="6"/>
  <c r="AF81" i="6"/>
  <c r="AM81" i="6"/>
  <c r="AN81" i="6"/>
  <c r="AV81" i="6" s="1"/>
  <c r="AA82" i="6"/>
  <c r="AF82" i="6"/>
  <c r="AM82" i="6"/>
  <c r="AN82" i="6"/>
  <c r="AV82" i="6" s="1"/>
  <c r="AA83" i="6"/>
  <c r="AF83" i="6"/>
  <c r="AM83" i="6"/>
  <c r="AN83" i="6"/>
  <c r="AV83" i="6" s="1"/>
  <c r="AU83" i="6"/>
  <c r="AA84" i="6"/>
  <c r="AF84" i="6"/>
  <c r="AM84" i="6"/>
  <c r="AN84" i="6"/>
  <c r="AV84" i="6" s="1"/>
  <c r="AA85" i="6"/>
  <c r="AF85" i="6"/>
  <c r="AM85" i="6"/>
  <c r="AN85" i="6"/>
  <c r="AV85" i="6" s="1"/>
  <c r="AA86" i="6"/>
  <c r="AF86" i="6"/>
  <c r="AM86" i="6"/>
  <c r="AN86" i="6"/>
  <c r="AV86" i="6" s="1"/>
  <c r="AA87" i="6"/>
  <c r="AF87" i="6"/>
  <c r="AM87" i="6"/>
  <c r="AN87" i="6"/>
  <c r="AV87" i="6" s="1"/>
  <c r="AU87" i="6"/>
  <c r="AA88" i="6"/>
  <c r="AF88" i="6"/>
  <c r="AM88" i="6"/>
  <c r="AN88" i="6"/>
  <c r="AV88" i="6" s="1"/>
  <c r="AA89" i="6"/>
  <c r="AF89" i="6"/>
  <c r="AM89" i="6"/>
  <c r="AN89" i="6"/>
  <c r="AV89" i="6" s="1"/>
  <c r="AA90" i="6"/>
  <c r="AF90" i="6"/>
  <c r="AM90" i="6"/>
  <c r="AN90" i="6"/>
  <c r="AV90" i="6" s="1"/>
  <c r="AU90" i="6"/>
  <c r="AA91" i="6"/>
  <c r="AF91" i="6"/>
  <c r="AM91" i="6"/>
  <c r="AN91" i="6"/>
  <c r="AV91" i="6" s="1"/>
  <c r="AA92" i="6"/>
  <c r="AF92" i="6"/>
  <c r="AM92" i="6"/>
  <c r="AN92" i="6"/>
  <c r="AV92" i="6" s="1"/>
  <c r="AA93" i="6"/>
  <c r="AF93" i="6"/>
  <c r="AM93" i="6"/>
  <c r="AN93" i="6"/>
  <c r="AV93" i="6" s="1"/>
  <c r="AA94" i="6"/>
  <c r="AF94" i="6"/>
  <c r="AM94" i="6"/>
  <c r="AN94" i="6"/>
  <c r="AV94" i="6" s="1"/>
  <c r="AA95" i="6"/>
  <c r="AF95" i="6"/>
  <c r="AM95" i="6"/>
  <c r="AN95" i="6"/>
  <c r="AV95" i="6" s="1"/>
  <c r="AA96" i="6"/>
  <c r="AF96" i="6"/>
  <c r="AM96" i="6"/>
  <c r="AN96" i="6"/>
  <c r="AV96" i="6" s="1"/>
  <c r="AA97" i="6"/>
  <c r="AF97" i="6"/>
  <c r="AM97" i="6"/>
  <c r="AN97" i="6"/>
  <c r="AV97" i="6" s="1"/>
  <c r="AA98" i="6"/>
  <c r="AF98" i="6"/>
  <c r="AM98" i="6"/>
  <c r="AN98" i="6"/>
  <c r="AV98" i="6" s="1"/>
  <c r="AA99" i="6"/>
  <c r="AF99" i="6"/>
  <c r="AM99" i="6"/>
  <c r="AN99" i="6"/>
  <c r="AV99" i="6" s="1"/>
  <c r="AA100" i="6"/>
  <c r="AF100" i="6"/>
  <c r="AM100" i="6"/>
  <c r="AN100" i="6"/>
  <c r="AV100" i="6" s="1"/>
  <c r="AA101" i="6"/>
  <c r="AF101" i="6"/>
  <c r="AM101" i="6"/>
  <c r="AN101" i="6"/>
  <c r="AV101" i="6" s="1"/>
  <c r="AA102" i="6"/>
  <c r="AF102" i="6"/>
  <c r="AM102" i="6"/>
  <c r="AN102" i="6"/>
  <c r="AV102" i="6" s="1"/>
  <c r="AA103" i="6"/>
  <c r="AF103" i="6"/>
  <c r="AM103" i="6"/>
  <c r="AN103" i="6"/>
  <c r="AV103" i="6" s="1"/>
  <c r="AA104" i="6"/>
  <c r="AF104" i="6"/>
  <c r="AM104" i="6"/>
  <c r="AN104" i="6"/>
  <c r="AV104" i="6" s="1"/>
  <c r="AA105" i="6"/>
  <c r="AF105" i="6"/>
  <c r="AM105" i="6"/>
  <c r="AN105" i="6"/>
  <c r="AV105" i="6" s="1"/>
  <c r="AA106" i="6"/>
  <c r="AF106" i="6"/>
  <c r="AM106" i="6"/>
  <c r="AN106" i="6"/>
  <c r="AV106" i="6" s="1"/>
  <c r="AA107" i="6"/>
  <c r="AF107" i="6"/>
  <c r="AM107" i="6"/>
  <c r="AN107" i="6"/>
  <c r="AV107" i="6" s="1"/>
  <c r="AA108" i="6"/>
  <c r="AF108" i="6"/>
  <c r="AM108" i="6"/>
  <c r="AN108" i="6"/>
  <c r="AV108" i="6" s="1"/>
  <c r="AA109" i="6"/>
  <c r="AF109" i="6"/>
  <c r="AM109" i="6"/>
  <c r="AN109" i="6"/>
  <c r="AV109" i="6" s="1"/>
  <c r="AA110" i="6"/>
  <c r="AF110" i="6"/>
  <c r="AM110" i="6"/>
  <c r="AN110" i="6"/>
  <c r="AV110" i="6" s="1"/>
  <c r="AA111" i="6"/>
  <c r="AF111" i="6"/>
  <c r="AM111" i="6"/>
  <c r="AN111" i="6"/>
  <c r="AV111" i="6" s="1"/>
  <c r="AA112" i="6"/>
  <c r="AF112" i="6"/>
  <c r="AM112" i="6"/>
  <c r="AN112" i="6"/>
  <c r="AV112" i="6" s="1"/>
  <c r="AA113" i="6"/>
  <c r="AF113" i="6"/>
  <c r="AM113" i="6"/>
  <c r="AN113" i="6"/>
  <c r="AV113" i="6" s="1"/>
  <c r="AA114" i="6"/>
  <c r="AF114" i="6"/>
  <c r="AM114" i="6"/>
  <c r="AN114" i="6"/>
  <c r="AV114" i="6" s="1"/>
  <c r="AA115" i="6"/>
  <c r="AF115" i="6"/>
  <c r="AM115" i="6"/>
  <c r="AN115" i="6"/>
  <c r="AA116" i="6"/>
  <c r="AF116" i="6"/>
  <c r="AM116" i="6"/>
  <c r="AN116" i="6"/>
  <c r="AA117" i="6"/>
  <c r="AF117" i="6"/>
  <c r="AM117" i="6"/>
  <c r="AN117" i="6"/>
  <c r="AA118" i="6"/>
  <c r="AF118" i="6"/>
  <c r="AM118" i="6"/>
  <c r="AN118" i="6"/>
  <c r="AA119" i="6"/>
  <c r="AF119" i="6"/>
  <c r="AM119" i="6"/>
  <c r="AN119" i="6"/>
  <c r="AA120" i="6"/>
  <c r="AF120" i="6"/>
  <c r="AM120" i="6"/>
  <c r="AN120" i="6"/>
  <c r="AA121" i="6"/>
  <c r="AF121" i="6"/>
  <c r="AM121" i="6"/>
  <c r="AN121" i="6"/>
  <c r="AA122" i="6"/>
  <c r="AF122" i="6"/>
  <c r="AM122" i="6"/>
  <c r="AN122" i="6"/>
  <c r="AA123" i="6"/>
  <c r="AF123" i="6"/>
  <c r="AM123" i="6"/>
  <c r="AN123" i="6"/>
  <c r="AA124" i="6"/>
  <c r="AF124" i="6"/>
  <c r="AM124" i="6"/>
  <c r="AN124" i="6"/>
  <c r="AA125" i="6"/>
  <c r="AF125" i="6"/>
  <c r="AM125" i="6"/>
  <c r="AN125" i="6"/>
  <c r="AA126" i="6"/>
  <c r="AF126" i="6"/>
  <c r="AM126" i="6"/>
  <c r="AN126" i="6"/>
  <c r="AA127" i="6"/>
  <c r="AF127" i="6"/>
  <c r="AM127" i="6"/>
  <c r="AN127" i="6"/>
  <c r="AA128" i="6"/>
  <c r="AF128" i="6"/>
  <c r="AM128" i="6"/>
  <c r="AN128" i="6"/>
  <c r="AA129" i="6"/>
  <c r="AF129" i="6"/>
  <c r="AM129" i="6"/>
  <c r="AN129" i="6"/>
  <c r="AA130" i="6"/>
  <c r="AF130" i="6"/>
  <c r="AM130" i="6"/>
  <c r="AN130" i="6"/>
  <c r="AA131" i="6"/>
  <c r="AF131" i="6"/>
  <c r="AM131" i="6"/>
  <c r="AN131" i="6"/>
  <c r="AA132" i="6"/>
  <c r="AF132" i="6"/>
  <c r="AM132" i="6"/>
  <c r="AN132" i="6"/>
  <c r="AA133" i="6"/>
  <c r="AF133" i="6"/>
  <c r="AM133" i="6"/>
  <c r="AN133" i="6"/>
  <c r="AA134" i="6"/>
  <c r="AF134" i="6"/>
  <c r="AM134" i="6"/>
  <c r="AN134" i="6"/>
  <c r="AA135" i="6"/>
  <c r="AF135" i="6"/>
  <c r="AM135" i="6"/>
  <c r="AN135" i="6"/>
  <c r="AA136" i="6"/>
  <c r="AF136" i="6"/>
  <c r="AM136" i="6"/>
  <c r="AN136" i="6"/>
  <c r="AA137" i="6"/>
  <c r="AF137" i="6"/>
  <c r="AM137" i="6"/>
  <c r="AN137" i="6"/>
  <c r="AA138" i="6"/>
  <c r="AF138" i="6"/>
  <c r="AM138" i="6"/>
  <c r="AN138" i="6"/>
  <c r="AA139" i="6"/>
  <c r="AF139" i="6"/>
  <c r="AM139" i="6"/>
  <c r="AN139" i="6"/>
  <c r="AA140" i="6"/>
  <c r="AF140" i="6"/>
  <c r="AM140" i="6"/>
  <c r="AN140" i="6"/>
  <c r="AA141" i="6"/>
  <c r="AF141" i="6"/>
  <c r="AM141" i="6"/>
  <c r="AN141" i="6"/>
  <c r="AA142" i="6"/>
  <c r="AF142" i="6"/>
  <c r="AM142" i="6"/>
  <c r="AN142" i="6"/>
  <c r="AA143" i="6"/>
  <c r="AF143" i="6"/>
  <c r="AM143" i="6"/>
  <c r="AN143" i="6"/>
  <c r="AA144" i="6"/>
  <c r="AF144" i="6"/>
  <c r="AM144" i="6"/>
  <c r="AN144" i="6"/>
  <c r="AA145" i="6"/>
  <c r="AF145" i="6"/>
  <c r="AM145" i="6"/>
  <c r="AN145" i="6"/>
  <c r="AA146" i="6"/>
  <c r="AF146" i="6"/>
  <c r="AM146" i="6"/>
  <c r="AN146" i="6"/>
  <c r="AA147" i="6"/>
  <c r="AF147" i="6"/>
  <c r="AM147" i="6"/>
  <c r="AN147" i="6"/>
  <c r="AA148" i="6"/>
  <c r="AF148" i="6"/>
  <c r="AM148" i="6"/>
  <c r="AN148" i="6"/>
  <c r="AA149" i="6"/>
  <c r="AF149" i="6"/>
  <c r="AM149" i="6"/>
  <c r="AN149" i="6"/>
  <c r="AA150" i="6"/>
  <c r="AF150" i="6"/>
  <c r="AM150" i="6"/>
  <c r="AN150" i="6"/>
  <c r="AA151" i="6"/>
  <c r="AF151" i="6"/>
  <c r="AM151" i="6"/>
  <c r="AN151" i="6"/>
  <c r="AA152" i="6"/>
  <c r="AF152" i="6"/>
  <c r="AM152" i="6"/>
  <c r="AN152" i="6"/>
  <c r="AA153" i="6"/>
  <c r="AF153" i="6"/>
  <c r="AM153" i="6"/>
  <c r="AN153" i="6"/>
  <c r="AA154" i="6"/>
  <c r="AF154" i="6"/>
  <c r="AM154" i="6"/>
  <c r="AN154" i="6"/>
  <c r="AA155" i="6"/>
  <c r="AF155" i="6"/>
  <c r="AM155" i="6"/>
  <c r="AN155" i="6"/>
  <c r="AA156" i="6"/>
  <c r="AF156" i="6"/>
  <c r="AM156" i="6"/>
  <c r="AN156" i="6"/>
  <c r="AA157" i="6"/>
  <c r="AF157" i="6"/>
  <c r="AM157" i="6"/>
  <c r="AN157" i="6"/>
  <c r="AA158" i="6"/>
  <c r="AF158" i="6"/>
  <c r="AM158" i="6"/>
  <c r="AN158" i="6"/>
  <c r="AA159" i="6"/>
  <c r="AF159" i="6"/>
  <c r="AM159" i="6"/>
  <c r="AN159" i="6"/>
  <c r="AA160" i="6"/>
  <c r="AF160" i="6"/>
  <c r="AM160" i="6"/>
  <c r="AN160" i="6"/>
  <c r="AA161" i="6"/>
  <c r="AF161" i="6"/>
  <c r="AM161" i="6"/>
  <c r="AN161" i="6"/>
  <c r="AA162" i="6"/>
  <c r="AF162" i="6"/>
  <c r="AM162" i="6"/>
  <c r="AN162" i="6"/>
  <c r="AA163" i="6"/>
  <c r="AF163" i="6"/>
  <c r="AM163" i="6"/>
  <c r="AN163" i="6"/>
  <c r="AA164" i="6"/>
  <c r="AF164" i="6"/>
  <c r="AM164" i="6"/>
  <c r="AN164" i="6"/>
  <c r="AA165" i="6"/>
  <c r="AF165" i="6"/>
  <c r="AM165" i="6"/>
  <c r="AN165" i="6"/>
  <c r="AA166" i="6"/>
  <c r="AF166" i="6"/>
  <c r="AM166" i="6"/>
  <c r="AN166" i="6"/>
  <c r="AA167" i="6"/>
  <c r="AF167" i="6"/>
  <c r="AM167" i="6"/>
  <c r="AN167" i="6"/>
  <c r="AA168" i="6"/>
  <c r="AF168" i="6"/>
  <c r="AM168" i="6"/>
  <c r="AN168" i="6"/>
  <c r="AA169" i="6"/>
  <c r="AF169" i="6"/>
  <c r="AM169" i="6"/>
  <c r="AN169" i="6"/>
  <c r="AA170" i="6"/>
  <c r="AF170" i="6"/>
  <c r="AM170" i="6"/>
  <c r="AN170" i="6"/>
  <c r="AA171" i="6"/>
  <c r="AF171" i="6"/>
  <c r="AM171" i="6"/>
  <c r="AN171" i="6"/>
  <c r="AA172" i="6"/>
  <c r="AF172" i="6"/>
  <c r="AM172" i="6"/>
  <c r="AN172" i="6"/>
  <c r="AA173" i="6"/>
  <c r="AF173" i="6"/>
  <c r="AM173" i="6"/>
  <c r="AN173" i="6"/>
  <c r="AA174" i="6"/>
  <c r="AF174" i="6"/>
  <c r="AM174" i="6"/>
  <c r="AN174" i="6"/>
  <c r="AB175" i="6"/>
  <c r="AC175" i="6"/>
  <c r="AD175" i="6"/>
  <c r="AG175" i="6"/>
  <c r="AH175" i="6"/>
  <c r="AJ175" i="6"/>
  <c r="AR175" i="6"/>
  <c r="AT175" i="6"/>
  <c r="AU171" i="6" l="1"/>
  <c r="AV171" i="6"/>
  <c r="AU168" i="6"/>
  <c r="AV168" i="6"/>
  <c r="AU156" i="6"/>
  <c r="AV156" i="6"/>
  <c r="AU153" i="6"/>
  <c r="AV153" i="6"/>
  <c r="AU144" i="6"/>
  <c r="AV144" i="6"/>
  <c r="AU132" i="6"/>
  <c r="AV132" i="6"/>
  <c r="AU126" i="6"/>
  <c r="AV126" i="6"/>
  <c r="AU120" i="6"/>
  <c r="AV120" i="6"/>
  <c r="AU162" i="6"/>
  <c r="AV162" i="6"/>
  <c r="AU159" i="6"/>
  <c r="AV159" i="6"/>
  <c r="AU150" i="6"/>
  <c r="AV150" i="6"/>
  <c r="AU147" i="6"/>
  <c r="AV147" i="6"/>
  <c r="AU141" i="6"/>
  <c r="AV141" i="6"/>
  <c r="AU138" i="6"/>
  <c r="AV138" i="6"/>
  <c r="AU129" i="6"/>
  <c r="AV129" i="6"/>
  <c r="AU117" i="6"/>
  <c r="AV117" i="6"/>
  <c r="AU172" i="6"/>
  <c r="AV172" i="6"/>
  <c r="AU169" i="6"/>
  <c r="AV169" i="6"/>
  <c r="AU166" i="6"/>
  <c r="AV166" i="6"/>
  <c r="AU163" i="6"/>
  <c r="AV163" i="6"/>
  <c r="AU160" i="6"/>
  <c r="AV160" i="6"/>
  <c r="AU157" i="6"/>
  <c r="AV157" i="6"/>
  <c r="AU154" i="6"/>
  <c r="AV154" i="6"/>
  <c r="AU148" i="6"/>
  <c r="AV148" i="6"/>
  <c r="AU145" i="6"/>
  <c r="AV145" i="6"/>
  <c r="AU142" i="6"/>
  <c r="AV142" i="6"/>
  <c r="AU139" i="6"/>
  <c r="AV139" i="6"/>
  <c r="AU136" i="6"/>
  <c r="AV136" i="6"/>
  <c r="AU133" i="6"/>
  <c r="AV133" i="6"/>
  <c r="AU127" i="6"/>
  <c r="AV127" i="6"/>
  <c r="AU124" i="6"/>
  <c r="AV124" i="6"/>
  <c r="AU121" i="6"/>
  <c r="AV121" i="6"/>
  <c r="AU115" i="6"/>
  <c r="AV115" i="6"/>
  <c r="AU173" i="6"/>
  <c r="AV173" i="6"/>
  <c r="AU170" i="6"/>
  <c r="AV170" i="6"/>
  <c r="AU167" i="6"/>
  <c r="AV167" i="6"/>
  <c r="AU164" i="6"/>
  <c r="AV164" i="6"/>
  <c r="AU161" i="6"/>
  <c r="AV161" i="6"/>
  <c r="AU158" i="6"/>
  <c r="AV158" i="6"/>
  <c r="AU155" i="6"/>
  <c r="AV155" i="6"/>
  <c r="AU152" i="6"/>
  <c r="AV152" i="6"/>
  <c r="AU149" i="6"/>
  <c r="AV149" i="6"/>
  <c r="AU146" i="6"/>
  <c r="AV146" i="6"/>
  <c r="AU143" i="6"/>
  <c r="AV143" i="6"/>
  <c r="AU140" i="6"/>
  <c r="AV140" i="6"/>
  <c r="AU137" i="6"/>
  <c r="AV137" i="6"/>
  <c r="AU134" i="6"/>
  <c r="AV134" i="6"/>
  <c r="AU131" i="6"/>
  <c r="AV131" i="6"/>
  <c r="AU128" i="6"/>
  <c r="AV128" i="6"/>
  <c r="AU125" i="6"/>
  <c r="AV125" i="6"/>
  <c r="AU122" i="6"/>
  <c r="AV122" i="6"/>
  <c r="AU119" i="6"/>
  <c r="AV119" i="6"/>
  <c r="AU116" i="6"/>
  <c r="AV116" i="6"/>
  <c r="AU57" i="6"/>
  <c r="AU50" i="6"/>
  <c r="AU40" i="6"/>
  <c r="AU174" i="6"/>
  <c r="AV174" i="6"/>
  <c r="AU165" i="6"/>
  <c r="AV165" i="6"/>
  <c r="AU135" i="6"/>
  <c r="AV135" i="6"/>
  <c r="AU123" i="6"/>
  <c r="AV123" i="6"/>
  <c r="AU151" i="6"/>
  <c r="AV151" i="6"/>
  <c r="AU130" i="6"/>
  <c r="AV130" i="6"/>
  <c r="AU118" i="6"/>
  <c r="AV118" i="6"/>
  <c r="AU54" i="6"/>
  <c r="AU44" i="6"/>
  <c r="AU11" i="7"/>
  <c r="AU14" i="6"/>
  <c r="AU22" i="6"/>
  <c r="AU92" i="6"/>
  <c r="AU75" i="6"/>
  <c r="AU29" i="6"/>
  <c r="AU56" i="6"/>
  <c r="AU32" i="6"/>
  <c r="AU12" i="6"/>
  <c r="AU69" i="6"/>
  <c r="AU48" i="6"/>
  <c r="AU27" i="6"/>
  <c r="AU20" i="6"/>
  <c r="AU59" i="6"/>
  <c r="AU94" i="6"/>
  <c r="AU112" i="6"/>
  <c r="AU66" i="6"/>
  <c r="AU113" i="6"/>
  <c r="AU110" i="6"/>
  <c r="AU107" i="6"/>
  <c r="AU104" i="6"/>
  <c r="AU101" i="6"/>
  <c r="AU98" i="6"/>
  <c r="AU95" i="6"/>
  <c r="AU81" i="6"/>
  <c r="AU78" i="6"/>
  <c r="AU74" i="6"/>
  <c r="AU38" i="6"/>
  <c r="AU35" i="6"/>
  <c r="AU109" i="6"/>
  <c r="AU106" i="6"/>
  <c r="AU100" i="6"/>
  <c r="AU97" i="6"/>
  <c r="AU103" i="6"/>
  <c r="AU114" i="6"/>
  <c r="AU111" i="6"/>
  <c r="AU108" i="6"/>
  <c r="AU105" i="6"/>
  <c r="AU102" i="6"/>
  <c r="AU99" i="6"/>
  <c r="AU96" i="6"/>
  <c r="AU93" i="6"/>
  <c r="AU47" i="6"/>
  <c r="AF175" i="6"/>
  <c r="AU84" i="6"/>
  <c r="AU72" i="6"/>
  <c r="AU53" i="6"/>
  <c r="AU45" i="6"/>
  <c r="AU34" i="6"/>
  <c r="AU30" i="6"/>
  <c r="AU15" i="6"/>
  <c r="AU89" i="6"/>
  <c r="AU80" i="6"/>
  <c r="AU71" i="6"/>
  <c r="AU63" i="6"/>
  <c r="AU26" i="6"/>
  <c r="AU21" i="6"/>
  <c r="AU16" i="6"/>
  <c r="AU11" i="6"/>
  <c r="AU86" i="6"/>
  <c r="AU77" i="6"/>
  <c r="AU68" i="6"/>
  <c r="AU60" i="6"/>
  <c r="AU51" i="6"/>
  <c r="AU42" i="6"/>
  <c r="AU33" i="6"/>
  <c r="AU28" i="6"/>
  <c r="AU23" i="6"/>
  <c r="AU18" i="6"/>
  <c r="AU8" i="6"/>
  <c r="AU24" i="6"/>
  <c r="AU9" i="6"/>
  <c r="AN175" i="6"/>
  <c r="AU88" i="6"/>
  <c r="AU82" i="6"/>
  <c r="AU76" i="6"/>
  <c r="AU70" i="6"/>
  <c r="AU64" i="6"/>
  <c r="AU58" i="6"/>
  <c r="AU52" i="6"/>
  <c r="AU46" i="6"/>
  <c r="AU10" i="6"/>
  <c r="AU65" i="6"/>
  <c r="AU41" i="6"/>
  <c r="AU36" i="6"/>
  <c r="AU91" i="6"/>
  <c r="AU85" i="6"/>
  <c r="AU79" i="6"/>
  <c r="AU73" i="6"/>
  <c r="AU67" i="6"/>
  <c r="AU61" i="6"/>
  <c r="AU55" i="6"/>
  <c r="AU49" i="6"/>
  <c r="AU43" i="6"/>
  <c r="AU37" i="6"/>
  <c r="AU31" i="6"/>
  <c r="AU25" i="6"/>
  <c r="AU19" i="6"/>
  <c r="AU13" i="6"/>
  <c r="AU175" i="6" l="1"/>
  <c r="J5" i="5"/>
  <c r="AA8" i="5"/>
  <c r="AF8" i="5"/>
  <c r="AM8" i="5"/>
  <c r="AN8" i="5"/>
  <c r="AV8" i="5" s="1"/>
  <c r="AA9" i="5"/>
  <c r="AF9" i="5"/>
  <c r="AM9" i="5"/>
  <c r="AN9" i="5"/>
  <c r="AV9" i="5" s="1"/>
  <c r="AA10" i="5"/>
  <c r="AF10" i="5"/>
  <c r="AM10" i="5"/>
  <c r="AN10" i="5"/>
  <c r="AV10" i="5" s="1"/>
  <c r="AA11" i="5"/>
  <c r="AF11" i="5"/>
  <c r="AM11" i="5"/>
  <c r="AN11" i="5"/>
  <c r="AV11" i="5" s="1"/>
  <c r="AA12" i="5"/>
  <c r="AF12" i="5"/>
  <c r="AM12" i="5"/>
  <c r="AN12" i="5"/>
  <c r="AV12" i="5" s="1"/>
  <c r="AA13" i="5"/>
  <c r="AF13" i="5"/>
  <c r="AM13" i="5"/>
  <c r="AN13" i="5"/>
  <c r="AV13" i="5" s="1"/>
  <c r="AA14" i="5"/>
  <c r="AF14" i="5"/>
  <c r="AM14" i="5"/>
  <c r="AN14" i="5"/>
  <c r="AV14" i="5" s="1"/>
  <c r="AA15" i="5"/>
  <c r="AF15" i="5"/>
  <c r="AM15" i="5"/>
  <c r="AN15" i="5"/>
  <c r="AV15" i="5" s="1"/>
  <c r="AA16" i="5"/>
  <c r="AF16" i="5"/>
  <c r="AM16" i="5"/>
  <c r="AN16" i="5"/>
  <c r="AV16" i="5" s="1"/>
  <c r="AA17" i="5"/>
  <c r="AF17" i="5"/>
  <c r="AM17" i="5"/>
  <c r="AN17" i="5"/>
  <c r="AV17" i="5" s="1"/>
  <c r="AA18" i="5"/>
  <c r="AF18" i="5"/>
  <c r="AM18" i="5"/>
  <c r="AN18" i="5"/>
  <c r="AV18" i="5" s="1"/>
  <c r="AA19" i="5"/>
  <c r="AF19" i="5"/>
  <c r="AM19" i="5"/>
  <c r="AN19" i="5"/>
  <c r="AV19" i="5" s="1"/>
  <c r="AA20" i="5"/>
  <c r="AF20" i="5"/>
  <c r="AM20" i="5"/>
  <c r="AN20" i="5"/>
  <c r="AV20" i="5" s="1"/>
  <c r="AA21" i="5"/>
  <c r="AF21" i="5"/>
  <c r="AM21" i="5"/>
  <c r="AN21" i="5"/>
  <c r="AV21" i="5" s="1"/>
  <c r="AA22" i="5"/>
  <c r="AF22" i="5"/>
  <c r="AM22" i="5"/>
  <c r="AN22" i="5"/>
  <c r="AV22" i="5" s="1"/>
  <c r="AA23" i="5"/>
  <c r="AF23" i="5"/>
  <c r="AM23" i="5"/>
  <c r="AN23" i="5"/>
  <c r="AV23" i="5" s="1"/>
  <c r="AA24" i="5"/>
  <c r="AF24" i="5"/>
  <c r="AM24" i="5"/>
  <c r="AN24" i="5"/>
  <c r="AV24" i="5" s="1"/>
  <c r="AA25" i="5"/>
  <c r="AF25" i="5"/>
  <c r="AM25" i="5"/>
  <c r="AN25" i="5"/>
  <c r="AV25" i="5" s="1"/>
  <c r="AA26" i="5"/>
  <c r="AF26" i="5"/>
  <c r="AM26" i="5"/>
  <c r="AN26" i="5"/>
  <c r="AV26" i="5" s="1"/>
  <c r="AA27" i="5"/>
  <c r="AF27" i="5"/>
  <c r="AM27" i="5"/>
  <c r="AN27" i="5"/>
  <c r="AV27" i="5" s="1"/>
  <c r="AA28" i="5"/>
  <c r="AF28" i="5"/>
  <c r="AM28" i="5"/>
  <c r="AN28" i="5"/>
  <c r="AV28" i="5" s="1"/>
  <c r="AA29" i="5"/>
  <c r="AF29" i="5"/>
  <c r="AM29" i="5"/>
  <c r="AN29" i="5"/>
  <c r="AV29" i="5" s="1"/>
  <c r="AA30" i="5"/>
  <c r="AF30" i="5"/>
  <c r="AM30" i="5"/>
  <c r="AN30" i="5"/>
  <c r="AV30" i="5" s="1"/>
  <c r="AA31" i="5"/>
  <c r="AF31" i="5"/>
  <c r="AM31" i="5"/>
  <c r="AN31" i="5"/>
  <c r="AV31" i="5" s="1"/>
  <c r="E32" i="5"/>
  <c r="K32" i="5"/>
  <c r="AB32" i="5"/>
  <c r="AC32" i="5"/>
  <c r="AD32" i="5"/>
  <c r="AG32" i="5"/>
  <c r="AH32" i="5"/>
  <c r="AJ32" i="5"/>
  <c r="AR32" i="5"/>
  <c r="AT32" i="5"/>
  <c r="AU30" i="5" l="1"/>
  <c r="AU9" i="5"/>
  <c r="AU8" i="5"/>
  <c r="AU27" i="5"/>
  <c r="AU17" i="5"/>
  <c r="AU21" i="5"/>
  <c r="AU11" i="5"/>
  <c r="AU29" i="5"/>
  <c r="AU15" i="5"/>
  <c r="AU26" i="5"/>
  <c r="AU14" i="5"/>
  <c r="AU23" i="5"/>
  <c r="AU20" i="5"/>
  <c r="AU12" i="5"/>
  <c r="AU28" i="5"/>
  <c r="AU22" i="5"/>
  <c r="AU16" i="5"/>
  <c r="AU10" i="5"/>
  <c r="AF32" i="5"/>
  <c r="AU24" i="5"/>
  <c r="AU18" i="5"/>
  <c r="AN32" i="5"/>
  <c r="AU31" i="5"/>
  <c r="AU25" i="5"/>
  <c r="AU19" i="5"/>
  <c r="AU13" i="5"/>
  <c r="J5" i="4"/>
  <c r="AA8" i="4"/>
  <c r="AF8" i="4"/>
  <c r="AF11" i="4" s="1"/>
  <c r="AM8" i="4"/>
  <c r="AN8" i="4"/>
  <c r="AV8" i="4" s="1"/>
  <c r="AA9" i="4"/>
  <c r="AF9" i="4"/>
  <c r="AM9" i="4"/>
  <c r="AN9" i="4"/>
  <c r="AV9" i="4" s="1"/>
  <c r="AA10" i="4"/>
  <c r="AF10" i="4"/>
  <c r="AM10" i="4"/>
  <c r="AN10" i="4"/>
  <c r="E11" i="4"/>
  <c r="K11" i="4"/>
  <c r="AB11" i="4"/>
  <c r="AC11" i="4"/>
  <c r="AD11" i="4"/>
  <c r="AG11" i="4"/>
  <c r="AH11" i="4"/>
  <c r="AJ11" i="4"/>
  <c r="AR11" i="4"/>
  <c r="AT11" i="4"/>
  <c r="AU10" i="4" l="1"/>
  <c r="AV10" i="4"/>
  <c r="AU8" i="4"/>
  <c r="AU32" i="5"/>
  <c r="AU9" i="4"/>
  <c r="AU11" i="4" s="1"/>
  <c r="AN11" i="4"/>
  <c r="J5" i="3"/>
  <c r="AA8" i="3"/>
  <c r="AF8" i="3"/>
  <c r="AM8" i="3"/>
  <c r="AN8" i="3"/>
  <c r="AV8" i="3" s="1"/>
  <c r="AU8" i="3"/>
  <c r="AA9" i="3"/>
  <c r="AF9" i="3"/>
  <c r="AM9" i="3"/>
  <c r="AN9" i="3"/>
  <c r="AV9" i="3" s="1"/>
  <c r="AA10" i="3"/>
  <c r="AF10" i="3"/>
  <c r="AM10" i="3"/>
  <c r="AN10" i="3"/>
  <c r="AV10" i="3" s="1"/>
  <c r="AA11" i="3"/>
  <c r="AF11" i="3"/>
  <c r="AM11" i="3"/>
  <c r="AN11" i="3"/>
  <c r="AV11" i="3" s="1"/>
  <c r="AA12" i="3"/>
  <c r="AF12" i="3"/>
  <c r="AM12" i="3"/>
  <c r="AN12" i="3"/>
  <c r="AV12" i="3" s="1"/>
  <c r="AA13" i="3"/>
  <c r="AF13" i="3"/>
  <c r="AM13" i="3"/>
  <c r="AN13" i="3"/>
  <c r="AV13" i="3" s="1"/>
  <c r="AA14" i="3"/>
  <c r="AF14" i="3"/>
  <c r="AM14" i="3"/>
  <c r="AN14" i="3"/>
  <c r="AV14" i="3" s="1"/>
  <c r="AA15" i="3"/>
  <c r="AF15" i="3"/>
  <c r="AM15" i="3"/>
  <c r="AN15" i="3"/>
  <c r="AV15" i="3" s="1"/>
  <c r="AA16" i="3"/>
  <c r="AF16" i="3"/>
  <c r="AM16" i="3"/>
  <c r="AN16" i="3"/>
  <c r="AV16" i="3" s="1"/>
  <c r="E17" i="3"/>
  <c r="K17" i="3"/>
  <c r="AB17" i="3"/>
  <c r="AC17" i="3"/>
  <c r="AD17" i="3"/>
  <c r="AG17" i="3"/>
  <c r="AH17" i="3"/>
  <c r="AJ17" i="3"/>
  <c r="AR17" i="3"/>
  <c r="AT17" i="3"/>
  <c r="AU14" i="3" l="1"/>
  <c r="AU11" i="3"/>
  <c r="AU16" i="3"/>
  <c r="AU9" i="3"/>
  <c r="AN17" i="3"/>
  <c r="AU15" i="3"/>
  <c r="AF17" i="3"/>
  <c r="AU10" i="3"/>
  <c r="AU12" i="3"/>
  <c r="AU13" i="3"/>
  <c r="J5" i="2"/>
  <c r="AA8" i="2"/>
  <c r="AF8" i="2"/>
  <c r="AM8" i="2"/>
  <c r="AN8" i="2"/>
  <c r="AV8" i="2" s="1"/>
  <c r="AA9" i="2"/>
  <c r="AF9" i="2"/>
  <c r="AM9" i="2"/>
  <c r="AN9" i="2"/>
  <c r="AV9" i="2" s="1"/>
  <c r="AA10" i="2"/>
  <c r="AF10" i="2"/>
  <c r="AM10" i="2"/>
  <c r="AN10" i="2"/>
  <c r="AV10" i="2" s="1"/>
  <c r="AU10" i="2"/>
  <c r="AA11" i="2"/>
  <c r="AF11" i="2"/>
  <c r="AM11" i="2"/>
  <c r="AN11" i="2"/>
  <c r="AV11" i="2" s="1"/>
  <c r="AU11" i="2"/>
  <c r="AA12" i="2"/>
  <c r="AF12" i="2"/>
  <c r="AM12" i="2"/>
  <c r="AN12" i="2"/>
  <c r="AV12" i="2" s="1"/>
  <c r="AA13" i="2"/>
  <c r="AF13" i="2"/>
  <c r="AM13" i="2"/>
  <c r="AN13" i="2"/>
  <c r="AV13" i="2" s="1"/>
  <c r="AA14" i="2"/>
  <c r="AF14" i="2"/>
  <c r="AM14" i="2"/>
  <c r="AN14" i="2"/>
  <c r="AV14" i="2" s="1"/>
  <c r="AA15" i="2"/>
  <c r="AF15" i="2"/>
  <c r="AM15" i="2"/>
  <c r="AN15" i="2"/>
  <c r="AV15" i="2" s="1"/>
  <c r="AA16" i="2"/>
  <c r="AF16" i="2"/>
  <c r="AM16" i="2"/>
  <c r="AN16" i="2"/>
  <c r="AV16" i="2" s="1"/>
  <c r="AA17" i="2"/>
  <c r="AF17" i="2"/>
  <c r="AM17" i="2"/>
  <c r="AN17" i="2"/>
  <c r="AV17" i="2" s="1"/>
  <c r="AA18" i="2"/>
  <c r="AF18" i="2"/>
  <c r="AM18" i="2"/>
  <c r="AN18" i="2"/>
  <c r="AV18" i="2" s="1"/>
  <c r="AA19" i="2"/>
  <c r="AF19" i="2"/>
  <c r="AM19" i="2"/>
  <c r="AN19" i="2"/>
  <c r="AV19" i="2" s="1"/>
  <c r="AA20" i="2"/>
  <c r="AF20" i="2"/>
  <c r="AM20" i="2"/>
  <c r="AN20" i="2"/>
  <c r="AV20" i="2" s="1"/>
  <c r="AU20" i="2"/>
  <c r="AA21" i="2"/>
  <c r="AF21" i="2"/>
  <c r="AM21" i="2"/>
  <c r="AN21" i="2"/>
  <c r="AV21" i="2" s="1"/>
  <c r="AA22" i="2"/>
  <c r="AF22" i="2"/>
  <c r="AM22" i="2"/>
  <c r="AN22" i="2"/>
  <c r="AV22" i="2" s="1"/>
  <c r="AU22" i="2"/>
  <c r="AA23" i="2"/>
  <c r="AF23" i="2"/>
  <c r="AM23" i="2"/>
  <c r="AN23" i="2"/>
  <c r="AV23" i="2" s="1"/>
  <c r="AU23" i="2"/>
  <c r="AA24" i="2"/>
  <c r="AF24" i="2"/>
  <c r="AM24" i="2"/>
  <c r="AN24" i="2"/>
  <c r="AV24" i="2" s="1"/>
  <c r="AA25" i="2"/>
  <c r="AF25" i="2"/>
  <c r="AM25" i="2"/>
  <c r="AN25" i="2"/>
  <c r="AV25" i="2" s="1"/>
  <c r="AA26" i="2"/>
  <c r="AF26" i="2"/>
  <c r="AM26" i="2"/>
  <c r="AN26" i="2"/>
  <c r="AV26" i="2" s="1"/>
  <c r="AU26" i="2"/>
  <c r="AA27" i="2"/>
  <c r="AF27" i="2"/>
  <c r="AM27" i="2"/>
  <c r="AN27" i="2"/>
  <c r="AV27" i="2" s="1"/>
  <c r="K28" i="2"/>
  <c r="AB28" i="2"/>
  <c r="AC28" i="2"/>
  <c r="AD28" i="2"/>
  <c r="AG28" i="2"/>
  <c r="AH28" i="2"/>
  <c r="AJ28" i="2"/>
  <c r="AR28" i="2"/>
  <c r="AT28" i="2"/>
  <c r="AH706" i="1"/>
  <c r="AN252" i="1"/>
  <c r="AV252" i="1" s="1"/>
  <c r="AN198" i="1"/>
  <c r="AV198" i="1" s="1"/>
  <c r="AN199" i="1"/>
  <c r="AV199" i="1" s="1"/>
  <c r="AN200" i="1"/>
  <c r="AV200" i="1" s="1"/>
  <c r="AN201" i="1"/>
  <c r="AV201" i="1" s="1"/>
  <c r="AN202" i="1"/>
  <c r="AV202" i="1" s="1"/>
  <c r="AN203" i="1"/>
  <c r="AV203" i="1" s="1"/>
  <c r="AN204" i="1"/>
  <c r="AV204" i="1" s="1"/>
  <c r="AN205" i="1"/>
  <c r="AV205" i="1" s="1"/>
  <c r="AN206" i="1"/>
  <c r="AV206" i="1" s="1"/>
  <c r="AN207" i="1"/>
  <c r="AV207" i="1" s="1"/>
  <c r="AN208" i="1"/>
  <c r="AV208" i="1" s="1"/>
  <c r="AN209" i="1"/>
  <c r="AV209" i="1" s="1"/>
  <c r="AN210" i="1"/>
  <c r="AV210" i="1" s="1"/>
  <c r="AN211" i="1"/>
  <c r="AV211" i="1" s="1"/>
  <c r="AN212" i="1"/>
  <c r="AV212" i="1" s="1"/>
  <c r="AN213" i="1"/>
  <c r="AV213" i="1" s="1"/>
  <c r="AN214" i="1"/>
  <c r="AV214" i="1" s="1"/>
  <c r="AN215" i="1"/>
  <c r="AV215" i="1" s="1"/>
  <c r="AM693" i="1"/>
  <c r="AN693" i="1"/>
  <c r="AM694" i="1"/>
  <c r="AN694" i="1"/>
  <c r="AM695" i="1"/>
  <c r="AN695" i="1"/>
  <c r="AM696" i="1"/>
  <c r="AN696" i="1"/>
  <c r="AM697" i="1"/>
  <c r="AN697" i="1"/>
  <c r="AM698" i="1"/>
  <c r="AN698" i="1"/>
  <c r="AM699" i="1"/>
  <c r="AN699" i="1"/>
  <c r="AM700" i="1"/>
  <c r="AN700" i="1"/>
  <c r="AM701" i="1"/>
  <c r="AN701" i="1"/>
  <c r="AM702" i="1"/>
  <c r="AN702" i="1"/>
  <c r="AM703" i="1"/>
  <c r="AN703" i="1"/>
  <c r="AM704" i="1"/>
  <c r="AN704" i="1"/>
  <c r="AM705" i="1"/>
  <c r="AN705" i="1"/>
  <c r="AA693" i="1"/>
  <c r="AF693" i="1"/>
  <c r="AA694" i="1"/>
  <c r="AF694" i="1"/>
  <c r="AA695" i="1"/>
  <c r="AF695" i="1"/>
  <c r="AA696" i="1"/>
  <c r="AF696" i="1"/>
  <c r="AA697" i="1"/>
  <c r="AF697" i="1"/>
  <c r="AA698" i="1"/>
  <c r="AF698" i="1"/>
  <c r="AA699" i="1"/>
  <c r="AF699" i="1"/>
  <c r="AA700" i="1"/>
  <c r="AF700" i="1"/>
  <c r="AA701" i="1"/>
  <c r="AF701" i="1"/>
  <c r="AA702" i="1"/>
  <c r="AF702" i="1"/>
  <c r="AA703" i="1"/>
  <c r="AF703" i="1"/>
  <c r="AA704" i="1"/>
  <c r="AF704" i="1"/>
  <c r="AA705" i="1"/>
  <c r="AF705" i="1"/>
  <c r="AU19" i="2" l="1"/>
  <c r="AU16" i="2"/>
  <c r="AU17" i="2"/>
  <c r="AU13" i="2"/>
  <c r="AU705" i="1"/>
  <c r="AV705" i="1"/>
  <c r="AU702" i="1"/>
  <c r="AV702" i="1"/>
  <c r="AU693" i="1"/>
  <c r="AV693" i="1"/>
  <c r="AU699" i="1"/>
  <c r="AV699" i="1"/>
  <c r="AU696" i="1"/>
  <c r="AV696" i="1"/>
  <c r="AU704" i="1"/>
  <c r="AV704" i="1"/>
  <c r="AU701" i="1"/>
  <c r="AV701" i="1"/>
  <c r="AU698" i="1"/>
  <c r="AV698" i="1"/>
  <c r="AU695" i="1"/>
  <c r="AV695" i="1"/>
  <c r="AU703" i="1"/>
  <c r="AV703" i="1"/>
  <c r="AU700" i="1"/>
  <c r="AV700" i="1"/>
  <c r="AU697" i="1"/>
  <c r="AV697" i="1"/>
  <c r="AU694" i="1"/>
  <c r="AV694" i="1"/>
  <c r="AU17" i="3"/>
  <c r="AN28" i="2"/>
  <c r="AU24" i="2"/>
  <c r="AU18" i="2"/>
  <c r="AU12" i="2"/>
  <c r="AU25" i="2"/>
  <c r="AU14" i="2"/>
  <c r="AU8" i="2"/>
  <c r="AF28" i="2"/>
  <c r="AU27" i="2"/>
  <c r="AU21" i="2"/>
  <c r="AU15" i="2"/>
  <c r="AU9" i="2"/>
  <c r="AU28" i="2" l="1"/>
  <c r="AN39" i="1"/>
  <c r="AM649" i="1"/>
  <c r="AN649" i="1"/>
  <c r="AV649" i="1" s="1"/>
  <c r="AM650" i="1"/>
  <c r="AN650" i="1"/>
  <c r="AV650" i="1" s="1"/>
  <c r="AM651" i="1"/>
  <c r="AN651" i="1"/>
  <c r="AV651" i="1" s="1"/>
  <c r="AM652" i="1"/>
  <c r="AN652" i="1"/>
  <c r="AM653" i="1"/>
  <c r="AN653" i="1"/>
  <c r="AV653" i="1" s="1"/>
  <c r="AM654" i="1"/>
  <c r="AN654" i="1"/>
  <c r="AV654" i="1" s="1"/>
  <c r="AM655" i="1"/>
  <c r="AN655" i="1"/>
  <c r="AV655" i="1" s="1"/>
  <c r="AM656" i="1"/>
  <c r="AN656" i="1"/>
  <c r="AV656" i="1" s="1"/>
  <c r="AM657" i="1"/>
  <c r="AN657" i="1"/>
  <c r="AM658" i="1"/>
  <c r="AN658" i="1"/>
  <c r="AM659" i="1"/>
  <c r="AN659" i="1"/>
  <c r="AM660" i="1"/>
  <c r="AN660" i="1"/>
  <c r="AM661" i="1"/>
  <c r="AN661" i="1"/>
  <c r="AM662" i="1"/>
  <c r="AN662" i="1"/>
  <c r="AM663" i="1"/>
  <c r="AN663" i="1"/>
  <c r="AV663" i="1" s="1"/>
  <c r="AM664" i="1"/>
  <c r="AN664" i="1"/>
  <c r="AM665" i="1"/>
  <c r="AN665" i="1"/>
  <c r="AV665" i="1" s="1"/>
  <c r="AM666" i="1"/>
  <c r="AN666" i="1"/>
  <c r="AM667" i="1"/>
  <c r="AN667" i="1"/>
  <c r="AV667" i="1" s="1"/>
  <c r="AM668" i="1"/>
  <c r="AN668" i="1"/>
  <c r="AV668" i="1" s="1"/>
  <c r="AM669" i="1"/>
  <c r="AN669" i="1"/>
  <c r="AM670" i="1"/>
  <c r="AN670" i="1"/>
  <c r="AM671" i="1"/>
  <c r="AN671" i="1"/>
  <c r="AM672" i="1"/>
  <c r="AN672" i="1"/>
  <c r="AM673" i="1"/>
  <c r="AN673" i="1"/>
  <c r="AM674" i="1"/>
  <c r="AN674" i="1"/>
  <c r="AV674" i="1" s="1"/>
  <c r="AM675" i="1"/>
  <c r="AN675" i="1"/>
  <c r="AV675" i="1" s="1"/>
  <c r="AM676" i="1"/>
  <c r="AN676" i="1"/>
  <c r="AV676" i="1" s="1"/>
  <c r="AM677" i="1"/>
  <c r="AN677" i="1"/>
  <c r="AV677" i="1" s="1"/>
  <c r="AM678" i="1"/>
  <c r="AN678" i="1"/>
  <c r="AV678" i="1" s="1"/>
  <c r="AM679" i="1"/>
  <c r="AN679" i="1"/>
  <c r="AV679" i="1" s="1"/>
  <c r="AM680" i="1"/>
  <c r="AN680" i="1"/>
  <c r="AV680" i="1" s="1"/>
  <c r="AM681" i="1"/>
  <c r="AN681" i="1"/>
  <c r="AV681" i="1" s="1"/>
  <c r="AM682" i="1"/>
  <c r="AN682" i="1"/>
  <c r="AV682" i="1" s="1"/>
  <c r="AM683" i="1"/>
  <c r="AN683" i="1"/>
  <c r="AV683" i="1" s="1"/>
  <c r="AM684" i="1"/>
  <c r="AN684" i="1"/>
  <c r="AM685" i="1"/>
  <c r="AN685" i="1"/>
  <c r="AM686" i="1"/>
  <c r="AN686" i="1"/>
  <c r="AM687" i="1"/>
  <c r="AN687" i="1"/>
  <c r="AV687" i="1" s="1"/>
  <c r="AM688" i="1"/>
  <c r="AN688" i="1"/>
  <c r="AV688" i="1" s="1"/>
  <c r="AM689" i="1"/>
  <c r="AN689" i="1"/>
  <c r="AV689" i="1" s="1"/>
  <c r="AM690" i="1"/>
  <c r="AN690" i="1"/>
  <c r="AM691" i="1"/>
  <c r="AN691" i="1"/>
  <c r="AV691" i="1" s="1"/>
  <c r="AM692" i="1"/>
  <c r="AN692" i="1"/>
  <c r="AV692" i="1" s="1"/>
  <c r="AU671" i="1" l="1"/>
  <c r="AV671" i="1"/>
  <c r="AU659" i="1"/>
  <c r="AV659" i="1"/>
  <c r="AU685" i="1"/>
  <c r="AV685" i="1"/>
  <c r="AU670" i="1"/>
  <c r="AV670" i="1"/>
  <c r="AU664" i="1"/>
  <c r="AV664" i="1"/>
  <c r="AU661" i="1"/>
  <c r="AV661" i="1"/>
  <c r="AU658" i="1"/>
  <c r="AV658" i="1"/>
  <c r="AU652" i="1"/>
  <c r="AV652" i="1"/>
  <c r="AU662" i="1"/>
  <c r="AV662" i="1"/>
  <c r="AU673" i="1"/>
  <c r="AV673" i="1"/>
  <c r="AU686" i="1"/>
  <c r="AV686" i="1"/>
  <c r="AU690" i="1"/>
  <c r="AV690" i="1"/>
  <c r="AU684" i="1"/>
  <c r="AV684" i="1"/>
  <c r="AU672" i="1"/>
  <c r="AV672" i="1"/>
  <c r="AU669" i="1"/>
  <c r="AV669" i="1"/>
  <c r="AU666" i="1"/>
  <c r="AV666" i="1"/>
  <c r="AU660" i="1"/>
  <c r="AV660" i="1"/>
  <c r="AU657" i="1"/>
  <c r="AV657" i="1"/>
  <c r="AU39" i="1"/>
  <c r="AV39" i="1"/>
  <c r="AU688" i="1"/>
  <c r="AU682" i="1"/>
  <c r="AU676" i="1"/>
  <c r="AU687" i="1"/>
  <c r="AU681" i="1"/>
  <c r="AU675" i="1"/>
  <c r="AU663" i="1"/>
  <c r="AU651" i="1"/>
  <c r="AU689" i="1"/>
  <c r="AU677" i="1"/>
  <c r="AU692" i="1"/>
  <c r="AU680" i="1"/>
  <c r="AU674" i="1"/>
  <c r="AU668" i="1"/>
  <c r="AU656" i="1"/>
  <c r="AU650" i="1"/>
  <c r="AU653" i="1"/>
  <c r="AU691" i="1"/>
  <c r="AU679" i="1"/>
  <c r="AU667" i="1"/>
  <c r="AU655" i="1"/>
  <c r="AU649" i="1"/>
  <c r="AU665" i="1"/>
  <c r="AU683" i="1"/>
  <c r="AU678" i="1"/>
  <c r="AU654" i="1"/>
  <c r="AA649" i="1" l="1"/>
  <c r="AF649" i="1"/>
  <c r="AA650" i="1"/>
  <c r="AF650" i="1"/>
  <c r="AA651" i="1"/>
  <c r="AF651" i="1"/>
  <c r="AA652" i="1"/>
  <c r="AF652" i="1"/>
  <c r="AA653" i="1"/>
  <c r="AF653" i="1"/>
  <c r="AA654" i="1"/>
  <c r="AF654" i="1"/>
  <c r="AA655" i="1"/>
  <c r="AF655" i="1"/>
  <c r="AA656" i="1"/>
  <c r="AF656" i="1"/>
  <c r="AA657" i="1"/>
  <c r="AF657" i="1"/>
  <c r="AA658" i="1"/>
  <c r="AF658" i="1"/>
  <c r="AA659" i="1"/>
  <c r="AF659" i="1"/>
  <c r="AA660" i="1"/>
  <c r="AF660" i="1"/>
  <c r="AA661" i="1"/>
  <c r="AF661" i="1"/>
  <c r="AA662" i="1"/>
  <c r="AF662" i="1"/>
  <c r="AA663" i="1"/>
  <c r="AF663" i="1"/>
  <c r="AA664" i="1"/>
  <c r="AF664" i="1"/>
  <c r="AA665" i="1"/>
  <c r="AF665" i="1"/>
  <c r="AA666" i="1"/>
  <c r="AF666" i="1"/>
  <c r="AA667" i="1"/>
  <c r="AF667" i="1"/>
  <c r="AA668" i="1"/>
  <c r="AF668" i="1"/>
  <c r="AA669" i="1"/>
  <c r="AF669" i="1"/>
  <c r="AA670" i="1"/>
  <c r="AF670" i="1"/>
  <c r="AA671" i="1"/>
  <c r="AF671" i="1"/>
  <c r="AA672" i="1"/>
  <c r="AF672" i="1"/>
  <c r="AA673" i="1"/>
  <c r="AF673" i="1"/>
  <c r="AA674" i="1"/>
  <c r="AF674" i="1"/>
  <c r="AA675" i="1"/>
  <c r="AF675" i="1"/>
  <c r="AA676" i="1"/>
  <c r="AF676" i="1"/>
  <c r="AA677" i="1"/>
  <c r="AF677" i="1"/>
  <c r="AA678" i="1"/>
  <c r="AF678" i="1"/>
  <c r="AA679" i="1"/>
  <c r="AF679" i="1"/>
  <c r="AA680" i="1"/>
  <c r="AF680" i="1"/>
  <c r="AA681" i="1"/>
  <c r="AF681" i="1"/>
  <c r="AA682" i="1"/>
  <c r="AF682" i="1"/>
  <c r="AA683" i="1"/>
  <c r="AF683" i="1"/>
  <c r="AA684" i="1"/>
  <c r="AF684" i="1"/>
  <c r="AA685" i="1"/>
  <c r="AF685" i="1"/>
  <c r="AA686" i="1"/>
  <c r="AF686" i="1"/>
  <c r="AA687" i="1"/>
  <c r="AF687" i="1"/>
  <c r="AA688" i="1"/>
  <c r="AF688" i="1"/>
  <c r="AA689" i="1"/>
  <c r="AF689" i="1"/>
  <c r="AA690" i="1"/>
  <c r="AF690" i="1"/>
  <c r="AA691" i="1"/>
  <c r="AF691" i="1"/>
  <c r="AA692" i="1"/>
  <c r="AF692" i="1"/>
  <c r="AM609" i="1" l="1"/>
  <c r="AN609" i="1"/>
  <c r="AM610" i="1"/>
  <c r="AN610" i="1"/>
  <c r="AM611" i="1"/>
  <c r="AN611" i="1"/>
  <c r="AM612" i="1"/>
  <c r="AN612" i="1"/>
  <c r="AM613" i="1"/>
  <c r="AN613" i="1"/>
  <c r="AM614" i="1"/>
  <c r="AN614" i="1"/>
  <c r="AM615" i="1"/>
  <c r="AN615" i="1"/>
  <c r="AM616" i="1"/>
  <c r="AN616" i="1"/>
  <c r="AM617" i="1"/>
  <c r="AN617" i="1"/>
  <c r="AM618" i="1"/>
  <c r="AN618" i="1"/>
  <c r="AV618" i="1" s="1"/>
  <c r="AM619" i="1"/>
  <c r="AN619" i="1"/>
  <c r="AM620" i="1"/>
  <c r="AN620" i="1"/>
  <c r="AM621" i="1"/>
  <c r="AN621" i="1"/>
  <c r="AM622" i="1"/>
  <c r="AN622" i="1"/>
  <c r="AM623" i="1"/>
  <c r="AN623" i="1"/>
  <c r="AM624" i="1"/>
  <c r="AN624" i="1"/>
  <c r="AV624" i="1" s="1"/>
  <c r="AM625" i="1"/>
  <c r="AN625" i="1"/>
  <c r="AM626" i="1"/>
  <c r="AN626" i="1"/>
  <c r="AM627" i="1"/>
  <c r="AN627" i="1"/>
  <c r="AM628" i="1"/>
  <c r="AN628" i="1"/>
  <c r="AM629" i="1"/>
  <c r="AN629" i="1"/>
  <c r="AM630" i="1"/>
  <c r="AN630" i="1"/>
  <c r="AV630" i="1" s="1"/>
  <c r="AM631" i="1"/>
  <c r="AN631" i="1"/>
  <c r="AM632" i="1"/>
  <c r="AN632" i="1"/>
  <c r="AM633" i="1"/>
  <c r="AN633" i="1"/>
  <c r="AM634" i="1"/>
  <c r="AN634" i="1"/>
  <c r="AM635" i="1"/>
  <c r="AN635" i="1"/>
  <c r="AM636" i="1"/>
  <c r="AN636" i="1"/>
  <c r="AV636" i="1" s="1"/>
  <c r="AM637" i="1"/>
  <c r="AN637" i="1"/>
  <c r="AM638" i="1"/>
  <c r="AN638" i="1"/>
  <c r="AM639" i="1"/>
  <c r="AN639" i="1"/>
  <c r="AM640" i="1"/>
  <c r="AN640" i="1"/>
  <c r="AM641" i="1"/>
  <c r="AN641" i="1"/>
  <c r="AM642" i="1"/>
  <c r="AN642" i="1"/>
  <c r="AV642" i="1" s="1"/>
  <c r="AM643" i="1"/>
  <c r="AN643" i="1"/>
  <c r="AM644" i="1"/>
  <c r="AN644" i="1"/>
  <c r="AM645" i="1"/>
  <c r="AN645" i="1"/>
  <c r="AM646" i="1"/>
  <c r="AN646" i="1"/>
  <c r="AM647" i="1"/>
  <c r="AN647" i="1"/>
  <c r="AM648" i="1"/>
  <c r="AN648" i="1"/>
  <c r="AV648" i="1" s="1"/>
  <c r="AF610" i="1"/>
  <c r="AF611" i="1"/>
  <c r="AF612" i="1"/>
  <c r="AF613" i="1"/>
  <c r="AF614" i="1"/>
  <c r="AF615" i="1"/>
  <c r="AF616" i="1"/>
  <c r="AF617" i="1"/>
  <c r="AF618" i="1"/>
  <c r="AF619" i="1"/>
  <c r="AF620" i="1"/>
  <c r="AF621" i="1"/>
  <c r="AF622" i="1"/>
  <c r="AF623" i="1"/>
  <c r="AF624" i="1"/>
  <c r="AF625" i="1"/>
  <c r="AF626" i="1"/>
  <c r="AF627" i="1"/>
  <c r="AF628" i="1"/>
  <c r="AF629" i="1"/>
  <c r="AF630" i="1"/>
  <c r="AF631" i="1"/>
  <c r="AF632" i="1"/>
  <c r="AF633" i="1"/>
  <c r="AF634" i="1"/>
  <c r="AF635" i="1"/>
  <c r="AF636" i="1"/>
  <c r="AF637" i="1"/>
  <c r="AF638" i="1"/>
  <c r="AF639" i="1"/>
  <c r="AF640" i="1"/>
  <c r="AF641" i="1"/>
  <c r="AF642" i="1"/>
  <c r="AF643" i="1"/>
  <c r="AF644" i="1"/>
  <c r="AF645" i="1"/>
  <c r="AF646" i="1"/>
  <c r="AF647" i="1"/>
  <c r="AF648" i="1"/>
  <c r="AF609"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10" i="1"/>
  <c r="F611" i="1"/>
  <c r="F609" i="1"/>
  <c r="AU647" i="1" l="1"/>
  <c r="AV647" i="1"/>
  <c r="AU644" i="1"/>
  <c r="AV644" i="1"/>
  <c r="AU641" i="1"/>
  <c r="AV641" i="1"/>
  <c r="AU638" i="1"/>
  <c r="AV638" i="1"/>
  <c r="AU635" i="1"/>
  <c r="AV635" i="1"/>
  <c r="AU632" i="1"/>
  <c r="AV632" i="1"/>
  <c r="AU629" i="1"/>
  <c r="AV629" i="1"/>
  <c r="AU626" i="1"/>
  <c r="AV626" i="1"/>
  <c r="AU623" i="1"/>
  <c r="AV623" i="1"/>
  <c r="AU620" i="1"/>
  <c r="AV620" i="1"/>
  <c r="AU617" i="1"/>
  <c r="AV617" i="1"/>
  <c r="AU614" i="1"/>
  <c r="AV614" i="1"/>
  <c r="AU611" i="1"/>
  <c r="AV611" i="1"/>
  <c r="AU646" i="1"/>
  <c r="AV646" i="1"/>
  <c r="AU643" i="1"/>
  <c r="AV643" i="1"/>
  <c r="AU640" i="1"/>
  <c r="AV640" i="1"/>
  <c r="AU637" i="1"/>
  <c r="AV637" i="1"/>
  <c r="AU634" i="1"/>
  <c r="AV634" i="1"/>
  <c r="AU631" i="1"/>
  <c r="AV631" i="1"/>
  <c r="AU628" i="1"/>
  <c r="AV628" i="1"/>
  <c r="AU625" i="1"/>
  <c r="AV625" i="1"/>
  <c r="AU622" i="1"/>
  <c r="AV622" i="1"/>
  <c r="AU619" i="1"/>
  <c r="AV619" i="1"/>
  <c r="AU616" i="1"/>
  <c r="AV616" i="1"/>
  <c r="AU613" i="1"/>
  <c r="AV613" i="1"/>
  <c r="AU610" i="1"/>
  <c r="AV610" i="1"/>
  <c r="AU645" i="1"/>
  <c r="AV645" i="1"/>
  <c r="AU639" i="1"/>
  <c r="AV639" i="1"/>
  <c r="AU633" i="1"/>
  <c r="AV633" i="1"/>
  <c r="AU627" i="1"/>
  <c r="AV627" i="1"/>
  <c r="AU621" i="1"/>
  <c r="AV621" i="1"/>
  <c r="AU615" i="1"/>
  <c r="AV615" i="1"/>
  <c r="AU612" i="1"/>
  <c r="AV612" i="1"/>
  <c r="AU609" i="1"/>
  <c r="AV609" i="1"/>
  <c r="AU648" i="1"/>
  <c r="AU642" i="1"/>
  <c r="AU636" i="1"/>
  <c r="AU630" i="1"/>
  <c r="AU624" i="1"/>
  <c r="AU618" i="1"/>
  <c r="AM190" i="1" l="1"/>
  <c r="AM288" i="1" l="1"/>
  <c r="AN288" i="1"/>
  <c r="AM289" i="1"/>
  <c r="AN289" i="1"/>
  <c r="AM290" i="1"/>
  <c r="AN290" i="1"/>
  <c r="AM291" i="1"/>
  <c r="AN291" i="1"/>
  <c r="AM292" i="1"/>
  <c r="AN292" i="1"/>
  <c r="AM293" i="1"/>
  <c r="AN293" i="1"/>
  <c r="AM294" i="1"/>
  <c r="AN294" i="1"/>
  <c r="AM295" i="1"/>
  <c r="AN295" i="1"/>
  <c r="AM296" i="1"/>
  <c r="AN296" i="1"/>
  <c r="AM297" i="1"/>
  <c r="AN297" i="1"/>
  <c r="AM298" i="1"/>
  <c r="AN298" i="1"/>
  <c r="AV298" i="1" s="1"/>
  <c r="AM299" i="1"/>
  <c r="AN299" i="1"/>
  <c r="AM300" i="1"/>
  <c r="AN300" i="1"/>
  <c r="AM301" i="1"/>
  <c r="AN301" i="1"/>
  <c r="AM302" i="1"/>
  <c r="AN302" i="1"/>
  <c r="AM303" i="1"/>
  <c r="AN303" i="1"/>
  <c r="AM304" i="1"/>
  <c r="AN304" i="1"/>
  <c r="AV304" i="1" s="1"/>
  <c r="AM305" i="1"/>
  <c r="AN305" i="1"/>
  <c r="AM306" i="1"/>
  <c r="AN306" i="1"/>
  <c r="AM307" i="1"/>
  <c r="AN307" i="1"/>
  <c r="AM308" i="1"/>
  <c r="AN308" i="1"/>
  <c r="AM309" i="1"/>
  <c r="AN309" i="1"/>
  <c r="AM310" i="1"/>
  <c r="AN310" i="1"/>
  <c r="AV310" i="1" s="1"/>
  <c r="AM311" i="1"/>
  <c r="AN311" i="1"/>
  <c r="AM312" i="1"/>
  <c r="AN312" i="1"/>
  <c r="AM313" i="1"/>
  <c r="AN313" i="1"/>
  <c r="AM314" i="1"/>
  <c r="AN314" i="1"/>
  <c r="AM315" i="1"/>
  <c r="AN315" i="1"/>
  <c r="AM316" i="1"/>
  <c r="AN316" i="1"/>
  <c r="AV316" i="1" s="1"/>
  <c r="AM317" i="1"/>
  <c r="AN317" i="1"/>
  <c r="AM318" i="1"/>
  <c r="AN318" i="1"/>
  <c r="AM319" i="1"/>
  <c r="AN319" i="1"/>
  <c r="AM320" i="1"/>
  <c r="AN320" i="1"/>
  <c r="AM321" i="1"/>
  <c r="AN321" i="1"/>
  <c r="AM322" i="1"/>
  <c r="AN322" i="1"/>
  <c r="AV322" i="1" s="1"/>
  <c r="AM323" i="1"/>
  <c r="AN323" i="1"/>
  <c r="AM324" i="1"/>
  <c r="AN324" i="1"/>
  <c r="AM325" i="1"/>
  <c r="AN325" i="1"/>
  <c r="AM326" i="1"/>
  <c r="AN326" i="1"/>
  <c r="AM327" i="1"/>
  <c r="AN327" i="1"/>
  <c r="AM328" i="1"/>
  <c r="AN328" i="1"/>
  <c r="AV328" i="1" s="1"/>
  <c r="AM329" i="1"/>
  <c r="AN329" i="1"/>
  <c r="AM330" i="1"/>
  <c r="AN330" i="1"/>
  <c r="AM331" i="1"/>
  <c r="AN331" i="1"/>
  <c r="AM332" i="1"/>
  <c r="AN332" i="1"/>
  <c r="AM333" i="1"/>
  <c r="AN333" i="1"/>
  <c r="AM334" i="1"/>
  <c r="AN334" i="1"/>
  <c r="AV334" i="1" s="1"/>
  <c r="AM335" i="1"/>
  <c r="AN335" i="1"/>
  <c r="AM336" i="1"/>
  <c r="AN336" i="1"/>
  <c r="AM337" i="1"/>
  <c r="AN337" i="1"/>
  <c r="AM338" i="1"/>
  <c r="AN338" i="1"/>
  <c r="AM339" i="1"/>
  <c r="AN339" i="1"/>
  <c r="AM340" i="1"/>
  <c r="AN340" i="1"/>
  <c r="AV340" i="1" s="1"/>
  <c r="AM341" i="1"/>
  <c r="AN341" i="1"/>
  <c r="AM342" i="1"/>
  <c r="AN342" i="1"/>
  <c r="AM343" i="1"/>
  <c r="AN343" i="1"/>
  <c r="AM344" i="1"/>
  <c r="AN344" i="1"/>
  <c r="AM345" i="1"/>
  <c r="AN345" i="1"/>
  <c r="AM346" i="1"/>
  <c r="AN346" i="1"/>
  <c r="AV346" i="1" s="1"/>
  <c r="AM347" i="1"/>
  <c r="AN347" i="1"/>
  <c r="AM348" i="1"/>
  <c r="AN348" i="1"/>
  <c r="AM349" i="1"/>
  <c r="AN349" i="1"/>
  <c r="AM350" i="1"/>
  <c r="AN350" i="1"/>
  <c r="AM351" i="1"/>
  <c r="AN351" i="1"/>
  <c r="AM352" i="1"/>
  <c r="AN352" i="1"/>
  <c r="AV352" i="1" s="1"/>
  <c r="AM353" i="1"/>
  <c r="AN353" i="1"/>
  <c r="AM354" i="1"/>
  <c r="AN354" i="1"/>
  <c r="AM355" i="1"/>
  <c r="AN355" i="1"/>
  <c r="AM356" i="1"/>
  <c r="AN356" i="1"/>
  <c r="AM357" i="1"/>
  <c r="AN357" i="1"/>
  <c r="AM358" i="1"/>
  <c r="AN358" i="1"/>
  <c r="AV358" i="1" s="1"/>
  <c r="AM359" i="1"/>
  <c r="AN359" i="1"/>
  <c r="AM360" i="1"/>
  <c r="AN360" i="1"/>
  <c r="AM361" i="1"/>
  <c r="AN361" i="1"/>
  <c r="AM362" i="1"/>
  <c r="AN362" i="1"/>
  <c r="AM363" i="1"/>
  <c r="AN363" i="1"/>
  <c r="AM364" i="1"/>
  <c r="AN364" i="1"/>
  <c r="AV364" i="1" s="1"/>
  <c r="AM365" i="1"/>
  <c r="AN365" i="1"/>
  <c r="AM366" i="1"/>
  <c r="AN366" i="1"/>
  <c r="AM367" i="1"/>
  <c r="AN367" i="1"/>
  <c r="AM368" i="1"/>
  <c r="AN368" i="1"/>
  <c r="AM369" i="1"/>
  <c r="AN369" i="1"/>
  <c r="AM370" i="1"/>
  <c r="AN370" i="1"/>
  <c r="AV370" i="1" s="1"/>
  <c r="AM371" i="1"/>
  <c r="AN371" i="1"/>
  <c r="AM372" i="1"/>
  <c r="AN372" i="1"/>
  <c r="AM373" i="1"/>
  <c r="AN373" i="1"/>
  <c r="AM374" i="1"/>
  <c r="AN374" i="1"/>
  <c r="AM375" i="1"/>
  <c r="AN375" i="1"/>
  <c r="AM376" i="1"/>
  <c r="AN376" i="1"/>
  <c r="AV376" i="1" s="1"/>
  <c r="AM377" i="1"/>
  <c r="AN377" i="1"/>
  <c r="AM378" i="1"/>
  <c r="AN378" i="1"/>
  <c r="AM379" i="1"/>
  <c r="AN379" i="1"/>
  <c r="AM380" i="1"/>
  <c r="AN380" i="1"/>
  <c r="AM381" i="1"/>
  <c r="AN381" i="1"/>
  <c r="AM382" i="1"/>
  <c r="AN382" i="1"/>
  <c r="AV382" i="1" s="1"/>
  <c r="AM383" i="1"/>
  <c r="AN383" i="1"/>
  <c r="AM384" i="1"/>
  <c r="AN384" i="1"/>
  <c r="AM385" i="1"/>
  <c r="AN385" i="1"/>
  <c r="AM386" i="1"/>
  <c r="AN386" i="1"/>
  <c r="AM387" i="1"/>
  <c r="AN387" i="1"/>
  <c r="AM388" i="1"/>
  <c r="AN388" i="1"/>
  <c r="AV388" i="1" s="1"/>
  <c r="AM389" i="1"/>
  <c r="AN389" i="1"/>
  <c r="AM390" i="1"/>
  <c r="AN390" i="1"/>
  <c r="AM391" i="1"/>
  <c r="AN391" i="1"/>
  <c r="AM392" i="1"/>
  <c r="AN392" i="1"/>
  <c r="AM393" i="1"/>
  <c r="AN393" i="1"/>
  <c r="AM394" i="1"/>
  <c r="AN394" i="1"/>
  <c r="AV394" i="1" s="1"/>
  <c r="AM395" i="1"/>
  <c r="AN395" i="1"/>
  <c r="AM396" i="1"/>
  <c r="AN396" i="1"/>
  <c r="AM397" i="1"/>
  <c r="AN397" i="1"/>
  <c r="AM398" i="1"/>
  <c r="AN398" i="1"/>
  <c r="AM399" i="1"/>
  <c r="AN399" i="1"/>
  <c r="AM400" i="1"/>
  <c r="AN400" i="1"/>
  <c r="AV400" i="1" s="1"/>
  <c r="AM401" i="1"/>
  <c r="AN401" i="1"/>
  <c r="AM402" i="1"/>
  <c r="AN402" i="1"/>
  <c r="AM403" i="1"/>
  <c r="AN403" i="1"/>
  <c r="AM404" i="1"/>
  <c r="AN404" i="1"/>
  <c r="AM405" i="1"/>
  <c r="AN405" i="1"/>
  <c r="AM406" i="1"/>
  <c r="AN406" i="1"/>
  <c r="AV406" i="1" s="1"/>
  <c r="AM407" i="1"/>
  <c r="AN407" i="1"/>
  <c r="AM408" i="1"/>
  <c r="AN408" i="1"/>
  <c r="AM409" i="1"/>
  <c r="AN409" i="1"/>
  <c r="AM410" i="1"/>
  <c r="AN410" i="1"/>
  <c r="AM411" i="1"/>
  <c r="AN411" i="1"/>
  <c r="AM412" i="1"/>
  <c r="AN412" i="1"/>
  <c r="AV412" i="1" s="1"/>
  <c r="AM413" i="1"/>
  <c r="AN413" i="1"/>
  <c r="AM414" i="1"/>
  <c r="AN414" i="1"/>
  <c r="AM415" i="1"/>
  <c r="AN415" i="1"/>
  <c r="AM416" i="1"/>
  <c r="AN416" i="1"/>
  <c r="AM417" i="1"/>
  <c r="AN417" i="1"/>
  <c r="AM418" i="1"/>
  <c r="AN418" i="1"/>
  <c r="AV418" i="1" s="1"/>
  <c r="AM419" i="1"/>
  <c r="AN419" i="1"/>
  <c r="AM420" i="1"/>
  <c r="AN420" i="1"/>
  <c r="AM421" i="1"/>
  <c r="AN421" i="1"/>
  <c r="AM422" i="1"/>
  <c r="AN422" i="1"/>
  <c r="AM423" i="1"/>
  <c r="AN423" i="1"/>
  <c r="AM424" i="1"/>
  <c r="AN424" i="1"/>
  <c r="AV424" i="1" s="1"/>
  <c r="AM425" i="1"/>
  <c r="AN425" i="1"/>
  <c r="AM426" i="1"/>
  <c r="AN426" i="1"/>
  <c r="AM427" i="1"/>
  <c r="AN427" i="1"/>
  <c r="AM428" i="1"/>
  <c r="AN428" i="1"/>
  <c r="AM429" i="1"/>
  <c r="AN429" i="1"/>
  <c r="AM430" i="1"/>
  <c r="AN430" i="1"/>
  <c r="AV430" i="1" s="1"/>
  <c r="AM431" i="1"/>
  <c r="AN431" i="1"/>
  <c r="AM432" i="1"/>
  <c r="AN432" i="1"/>
  <c r="AM433" i="1"/>
  <c r="AN433" i="1"/>
  <c r="AM434" i="1"/>
  <c r="AN434" i="1"/>
  <c r="AM435" i="1"/>
  <c r="AN435" i="1"/>
  <c r="AM436" i="1"/>
  <c r="AN436" i="1"/>
  <c r="AV436" i="1" s="1"/>
  <c r="AM437" i="1"/>
  <c r="AN437" i="1"/>
  <c r="AM438" i="1"/>
  <c r="AN438" i="1"/>
  <c r="AM439" i="1"/>
  <c r="AN439" i="1"/>
  <c r="AM440" i="1"/>
  <c r="AN440" i="1"/>
  <c r="AM441" i="1"/>
  <c r="AN441" i="1"/>
  <c r="AM442" i="1"/>
  <c r="AN442" i="1"/>
  <c r="AV442" i="1" s="1"/>
  <c r="AM443" i="1"/>
  <c r="AN443" i="1"/>
  <c r="AM444" i="1"/>
  <c r="AN444" i="1"/>
  <c r="AM445" i="1"/>
  <c r="AN445" i="1"/>
  <c r="AM446" i="1"/>
  <c r="AN446" i="1"/>
  <c r="AM447" i="1"/>
  <c r="AN447" i="1"/>
  <c r="AM448" i="1"/>
  <c r="AN448" i="1"/>
  <c r="AV448" i="1" s="1"/>
  <c r="AM449" i="1"/>
  <c r="AN449" i="1"/>
  <c r="AM450" i="1"/>
  <c r="AN450" i="1"/>
  <c r="AM451" i="1"/>
  <c r="AN451" i="1"/>
  <c r="AM452" i="1"/>
  <c r="AN452" i="1"/>
  <c r="AM453" i="1"/>
  <c r="AN453" i="1"/>
  <c r="AM454" i="1"/>
  <c r="AN454" i="1"/>
  <c r="AV454" i="1" s="1"/>
  <c r="AM455" i="1"/>
  <c r="AN455" i="1"/>
  <c r="AM456" i="1"/>
  <c r="AN456" i="1"/>
  <c r="AM457" i="1"/>
  <c r="AN457" i="1"/>
  <c r="AM458" i="1"/>
  <c r="AN458" i="1"/>
  <c r="AM459" i="1"/>
  <c r="AN459" i="1"/>
  <c r="AM460" i="1"/>
  <c r="AN460" i="1"/>
  <c r="AV460" i="1" s="1"/>
  <c r="AM461" i="1"/>
  <c r="AN461" i="1"/>
  <c r="AM462" i="1"/>
  <c r="AN462" i="1"/>
  <c r="AM463" i="1"/>
  <c r="AN463" i="1"/>
  <c r="AM464" i="1"/>
  <c r="AN464" i="1"/>
  <c r="AM465" i="1"/>
  <c r="AN465" i="1"/>
  <c r="AM466" i="1"/>
  <c r="AN466" i="1"/>
  <c r="AV466" i="1" s="1"/>
  <c r="AM467" i="1"/>
  <c r="AN467" i="1"/>
  <c r="AM468" i="1"/>
  <c r="AN468" i="1"/>
  <c r="AM469" i="1"/>
  <c r="AN469" i="1"/>
  <c r="AM470" i="1"/>
  <c r="AN470" i="1"/>
  <c r="AM471" i="1"/>
  <c r="AN471" i="1"/>
  <c r="AM472" i="1"/>
  <c r="AN472" i="1"/>
  <c r="AV472" i="1" s="1"/>
  <c r="AM473" i="1"/>
  <c r="AN473" i="1"/>
  <c r="AM474" i="1"/>
  <c r="AN474" i="1"/>
  <c r="AM475" i="1"/>
  <c r="AN475" i="1"/>
  <c r="AM476" i="1"/>
  <c r="AN476" i="1"/>
  <c r="AM477" i="1"/>
  <c r="AN477" i="1"/>
  <c r="AM478" i="1"/>
  <c r="AN478" i="1"/>
  <c r="AV478" i="1" s="1"/>
  <c r="AM479" i="1"/>
  <c r="AN479" i="1"/>
  <c r="AM480" i="1"/>
  <c r="AN480" i="1"/>
  <c r="AM481" i="1"/>
  <c r="AN481" i="1"/>
  <c r="AM482" i="1"/>
  <c r="AN482" i="1"/>
  <c r="AM483" i="1"/>
  <c r="AN483" i="1"/>
  <c r="AM484" i="1"/>
  <c r="AN484" i="1"/>
  <c r="AV484" i="1" s="1"/>
  <c r="AM485" i="1"/>
  <c r="AN485" i="1"/>
  <c r="AM486" i="1"/>
  <c r="AN486" i="1"/>
  <c r="AV486" i="1" s="1"/>
  <c r="AM487" i="1"/>
  <c r="AN487" i="1"/>
  <c r="AM488" i="1"/>
  <c r="AN488" i="1"/>
  <c r="AM489" i="1"/>
  <c r="AN489" i="1"/>
  <c r="AM490" i="1"/>
  <c r="AN490" i="1"/>
  <c r="AV490" i="1" s="1"/>
  <c r="AM491" i="1"/>
  <c r="AN491" i="1"/>
  <c r="AM492" i="1"/>
  <c r="AN492" i="1"/>
  <c r="AM493" i="1"/>
  <c r="AN493" i="1"/>
  <c r="AM494" i="1"/>
  <c r="AN494" i="1"/>
  <c r="AM495" i="1"/>
  <c r="AN495" i="1"/>
  <c r="AM496" i="1"/>
  <c r="AN496" i="1"/>
  <c r="AV496" i="1" s="1"/>
  <c r="AM497" i="1"/>
  <c r="AN497" i="1"/>
  <c r="AM498" i="1"/>
  <c r="AN498" i="1"/>
  <c r="AM499" i="1"/>
  <c r="AN499" i="1"/>
  <c r="AM500" i="1"/>
  <c r="AN500" i="1"/>
  <c r="AM501" i="1"/>
  <c r="AN501" i="1"/>
  <c r="AM502" i="1"/>
  <c r="AN502" i="1"/>
  <c r="AV502" i="1" s="1"/>
  <c r="AM503" i="1"/>
  <c r="AN503" i="1"/>
  <c r="AM504" i="1"/>
  <c r="AN504" i="1"/>
  <c r="AM505" i="1"/>
  <c r="AN505" i="1"/>
  <c r="AM506" i="1"/>
  <c r="AN506" i="1"/>
  <c r="AM507" i="1"/>
  <c r="AN507" i="1"/>
  <c r="AV507" i="1" s="1"/>
  <c r="AM508" i="1"/>
  <c r="AN508" i="1"/>
  <c r="AV508" i="1" s="1"/>
  <c r="AM509" i="1"/>
  <c r="AN509" i="1"/>
  <c r="AM510" i="1"/>
  <c r="AN510" i="1"/>
  <c r="AM511" i="1"/>
  <c r="AN511" i="1"/>
  <c r="AM512" i="1"/>
  <c r="AN512" i="1"/>
  <c r="AM513" i="1"/>
  <c r="AN513" i="1"/>
  <c r="AV513" i="1" s="1"/>
  <c r="AM514" i="1"/>
  <c r="AN514" i="1"/>
  <c r="AV514" i="1" s="1"/>
  <c r="AM515" i="1"/>
  <c r="AN515" i="1"/>
  <c r="AM516" i="1"/>
  <c r="AN516" i="1"/>
  <c r="AM517" i="1"/>
  <c r="AN517" i="1"/>
  <c r="AM518" i="1"/>
  <c r="AN518" i="1"/>
  <c r="AM519" i="1"/>
  <c r="AN519" i="1"/>
  <c r="AM520" i="1"/>
  <c r="AN520" i="1"/>
  <c r="AV520" i="1" s="1"/>
  <c r="AM521" i="1"/>
  <c r="AN521" i="1"/>
  <c r="AM522" i="1"/>
  <c r="AN522" i="1"/>
  <c r="AM523" i="1"/>
  <c r="AN523" i="1"/>
  <c r="AM524" i="1"/>
  <c r="AN524" i="1"/>
  <c r="AM525" i="1"/>
  <c r="AN525" i="1"/>
  <c r="AM526" i="1"/>
  <c r="AN526" i="1"/>
  <c r="AV526" i="1" s="1"/>
  <c r="AM527" i="1"/>
  <c r="AN527" i="1"/>
  <c r="AM528" i="1"/>
  <c r="AN528" i="1"/>
  <c r="AM529" i="1"/>
  <c r="AN529" i="1"/>
  <c r="AM530" i="1"/>
  <c r="AN530" i="1"/>
  <c r="AM531" i="1"/>
  <c r="AN531" i="1"/>
  <c r="AM532" i="1"/>
  <c r="AN532" i="1"/>
  <c r="AM533" i="1"/>
  <c r="AN533" i="1"/>
  <c r="AM534" i="1"/>
  <c r="AN534" i="1"/>
  <c r="AM535" i="1"/>
  <c r="AN535" i="1"/>
  <c r="AM536" i="1"/>
  <c r="AN536" i="1"/>
  <c r="AM537" i="1"/>
  <c r="AN537" i="1"/>
  <c r="AM538" i="1"/>
  <c r="AN538" i="1"/>
  <c r="AV538" i="1" s="1"/>
  <c r="AM539" i="1"/>
  <c r="AN539" i="1"/>
  <c r="AM540" i="1"/>
  <c r="AN540" i="1"/>
  <c r="AM541" i="1"/>
  <c r="AN541" i="1"/>
  <c r="AM542" i="1"/>
  <c r="AN542" i="1"/>
  <c r="AM543" i="1"/>
  <c r="AN543" i="1"/>
  <c r="AM544" i="1"/>
  <c r="AN544" i="1"/>
  <c r="AV544" i="1" s="1"/>
  <c r="AM545" i="1"/>
  <c r="AN545" i="1"/>
  <c r="AM546" i="1"/>
  <c r="AN546" i="1"/>
  <c r="AM547" i="1"/>
  <c r="AN547" i="1"/>
  <c r="AM548" i="1"/>
  <c r="AN548" i="1"/>
  <c r="AM549" i="1"/>
  <c r="AN549" i="1"/>
  <c r="AM550" i="1"/>
  <c r="AN550" i="1"/>
  <c r="AV550" i="1" s="1"/>
  <c r="AM551" i="1"/>
  <c r="AN551" i="1"/>
  <c r="AM552" i="1"/>
  <c r="AN552" i="1"/>
  <c r="AM553" i="1"/>
  <c r="AN553" i="1"/>
  <c r="AM554" i="1"/>
  <c r="AN554" i="1"/>
  <c r="AM555" i="1"/>
  <c r="AN555" i="1"/>
  <c r="AM556" i="1"/>
  <c r="AN556" i="1"/>
  <c r="AV556" i="1" s="1"/>
  <c r="AM557" i="1"/>
  <c r="AN557" i="1"/>
  <c r="AM558" i="1"/>
  <c r="AN558" i="1"/>
  <c r="AM559" i="1"/>
  <c r="AN559" i="1"/>
  <c r="AM560" i="1"/>
  <c r="AN560" i="1"/>
  <c r="AM561" i="1"/>
  <c r="AN561" i="1"/>
  <c r="AM562" i="1"/>
  <c r="AN562" i="1"/>
  <c r="AV562" i="1" s="1"/>
  <c r="AM563" i="1"/>
  <c r="AN563" i="1"/>
  <c r="AM564" i="1"/>
  <c r="AN564" i="1"/>
  <c r="AM565" i="1"/>
  <c r="AN565" i="1"/>
  <c r="AM566" i="1"/>
  <c r="AN566" i="1"/>
  <c r="AM567" i="1"/>
  <c r="AN567" i="1"/>
  <c r="AM568" i="1"/>
  <c r="AN568" i="1"/>
  <c r="AV568" i="1" s="1"/>
  <c r="AM569" i="1"/>
  <c r="AN569" i="1"/>
  <c r="AM570" i="1"/>
  <c r="AN570" i="1"/>
  <c r="AM571" i="1"/>
  <c r="AN571" i="1"/>
  <c r="AM572" i="1"/>
  <c r="AN572" i="1"/>
  <c r="AM573" i="1"/>
  <c r="AN573" i="1"/>
  <c r="AM574" i="1"/>
  <c r="AN574" i="1"/>
  <c r="AV574" i="1" s="1"/>
  <c r="AM575" i="1"/>
  <c r="AN575" i="1"/>
  <c r="AM576" i="1"/>
  <c r="AN576" i="1"/>
  <c r="AM577" i="1"/>
  <c r="AN577" i="1"/>
  <c r="AM578" i="1"/>
  <c r="AN578" i="1"/>
  <c r="AM579" i="1"/>
  <c r="AN579" i="1"/>
  <c r="AM580" i="1"/>
  <c r="AN580" i="1"/>
  <c r="AV580" i="1" s="1"/>
  <c r="AM581" i="1"/>
  <c r="AN581" i="1"/>
  <c r="AM582" i="1"/>
  <c r="AN582" i="1"/>
  <c r="AM583" i="1"/>
  <c r="AN583" i="1"/>
  <c r="AM584" i="1"/>
  <c r="AN584" i="1"/>
  <c r="AM585" i="1"/>
  <c r="AN585" i="1"/>
  <c r="AM586" i="1"/>
  <c r="AN586" i="1"/>
  <c r="AV586" i="1" s="1"/>
  <c r="AM587" i="1"/>
  <c r="AN587" i="1"/>
  <c r="AM588" i="1"/>
  <c r="AN588" i="1"/>
  <c r="AM589" i="1"/>
  <c r="AN589" i="1"/>
  <c r="AM590" i="1"/>
  <c r="AN590" i="1"/>
  <c r="AM591" i="1"/>
  <c r="AN591" i="1"/>
  <c r="AM592" i="1"/>
  <c r="AN592" i="1"/>
  <c r="AV592" i="1" s="1"/>
  <c r="AM593" i="1"/>
  <c r="AN593" i="1"/>
  <c r="AM594" i="1"/>
  <c r="AN594" i="1"/>
  <c r="AM595" i="1"/>
  <c r="AN595" i="1"/>
  <c r="AM596" i="1"/>
  <c r="AN596" i="1"/>
  <c r="AM597" i="1"/>
  <c r="AN597" i="1"/>
  <c r="AM598" i="1"/>
  <c r="AN598" i="1"/>
  <c r="AV598" i="1" s="1"/>
  <c r="AM599" i="1"/>
  <c r="AN599" i="1"/>
  <c r="AM600" i="1"/>
  <c r="AN600" i="1"/>
  <c r="AM601" i="1"/>
  <c r="AN601" i="1"/>
  <c r="AM602" i="1"/>
  <c r="AN602" i="1"/>
  <c r="AM603" i="1"/>
  <c r="AN603" i="1"/>
  <c r="AM604" i="1"/>
  <c r="AN604" i="1"/>
  <c r="AV604" i="1" s="1"/>
  <c r="AM605" i="1"/>
  <c r="AN605" i="1"/>
  <c r="AM606" i="1"/>
  <c r="AN606" i="1"/>
  <c r="AM607" i="1"/>
  <c r="AN607" i="1"/>
  <c r="AM608" i="1"/>
  <c r="AN608"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425" i="1"/>
  <c r="AF426" i="1"/>
  <c r="AF427" i="1"/>
  <c r="AF428" i="1"/>
  <c r="AF429" i="1"/>
  <c r="AF430" i="1"/>
  <c r="AF431" i="1"/>
  <c r="AF432" i="1"/>
  <c r="AF433" i="1"/>
  <c r="AF434" i="1"/>
  <c r="AF435" i="1"/>
  <c r="AF436" i="1"/>
  <c r="AF437" i="1"/>
  <c r="AF438" i="1"/>
  <c r="AF439" i="1"/>
  <c r="AF440" i="1"/>
  <c r="AF441" i="1"/>
  <c r="AF442" i="1"/>
  <c r="AF443" i="1"/>
  <c r="AF444" i="1"/>
  <c r="AF445" i="1"/>
  <c r="AF446" i="1"/>
  <c r="AF447" i="1"/>
  <c r="AF448" i="1"/>
  <c r="AF449" i="1"/>
  <c r="AF450" i="1"/>
  <c r="AF451" i="1"/>
  <c r="AF452" i="1"/>
  <c r="AF453" i="1"/>
  <c r="AF454" i="1"/>
  <c r="AF455" i="1"/>
  <c r="AF456" i="1"/>
  <c r="AF457" i="1"/>
  <c r="AF458" i="1"/>
  <c r="AF459" i="1"/>
  <c r="AF460" i="1"/>
  <c r="AF461" i="1"/>
  <c r="AF462" i="1"/>
  <c r="AF463" i="1"/>
  <c r="AF464" i="1"/>
  <c r="AF465" i="1"/>
  <c r="AF466" i="1"/>
  <c r="AF467" i="1"/>
  <c r="AF468" i="1"/>
  <c r="AF469" i="1"/>
  <c r="AF470" i="1"/>
  <c r="AF471" i="1"/>
  <c r="AF472" i="1"/>
  <c r="AF473" i="1"/>
  <c r="AF474" i="1"/>
  <c r="AF475" i="1"/>
  <c r="AF476" i="1"/>
  <c r="AF477" i="1"/>
  <c r="AF478" i="1"/>
  <c r="AF479" i="1"/>
  <c r="AF480" i="1"/>
  <c r="AF481" i="1"/>
  <c r="AF482" i="1"/>
  <c r="AF483" i="1"/>
  <c r="AF484" i="1"/>
  <c r="AF485" i="1"/>
  <c r="AF486" i="1"/>
  <c r="AF487" i="1"/>
  <c r="AF488" i="1"/>
  <c r="AF489" i="1"/>
  <c r="AF490" i="1"/>
  <c r="AF491" i="1"/>
  <c r="AF492" i="1"/>
  <c r="AF493" i="1"/>
  <c r="AF494" i="1"/>
  <c r="AF495" i="1"/>
  <c r="AF496" i="1"/>
  <c r="AF497" i="1"/>
  <c r="AF498" i="1"/>
  <c r="AF499" i="1"/>
  <c r="AF500" i="1"/>
  <c r="AF501" i="1"/>
  <c r="AF502" i="1"/>
  <c r="AF503" i="1"/>
  <c r="AF504" i="1"/>
  <c r="AF505" i="1"/>
  <c r="AF506" i="1"/>
  <c r="AF507" i="1"/>
  <c r="AF508" i="1"/>
  <c r="AF509" i="1"/>
  <c r="AF510" i="1"/>
  <c r="AF511" i="1"/>
  <c r="AF512" i="1"/>
  <c r="AF513" i="1"/>
  <c r="AF514" i="1"/>
  <c r="AF515" i="1"/>
  <c r="AF516" i="1"/>
  <c r="AF517" i="1"/>
  <c r="AF518" i="1"/>
  <c r="AF519" i="1"/>
  <c r="AF520" i="1"/>
  <c r="AF521" i="1"/>
  <c r="AF522" i="1"/>
  <c r="AF523" i="1"/>
  <c r="AF524" i="1"/>
  <c r="AF525" i="1"/>
  <c r="AF526" i="1"/>
  <c r="AF527" i="1"/>
  <c r="AF528" i="1"/>
  <c r="AF529" i="1"/>
  <c r="AF530" i="1"/>
  <c r="AF531" i="1"/>
  <c r="AF532" i="1"/>
  <c r="AF533" i="1"/>
  <c r="AF534" i="1"/>
  <c r="AF535" i="1"/>
  <c r="AF536" i="1"/>
  <c r="AF537" i="1"/>
  <c r="AF538" i="1"/>
  <c r="AF539" i="1"/>
  <c r="AF540" i="1"/>
  <c r="AF541" i="1"/>
  <c r="AF542" i="1"/>
  <c r="AF543" i="1"/>
  <c r="AF544" i="1"/>
  <c r="AF545" i="1"/>
  <c r="AF546" i="1"/>
  <c r="AF547" i="1"/>
  <c r="AF548" i="1"/>
  <c r="AF549" i="1"/>
  <c r="AF550" i="1"/>
  <c r="AF551" i="1"/>
  <c r="AF552" i="1"/>
  <c r="AF553" i="1"/>
  <c r="AF554" i="1"/>
  <c r="AF555" i="1"/>
  <c r="AF556" i="1"/>
  <c r="AF557" i="1"/>
  <c r="AF558" i="1"/>
  <c r="AF559" i="1"/>
  <c r="AF560" i="1"/>
  <c r="AF561" i="1"/>
  <c r="AF562" i="1"/>
  <c r="AF563" i="1"/>
  <c r="AF564" i="1"/>
  <c r="AF565" i="1"/>
  <c r="AF566" i="1"/>
  <c r="AF567" i="1"/>
  <c r="AF568" i="1"/>
  <c r="AF569" i="1"/>
  <c r="AF570" i="1"/>
  <c r="AF571" i="1"/>
  <c r="AF572" i="1"/>
  <c r="AF573" i="1"/>
  <c r="AF574" i="1"/>
  <c r="AF575" i="1"/>
  <c r="AF576" i="1"/>
  <c r="AF577" i="1"/>
  <c r="AF578" i="1"/>
  <c r="AF579" i="1"/>
  <c r="AF580" i="1"/>
  <c r="AF581" i="1"/>
  <c r="AF582" i="1"/>
  <c r="AF583" i="1"/>
  <c r="AF584" i="1"/>
  <c r="AF585" i="1"/>
  <c r="AF586" i="1"/>
  <c r="AF587" i="1"/>
  <c r="AF588" i="1"/>
  <c r="AF589" i="1"/>
  <c r="AF590" i="1"/>
  <c r="AF591" i="1"/>
  <c r="AF592" i="1"/>
  <c r="AF593" i="1"/>
  <c r="AF594" i="1"/>
  <c r="AF595" i="1"/>
  <c r="AF596" i="1"/>
  <c r="AF597" i="1"/>
  <c r="AF598" i="1"/>
  <c r="AF599" i="1"/>
  <c r="AF600" i="1"/>
  <c r="AF601" i="1"/>
  <c r="AF602" i="1"/>
  <c r="AF603" i="1"/>
  <c r="AF604" i="1"/>
  <c r="AF605" i="1"/>
  <c r="AF606" i="1"/>
  <c r="AF607" i="1"/>
  <c r="AF608"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U596" i="1" l="1"/>
  <c r="AV596" i="1"/>
  <c r="AU587" i="1"/>
  <c r="AV587" i="1"/>
  <c r="AU578" i="1"/>
  <c r="AV578" i="1"/>
  <c r="AU566" i="1"/>
  <c r="AV566" i="1"/>
  <c r="AU551" i="1"/>
  <c r="AV551" i="1"/>
  <c r="AU539" i="1"/>
  <c r="AV539" i="1"/>
  <c r="AU524" i="1"/>
  <c r="AV524" i="1"/>
  <c r="AU515" i="1"/>
  <c r="AV515" i="1"/>
  <c r="AU503" i="1"/>
  <c r="AV503" i="1"/>
  <c r="AU494" i="1"/>
  <c r="AV494" i="1"/>
  <c r="AU485" i="1"/>
  <c r="AV485" i="1"/>
  <c r="AU470" i="1"/>
  <c r="AV470" i="1"/>
  <c r="AU464" i="1"/>
  <c r="AV464" i="1"/>
  <c r="AU455" i="1"/>
  <c r="AV455" i="1"/>
  <c r="AU446" i="1"/>
  <c r="AV446" i="1"/>
  <c r="AU437" i="1"/>
  <c r="AV437" i="1"/>
  <c r="AU434" i="1"/>
  <c r="AV434" i="1"/>
  <c r="AU425" i="1"/>
  <c r="AV425" i="1"/>
  <c r="AU419" i="1"/>
  <c r="AV419" i="1"/>
  <c r="AU416" i="1"/>
  <c r="AV416" i="1"/>
  <c r="AU413" i="1"/>
  <c r="AV413" i="1"/>
  <c r="AU410" i="1"/>
  <c r="AV410" i="1"/>
  <c r="AU407" i="1"/>
  <c r="AV407" i="1"/>
  <c r="AU404" i="1"/>
  <c r="AV404" i="1"/>
  <c r="AU401" i="1"/>
  <c r="AV401" i="1"/>
  <c r="AU398" i="1"/>
  <c r="AV398" i="1"/>
  <c r="AU395" i="1"/>
  <c r="AV395" i="1"/>
  <c r="AU392" i="1"/>
  <c r="AV392" i="1"/>
  <c r="AU389" i="1"/>
  <c r="AV389" i="1"/>
  <c r="AU386" i="1"/>
  <c r="AV386" i="1"/>
  <c r="AU371" i="1"/>
  <c r="AV371" i="1"/>
  <c r="AU368" i="1"/>
  <c r="AV368" i="1"/>
  <c r="AU365" i="1"/>
  <c r="AV365" i="1"/>
  <c r="AU362" i="1"/>
  <c r="AV362" i="1"/>
  <c r="AU359" i="1"/>
  <c r="AV359" i="1"/>
  <c r="AU356" i="1"/>
  <c r="AV356" i="1"/>
  <c r="AU353" i="1"/>
  <c r="AV353" i="1"/>
  <c r="AU350" i="1"/>
  <c r="AV350" i="1"/>
  <c r="AU347" i="1"/>
  <c r="AV347" i="1"/>
  <c r="AU344" i="1"/>
  <c r="AV344" i="1"/>
  <c r="AU341" i="1"/>
  <c r="AV341" i="1"/>
  <c r="AU338" i="1"/>
  <c r="AV338" i="1"/>
  <c r="AU335" i="1"/>
  <c r="AV335" i="1"/>
  <c r="AU332" i="1"/>
  <c r="AV332" i="1"/>
  <c r="AU329" i="1"/>
  <c r="AV329" i="1"/>
  <c r="AU326" i="1"/>
  <c r="AV326" i="1"/>
  <c r="AU323" i="1"/>
  <c r="AV323" i="1"/>
  <c r="AU320" i="1"/>
  <c r="AV320" i="1"/>
  <c r="AU317" i="1"/>
  <c r="AV317" i="1"/>
  <c r="AU314" i="1"/>
  <c r="AV314" i="1"/>
  <c r="AU311" i="1"/>
  <c r="AV311" i="1"/>
  <c r="AU308" i="1"/>
  <c r="AV308" i="1"/>
  <c r="AU305" i="1"/>
  <c r="AV305" i="1"/>
  <c r="AU302" i="1"/>
  <c r="AV302" i="1"/>
  <c r="AU299" i="1"/>
  <c r="AV299" i="1"/>
  <c r="AU296" i="1"/>
  <c r="AV296" i="1"/>
  <c r="AU293" i="1"/>
  <c r="AV293" i="1"/>
  <c r="AU290" i="1"/>
  <c r="AV290" i="1"/>
  <c r="AU605" i="1"/>
  <c r="AV605" i="1"/>
  <c r="AU590" i="1"/>
  <c r="AV590" i="1"/>
  <c r="AU575" i="1"/>
  <c r="AV575" i="1"/>
  <c r="AU554" i="1"/>
  <c r="AV554" i="1"/>
  <c r="AU533" i="1"/>
  <c r="AV533" i="1"/>
  <c r="AU509" i="1"/>
  <c r="AV509" i="1"/>
  <c r="AU473" i="1"/>
  <c r="AV473" i="1"/>
  <c r="AU383" i="1"/>
  <c r="AV383" i="1"/>
  <c r="AU607" i="1"/>
  <c r="AV607" i="1"/>
  <c r="AU601" i="1"/>
  <c r="AV601" i="1"/>
  <c r="AU595" i="1"/>
  <c r="AV595" i="1"/>
  <c r="AU589" i="1"/>
  <c r="AV589" i="1"/>
  <c r="AU583" i="1"/>
  <c r="AV583" i="1"/>
  <c r="AU577" i="1"/>
  <c r="AV577" i="1"/>
  <c r="AU571" i="1"/>
  <c r="AV571" i="1"/>
  <c r="AU565" i="1"/>
  <c r="AV565" i="1"/>
  <c r="AU559" i="1"/>
  <c r="AV559" i="1"/>
  <c r="AU553" i="1"/>
  <c r="AV553" i="1"/>
  <c r="AU547" i="1"/>
  <c r="AV547" i="1"/>
  <c r="AU541" i="1"/>
  <c r="AV541" i="1"/>
  <c r="AU535" i="1"/>
  <c r="AV535" i="1"/>
  <c r="AU532" i="1"/>
  <c r="AV532" i="1"/>
  <c r="AU529" i="1"/>
  <c r="AV529" i="1"/>
  <c r="AU523" i="1"/>
  <c r="AV523" i="1"/>
  <c r="AU517" i="1"/>
  <c r="AV517" i="1"/>
  <c r="AU511" i="1"/>
  <c r="AV511" i="1"/>
  <c r="AU505" i="1"/>
  <c r="AV505" i="1"/>
  <c r="AU499" i="1"/>
  <c r="AV499" i="1"/>
  <c r="AU493" i="1"/>
  <c r="AV493" i="1"/>
  <c r="AU487" i="1"/>
  <c r="AV487" i="1"/>
  <c r="AU481" i="1"/>
  <c r="AV481" i="1"/>
  <c r="AU475" i="1"/>
  <c r="AV475" i="1"/>
  <c r="AU469" i="1"/>
  <c r="AV469" i="1"/>
  <c r="AU463" i="1"/>
  <c r="AV463" i="1"/>
  <c r="AU457" i="1"/>
  <c r="AV457" i="1"/>
  <c r="AU451" i="1"/>
  <c r="AV451" i="1"/>
  <c r="AU445" i="1"/>
  <c r="AV445" i="1"/>
  <c r="AU439" i="1"/>
  <c r="AV439" i="1"/>
  <c r="AU433" i="1"/>
  <c r="AV433" i="1"/>
  <c r="AU427" i="1"/>
  <c r="AV427" i="1"/>
  <c r="AU421" i="1"/>
  <c r="AV421" i="1"/>
  <c r="AU415" i="1"/>
  <c r="AV415" i="1"/>
  <c r="AU409" i="1"/>
  <c r="AV409" i="1"/>
  <c r="AU403" i="1"/>
  <c r="AV403" i="1"/>
  <c r="AU397" i="1"/>
  <c r="AV397" i="1"/>
  <c r="AU391" i="1"/>
  <c r="AV391" i="1"/>
  <c r="AU385" i="1"/>
  <c r="AV385" i="1"/>
  <c r="AU379" i="1"/>
  <c r="AV379" i="1"/>
  <c r="AU373" i="1"/>
  <c r="AV373" i="1"/>
  <c r="AU367" i="1"/>
  <c r="AV367" i="1"/>
  <c r="AU361" i="1"/>
  <c r="AV361" i="1"/>
  <c r="AU355" i="1"/>
  <c r="AV355" i="1"/>
  <c r="AU349" i="1"/>
  <c r="AV349" i="1"/>
  <c r="AU343" i="1"/>
  <c r="AV343" i="1"/>
  <c r="AU337" i="1"/>
  <c r="AV337" i="1"/>
  <c r="AU331" i="1"/>
  <c r="AV331" i="1"/>
  <c r="AU325" i="1"/>
  <c r="AV325" i="1"/>
  <c r="AU319" i="1"/>
  <c r="AV319" i="1"/>
  <c r="AU313" i="1"/>
  <c r="AV313" i="1"/>
  <c r="AU307" i="1"/>
  <c r="AV307" i="1"/>
  <c r="AU301" i="1"/>
  <c r="AV301" i="1"/>
  <c r="AU295" i="1"/>
  <c r="AV295" i="1"/>
  <c r="AU292" i="1"/>
  <c r="AV292" i="1"/>
  <c r="AU289" i="1"/>
  <c r="AV289" i="1"/>
  <c r="AU602" i="1"/>
  <c r="AV602" i="1"/>
  <c r="AU584" i="1"/>
  <c r="AV584" i="1"/>
  <c r="AU569" i="1"/>
  <c r="AV569" i="1"/>
  <c r="AU560" i="1"/>
  <c r="AV560" i="1"/>
  <c r="AU545" i="1"/>
  <c r="AV545" i="1"/>
  <c r="AU530" i="1"/>
  <c r="AV530" i="1"/>
  <c r="AU521" i="1"/>
  <c r="AV521" i="1"/>
  <c r="AU506" i="1"/>
  <c r="AV506" i="1"/>
  <c r="AU497" i="1"/>
  <c r="AV497" i="1"/>
  <c r="AU488" i="1"/>
  <c r="AV488" i="1"/>
  <c r="AU479" i="1"/>
  <c r="AV479" i="1"/>
  <c r="AU467" i="1"/>
  <c r="AV467" i="1"/>
  <c r="AU458" i="1"/>
  <c r="AV458" i="1"/>
  <c r="AU449" i="1"/>
  <c r="AV449" i="1"/>
  <c r="AU440" i="1"/>
  <c r="AV440" i="1"/>
  <c r="AU428" i="1"/>
  <c r="AV428" i="1"/>
  <c r="AU377" i="1"/>
  <c r="AV377" i="1"/>
  <c r="AU599" i="1"/>
  <c r="AV599" i="1"/>
  <c r="AU581" i="1"/>
  <c r="AV581" i="1"/>
  <c r="AU563" i="1"/>
  <c r="AV563" i="1"/>
  <c r="AU548" i="1"/>
  <c r="AV548" i="1"/>
  <c r="AU542" i="1"/>
  <c r="AV542" i="1"/>
  <c r="AU527" i="1"/>
  <c r="AV527" i="1"/>
  <c r="AU518" i="1"/>
  <c r="AV518" i="1"/>
  <c r="AU500" i="1"/>
  <c r="AV500" i="1"/>
  <c r="AU491" i="1"/>
  <c r="AV491" i="1"/>
  <c r="AU476" i="1"/>
  <c r="AV476" i="1"/>
  <c r="AU461" i="1"/>
  <c r="AV461" i="1"/>
  <c r="AU452" i="1"/>
  <c r="AV452" i="1"/>
  <c r="AU443" i="1"/>
  <c r="AV443" i="1"/>
  <c r="AU431" i="1"/>
  <c r="AV431" i="1"/>
  <c r="AU422" i="1"/>
  <c r="AV422" i="1"/>
  <c r="AU374" i="1"/>
  <c r="AV374" i="1"/>
  <c r="AU606" i="1"/>
  <c r="AV606" i="1"/>
  <c r="AU603" i="1"/>
  <c r="AV603" i="1"/>
  <c r="AU600" i="1"/>
  <c r="AV600" i="1"/>
  <c r="AU597" i="1"/>
  <c r="AV597" i="1"/>
  <c r="AU594" i="1"/>
  <c r="AV594" i="1"/>
  <c r="AU591" i="1"/>
  <c r="AV591" i="1"/>
  <c r="AU588" i="1"/>
  <c r="AV588" i="1"/>
  <c r="AU585" i="1"/>
  <c r="AV585" i="1"/>
  <c r="AU582" i="1"/>
  <c r="AV582" i="1"/>
  <c r="AU579" i="1"/>
  <c r="AV579" i="1"/>
  <c r="AU576" i="1"/>
  <c r="AV576" i="1"/>
  <c r="AU573" i="1"/>
  <c r="AV573" i="1"/>
  <c r="AU570" i="1"/>
  <c r="AV570" i="1"/>
  <c r="AU567" i="1"/>
  <c r="AV567" i="1"/>
  <c r="AU564" i="1"/>
  <c r="AV564" i="1"/>
  <c r="AU561" i="1"/>
  <c r="AV561" i="1"/>
  <c r="AU558" i="1"/>
  <c r="AV558" i="1"/>
  <c r="AU555" i="1"/>
  <c r="AV555" i="1"/>
  <c r="AU552" i="1"/>
  <c r="AV552" i="1"/>
  <c r="AU549" i="1"/>
  <c r="AV549" i="1"/>
  <c r="AU546" i="1"/>
  <c r="AV546" i="1"/>
  <c r="AU543" i="1"/>
  <c r="AV543" i="1"/>
  <c r="AU540" i="1"/>
  <c r="AV540" i="1"/>
  <c r="AU537" i="1"/>
  <c r="AV537" i="1"/>
  <c r="AU534" i="1"/>
  <c r="AV534" i="1"/>
  <c r="AU531" i="1"/>
  <c r="AV531" i="1"/>
  <c r="AU528" i="1"/>
  <c r="AV528" i="1"/>
  <c r="AU525" i="1"/>
  <c r="AV525" i="1"/>
  <c r="AU522" i="1"/>
  <c r="AV522" i="1"/>
  <c r="AU519" i="1"/>
  <c r="AV519" i="1"/>
  <c r="AU516" i="1"/>
  <c r="AV516" i="1"/>
  <c r="AU510" i="1"/>
  <c r="AV510" i="1"/>
  <c r="AU504" i="1"/>
  <c r="AV504" i="1"/>
  <c r="AU501" i="1"/>
  <c r="AV501" i="1"/>
  <c r="AU498" i="1"/>
  <c r="AV498" i="1"/>
  <c r="AU495" i="1"/>
  <c r="AV495" i="1"/>
  <c r="AU492" i="1"/>
  <c r="AV492" i="1"/>
  <c r="AU489" i="1"/>
  <c r="AV489" i="1"/>
  <c r="AU483" i="1"/>
  <c r="AV483" i="1"/>
  <c r="AU480" i="1"/>
  <c r="AV480" i="1"/>
  <c r="AU477" i="1"/>
  <c r="AV477" i="1"/>
  <c r="AU474" i="1"/>
  <c r="AV474" i="1"/>
  <c r="AU471" i="1"/>
  <c r="AV471" i="1"/>
  <c r="AU468" i="1"/>
  <c r="AV468" i="1"/>
  <c r="AU465" i="1"/>
  <c r="AV465" i="1"/>
  <c r="AU462" i="1"/>
  <c r="AV462" i="1"/>
  <c r="AU459" i="1"/>
  <c r="AV459" i="1"/>
  <c r="AU456" i="1"/>
  <c r="AV456" i="1"/>
  <c r="AU453" i="1"/>
  <c r="AV453" i="1"/>
  <c r="AU450" i="1"/>
  <c r="AV450" i="1"/>
  <c r="AU447" i="1"/>
  <c r="AV447" i="1"/>
  <c r="AU444" i="1"/>
  <c r="AV444" i="1"/>
  <c r="AU441" i="1"/>
  <c r="AV441" i="1"/>
  <c r="AU438" i="1"/>
  <c r="AV438" i="1"/>
  <c r="AU435" i="1"/>
  <c r="AV435" i="1"/>
  <c r="AU432" i="1"/>
  <c r="AV432" i="1"/>
  <c r="AU429" i="1"/>
  <c r="AV429" i="1"/>
  <c r="AU426" i="1"/>
  <c r="AV426" i="1"/>
  <c r="AU423" i="1"/>
  <c r="AV423" i="1"/>
  <c r="AU420" i="1"/>
  <c r="AV420" i="1"/>
  <c r="AU417" i="1"/>
  <c r="AV417" i="1"/>
  <c r="AU414" i="1"/>
  <c r="AV414" i="1"/>
  <c r="AU411" i="1"/>
  <c r="AV411" i="1"/>
  <c r="AU408" i="1"/>
  <c r="AV408" i="1"/>
  <c r="AU405" i="1"/>
  <c r="AV405" i="1"/>
  <c r="AU402" i="1"/>
  <c r="AV402" i="1"/>
  <c r="AU399" i="1"/>
  <c r="AV399" i="1"/>
  <c r="AU396" i="1"/>
  <c r="AV396" i="1"/>
  <c r="AU393" i="1"/>
  <c r="AV393" i="1"/>
  <c r="AU390" i="1"/>
  <c r="AV390" i="1"/>
  <c r="AU387" i="1"/>
  <c r="AV387" i="1"/>
  <c r="AU384" i="1"/>
  <c r="AV384" i="1"/>
  <c r="AU381" i="1"/>
  <c r="AV381" i="1"/>
  <c r="AU378" i="1"/>
  <c r="AV378" i="1"/>
  <c r="AU375" i="1"/>
  <c r="AV375" i="1"/>
  <c r="AU372" i="1"/>
  <c r="AV372" i="1"/>
  <c r="AU369" i="1"/>
  <c r="AV369" i="1"/>
  <c r="AU366" i="1"/>
  <c r="AV366" i="1"/>
  <c r="AU363" i="1"/>
  <c r="AV363" i="1"/>
  <c r="AU360" i="1"/>
  <c r="AV360" i="1"/>
  <c r="AU357" i="1"/>
  <c r="AV357" i="1"/>
  <c r="AU354" i="1"/>
  <c r="AV354" i="1"/>
  <c r="AU351" i="1"/>
  <c r="AV351" i="1"/>
  <c r="AU348" i="1"/>
  <c r="AV348" i="1"/>
  <c r="AU345" i="1"/>
  <c r="AV345" i="1"/>
  <c r="AU342" i="1"/>
  <c r="AV342" i="1"/>
  <c r="AU339" i="1"/>
  <c r="AV339" i="1"/>
  <c r="AU336" i="1"/>
  <c r="AV336" i="1"/>
  <c r="AU333" i="1"/>
  <c r="AV333" i="1"/>
  <c r="AU330" i="1"/>
  <c r="AV330" i="1"/>
  <c r="AU327" i="1"/>
  <c r="AV327" i="1"/>
  <c r="AU324" i="1"/>
  <c r="AV324" i="1"/>
  <c r="AU321" i="1"/>
  <c r="AV321" i="1"/>
  <c r="AU318" i="1"/>
  <c r="AV318" i="1"/>
  <c r="AU315" i="1"/>
  <c r="AV315" i="1"/>
  <c r="AU312" i="1"/>
  <c r="AV312" i="1"/>
  <c r="AU309" i="1"/>
  <c r="AV309" i="1"/>
  <c r="AU306" i="1"/>
  <c r="AV306" i="1"/>
  <c r="AU303" i="1"/>
  <c r="AV303" i="1"/>
  <c r="AU300" i="1"/>
  <c r="AV300" i="1"/>
  <c r="AU297" i="1"/>
  <c r="AV297" i="1"/>
  <c r="AU294" i="1"/>
  <c r="AV294" i="1"/>
  <c r="AU291" i="1"/>
  <c r="AV291" i="1"/>
  <c r="AU288" i="1"/>
  <c r="AV288" i="1"/>
  <c r="AU608" i="1"/>
  <c r="AV608" i="1"/>
  <c r="AU593" i="1"/>
  <c r="AV593" i="1"/>
  <c r="AU572" i="1"/>
  <c r="AV572" i="1"/>
  <c r="AU557" i="1"/>
  <c r="AV557" i="1"/>
  <c r="AU536" i="1"/>
  <c r="AV536" i="1"/>
  <c r="AU512" i="1"/>
  <c r="AV512" i="1"/>
  <c r="AU482" i="1"/>
  <c r="AV482" i="1"/>
  <c r="AU380" i="1"/>
  <c r="AV380" i="1"/>
  <c r="AU486" i="1"/>
  <c r="AU604" i="1"/>
  <c r="AU598" i="1"/>
  <c r="AU592" i="1"/>
  <c r="AU586" i="1"/>
  <c r="AU580" i="1"/>
  <c r="AU574" i="1"/>
  <c r="AU568" i="1"/>
  <c r="AU562" i="1"/>
  <c r="AU556" i="1"/>
  <c r="AU550" i="1"/>
  <c r="AU544" i="1"/>
  <c r="AU538" i="1"/>
  <c r="AU526" i="1"/>
  <c r="AU520" i="1"/>
  <c r="AU514" i="1"/>
  <c r="AU508" i="1"/>
  <c r="AU502" i="1"/>
  <c r="AU496" i="1"/>
  <c r="AU490" i="1"/>
  <c r="AU484" i="1"/>
  <c r="AU478" i="1"/>
  <c r="AU472" i="1"/>
  <c r="AU466" i="1"/>
  <c r="AU460" i="1"/>
  <c r="AU454" i="1"/>
  <c r="AU448" i="1"/>
  <c r="AU442" i="1"/>
  <c r="AU436" i="1"/>
  <c r="AU430" i="1"/>
  <c r="AU424" i="1"/>
  <c r="AU418" i="1"/>
  <c r="AU412" i="1"/>
  <c r="AU406" i="1"/>
  <c r="AU400" i="1"/>
  <c r="AU394" i="1"/>
  <c r="AU388" i="1"/>
  <c r="AU382" i="1"/>
  <c r="AU376" i="1"/>
  <c r="AU370" i="1"/>
  <c r="AU364" i="1"/>
  <c r="AU358" i="1"/>
  <c r="AU352" i="1"/>
  <c r="AU346" i="1"/>
  <c r="AU340" i="1"/>
  <c r="AU334" i="1"/>
  <c r="AU328" i="1"/>
  <c r="AU322" i="1"/>
  <c r="AU316" i="1"/>
  <c r="AU310" i="1"/>
  <c r="AU304" i="1"/>
  <c r="AU298" i="1"/>
  <c r="AU513" i="1"/>
  <c r="AU507" i="1"/>
  <c r="AA8" i="1" l="1"/>
  <c r="AF8" i="1"/>
  <c r="AM8" i="1"/>
  <c r="AN8" i="1"/>
  <c r="AN14" i="1"/>
  <c r="AV14" i="1" s="1"/>
  <c r="AN15" i="1"/>
  <c r="AN16" i="1"/>
  <c r="AN17" i="1"/>
  <c r="AV17" i="1" s="1"/>
  <c r="AN18" i="1"/>
  <c r="AN19" i="1"/>
  <c r="AN20" i="1"/>
  <c r="AN21" i="1"/>
  <c r="AN22" i="1"/>
  <c r="AN23" i="1"/>
  <c r="AN24" i="1"/>
  <c r="AV24" i="1" s="1"/>
  <c r="AN25" i="1"/>
  <c r="AN26" i="1"/>
  <c r="AV26" i="1" s="1"/>
  <c r="AN27" i="1"/>
  <c r="AN28" i="1"/>
  <c r="AN29" i="1"/>
  <c r="AV29" i="1" s="1"/>
  <c r="AN30" i="1"/>
  <c r="AN31" i="1"/>
  <c r="AN32" i="1"/>
  <c r="AN33" i="1"/>
  <c r="AN34" i="1"/>
  <c r="AN35" i="1"/>
  <c r="AN36" i="1"/>
  <c r="AV36" i="1" s="1"/>
  <c r="AN37" i="1"/>
  <c r="AN38" i="1"/>
  <c r="AV38" i="1" s="1"/>
  <c r="AN40" i="1"/>
  <c r="AN41" i="1"/>
  <c r="AV41" i="1" s="1"/>
  <c r="AN42" i="1"/>
  <c r="AN43" i="1"/>
  <c r="AN44" i="1"/>
  <c r="AN45" i="1"/>
  <c r="AN46" i="1"/>
  <c r="AN47" i="1"/>
  <c r="AN48" i="1"/>
  <c r="AV48" i="1" s="1"/>
  <c r="AN49" i="1"/>
  <c r="AN50" i="1"/>
  <c r="AV50" i="1" s="1"/>
  <c r="AN51" i="1"/>
  <c r="AN52" i="1"/>
  <c r="AN53" i="1"/>
  <c r="AN54" i="1"/>
  <c r="AN55" i="1"/>
  <c r="AN56" i="1"/>
  <c r="AN57" i="1"/>
  <c r="AN58" i="1"/>
  <c r="AN59" i="1"/>
  <c r="AN60" i="1"/>
  <c r="AV60" i="1" s="1"/>
  <c r="AN61" i="1"/>
  <c r="AN62" i="1"/>
  <c r="AV62" i="1" s="1"/>
  <c r="AN63" i="1"/>
  <c r="AN64" i="1"/>
  <c r="AN65" i="1"/>
  <c r="AN66" i="1"/>
  <c r="AN67" i="1"/>
  <c r="AN68" i="1"/>
  <c r="AN69" i="1"/>
  <c r="AN70" i="1"/>
  <c r="AN71" i="1"/>
  <c r="AN72" i="1"/>
  <c r="AV72" i="1" s="1"/>
  <c r="AN73" i="1"/>
  <c r="AN74" i="1"/>
  <c r="AV74" i="1" s="1"/>
  <c r="AN75" i="1"/>
  <c r="AN76" i="1"/>
  <c r="AN77" i="1"/>
  <c r="AN78" i="1"/>
  <c r="AN79" i="1"/>
  <c r="AN80" i="1"/>
  <c r="AN81" i="1"/>
  <c r="AN82" i="1"/>
  <c r="AN83" i="1"/>
  <c r="AN84" i="1"/>
  <c r="AV84" i="1" s="1"/>
  <c r="AN85" i="1"/>
  <c r="AN86" i="1"/>
  <c r="AV86" i="1" s="1"/>
  <c r="AN87" i="1"/>
  <c r="AN88" i="1"/>
  <c r="AN89" i="1"/>
  <c r="AN90" i="1"/>
  <c r="AN91" i="1"/>
  <c r="AN92" i="1"/>
  <c r="AN93" i="1"/>
  <c r="AN94" i="1"/>
  <c r="AN95" i="1"/>
  <c r="AN96" i="1"/>
  <c r="AV96" i="1" s="1"/>
  <c r="AN97" i="1"/>
  <c r="AN98" i="1"/>
  <c r="AV98" i="1" s="1"/>
  <c r="AN99" i="1"/>
  <c r="AN100" i="1"/>
  <c r="AN101" i="1"/>
  <c r="AN102" i="1"/>
  <c r="AN103" i="1"/>
  <c r="AN104" i="1"/>
  <c r="AN105" i="1"/>
  <c r="AN106" i="1"/>
  <c r="AN107" i="1"/>
  <c r="AN108" i="1"/>
  <c r="AV108" i="1" s="1"/>
  <c r="AN109" i="1"/>
  <c r="AN110" i="1"/>
  <c r="AV110" i="1" s="1"/>
  <c r="AN111" i="1"/>
  <c r="AN112" i="1"/>
  <c r="AN113" i="1"/>
  <c r="AN114" i="1"/>
  <c r="AN115" i="1"/>
  <c r="AN116" i="1"/>
  <c r="AN117" i="1"/>
  <c r="AN118" i="1"/>
  <c r="AN119" i="1"/>
  <c r="AN120" i="1"/>
  <c r="AV120" i="1" s="1"/>
  <c r="AN121" i="1"/>
  <c r="AN122" i="1"/>
  <c r="AV122" i="1" s="1"/>
  <c r="AN123" i="1"/>
  <c r="AN124" i="1"/>
  <c r="AN125" i="1"/>
  <c r="AN126" i="1"/>
  <c r="AN127" i="1"/>
  <c r="AN128" i="1"/>
  <c r="AN129" i="1"/>
  <c r="AN130" i="1"/>
  <c r="AN131" i="1"/>
  <c r="AN132" i="1"/>
  <c r="AV132" i="1" s="1"/>
  <c r="AN133" i="1"/>
  <c r="AN134" i="1"/>
  <c r="AV134" i="1" s="1"/>
  <c r="AN135" i="1"/>
  <c r="AN136" i="1"/>
  <c r="AN137" i="1"/>
  <c r="AN138" i="1"/>
  <c r="AN139" i="1"/>
  <c r="AN140" i="1"/>
  <c r="AN141" i="1"/>
  <c r="AN142" i="1"/>
  <c r="AN143" i="1"/>
  <c r="AN144" i="1"/>
  <c r="AV144" i="1" s="1"/>
  <c r="AN145" i="1"/>
  <c r="AN146" i="1"/>
  <c r="AV146" i="1" s="1"/>
  <c r="AN147" i="1"/>
  <c r="AN148" i="1"/>
  <c r="AN149" i="1"/>
  <c r="AN150" i="1"/>
  <c r="AN151" i="1"/>
  <c r="AN152" i="1"/>
  <c r="AN153" i="1"/>
  <c r="AN154" i="1"/>
  <c r="AN155" i="1"/>
  <c r="AN156" i="1"/>
  <c r="AV156" i="1" s="1"/>
  <c r="AN157" i="1"/>
  <c r="AN158" i="1"/>
  <c r="AV158" i="1" s="1"/>
  <c r="AN159" i="1"/>
  <c r="AN160" i="1"/>
  <c r="AN161" i="1"/>
  <c r="AN162" i="1"/>
  <c r="AN163" i="1"/>
  <c r="AN164" i="1"/>
  <c r="AN165" i="1"/>
  <c r="AN166" i="1"/>
  <c r="AN167" i="1"/>
  <c r="AN168" i="1"/>
  <c r="AV168" i="1" s="1"/>
  <c r="AN169" i="1"/>
  <c r="AN170" i="1"/>
  <c r="AV170" i="1" s="1"/>
  <c r="AN171" i="1"/>
  <c r="AN172" i="1"/>
  <c r="AN173" i="1"/>
  <c r="AN174" i="1"/>
  <c r="AN175" i="1"/>
  <c r="AN176" i="1"/>
  <c r="AN177" i="1"/>
  <c r="AN178" i="1"/>
  <c r="AN179" i="1"/>
  <c r="AN180" i="1"/>
  <c r="AV180" i="1" s="1"/>
  <c r="AN181" i="1"/>
  <c r="AN182" i="1"/>
  <c r="AV182" i="1" s="1"/>
  <c r="AN183" i="1"/>
  <c r="AN184" i="1"/>
  <c r="AN185" i="1"/>
  <c r="AN186" i="1"/>
  <c r="AN187" i="1"/>
  <c r="AN188" i="1"/>
  <c r="AN189" i="1"/>
  <c r="AN190" i="1"/>
  <c r="AN191" i="1"/>
  <c r="AN192" i="1"/>
  <c r="AV192" i="1" s="1"/>
  <c r="AN193" i="1"/>
  <c r="AN194" i="1"/>
  <c r="AV194" i="1" s="1"/>
  <c r="AN195" i="1"/>
  <c r="AN196" i="1"/>
  <c r="AN197" i="1"/>
  <c r="AU198" i="1"/>
  <c r="AU199" i="1"/>
  <c r="AU200" i="1"/>
  <c r="AU201" i="1"/>
  <c r="AU202" i="1"/>
  <c r="AU203" i="1"/>
  <c r="AU205" i="1"/>
  <c r="AU207" i="1"/>
  <c r="AU208" i="1"/>
  <c r="AU209" i="1"/>
  <c r="AU210" i="1"/>
  <c r="AU211" i="1"/>
  <c r="AU212" i="1"/>
  <c r="AU213" i="1"/>
  <c r="AU214" i="1"/>
  <c r="AU215" i="1"/>
  <c r="AN216" i="1"/>
  <c r="AV216" i="1" s="1"/>
  <c r="AN217" i="1"/>
  <c r="AN218" i="1"/>
  <c r="AV218" i="1" s="1"/>
  <c r="AN219" i="1"/>
  <c r="AN220" i="1"/>
  <c r="AN221" i="1"/>
  <c r="AN222" i="1"/>
  <c r="AN223" i="1"/>
  <c r="AN224" i="1"/>
  <c r="AN225" i="1"/>
  <c r="AN226" i="1"/>
  <c r="AN227" i="1"/>
  <c r="AN228" i="1"/>
  <c r="AV228" i="1" s="1"/>
  <c r="AN229" i="1"/>
  <c r="AN230" i="1"/>
  <c r="AV230" i="1" s="1"/>
  <c r="AN231" i="1"/>
  <c r="AN232" i="1"/>
  <c r="AN233" i="1"/>
  <c r="AN234" i="1"/>
  <c r="AN235" i="1"/>
  <c r="AN236" i="1"/>
  <c r="AN237" i="1"/>
  <c r="AN238" i="1"/>
  <c r="AN239" i="1"/>
  <c r="AN240" i="1"/>
  <c r="AV240" i="1" s="1"/>
  <c r="AN241" i="1"/>
  <c r="AN242" i="1"/>
  <c r="AN243" i="1"/>
  <c r="AN244" i="1"/>
  <c r="AN245" i="1"/>
  <c r="AN246" i="1"/>
  <c r="AN247" i="1"/>
  <c r="AN248" i="1"/>
  <c r="AN249" i="1"/>
  <c r="AN250" i="1"/>
  <c r="AN251" i="1"/>
  <c r="AN253" i="1"/>
  <c r="AN254" i="1"/>
  <c r="AV254" i="1" s="1"/>
  <c r="AN255" i="1"/>
  <c r="AN256" i="1"/>
  <c r="AN257" i="1"/>
  <c r="AN258" i="1"/>
  <c r="AN259" i="1"/>
  <c r="AN260" i="1"/>
  <c r="AN261" i="1"/>
  <c r="AN262" i="1"/>
  <c r="AN263" i="1"/>
  <c r="AN264" i="1"/>
  <c r="AV264" i="1" s="1"/>
  <c r="AN265" i="1"/>
  <c r="AN266" i="1"/>
  <c r="AV266" i="1" s="1"/>
  <c r="AN267" i="1"/>
  <c r="AN268" i="1"/>
  <c r="AN269" i="1"/>
  <c r="AN270" i="1"/>
  <c r="AN271" i="1"/>
  <c r="AN272" i="1"/>
  <c r="AN273" i="1"/>
  <c r="AN274" i="1"/>
  <c r="AN275" i="1"/>
  <c r="AN276" i="1"/>
  <c r="AV276" i="1" s="1"/>
  <c r="AN277" i="1"/>
  <c r="AN278" i="1"/>
  <c r="AV278" i="1" s="1"/>
  <c r="AN279" i="1"/>
  <c r="AN280" i="1"/>
  <c r="AN281" i="1"/>
  <c r="AN282" i="1"/>
  <c r="AN283" i="1"/>
  <c r="AN284" i="1"/>
  <c r="AN285" i="1"/>
  <c r="AN286" i="1"/>
  <c r="AN287"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24" i="1"/>
  <c r="AM125" i="1"/>
  <c r="AM126" i="1"/>
  <c r="AM127" i="1"/>
  <c r="AM128" i="1"/>
  <c r="AM129" i="1"/>
  <c r="AM130" i="1"/>
  <c r="AM131" i="1"/>
  <c r="AM132" i="1"/>
  <c r="AM133" i="1"/>
  <c r="AM134" i="1"/>
  <c r="AM135" i="1"/>
  <c r="AM136" i="1"/>
  <c r="AM137" i="1"/>
  <c r="AM138" i="1"/>
  <c r="AM139" i="1"/>
  <c r="AM140" i="1"/>
  <c r="AM141" i="1"/>
  <c r="AM142" i="1"/>
  <c r="AM143" i="1"/>
  <c r="AM144" i="1"/>
  <c r="AM145" i="1"/>
  <c r="AM146" i="1"/>
  <c r="AM147" i="1"/>
  <c r="AM148" i="1"/>
  <c r="AM149" i="1"/>
  <c r="AM150" i="1"/>
  <c r="AM151" i="1"/>
  <c r="AM152" i="1"/>
  <c r="AM153" i="1"/>
  <c r="AM154" i="1"/>
  <c r="AM155" i="1"/>
  <c r="AM156" i="1"/>
  <c r="AM157" i="1"/>
  <c r="AM158" i="1"/>
  <c r="AM159" i="1"/>
  <c r="AM160" i="1"/>
  <c r="AM161" i="1"/>
  <c r="AM162" i="1"/>
  <c r="AM163" i="1"/>
  <c r="AM164" i="1"/>
  <c r="AM165" i="1"/>
  <c r="AM166" i="1"/>
  <c r="AM167" i="1"/>
  <c r="AM168" i="1"/>
  <c r="AM169" i="1"/>
  <c r="AM170" i="1"/>
  <c r="AM171" i="1"/>
  <c r="AM172" i="1"/>
  <c r="AM173" i="1"/>
  <c r="AM174" i="1"/>
  <c r="AM175" i="1"/>
  <c r="AM176" i="1"/>
  <c r="AM177" i="1"/>
  <c r="AM178" i="1"/>
  <c r="AM179" i="1"/>
  <c r="AM180" i="1"/>
  <c r="AM181" i="1"/>
  <c r="AM182" i="1"/>
  <c r="AM183" i="1"/>
  <c r="AM184" i="1"/>
  <c r="AM185" i="1"/>
  <c r="AM186" i="1"/>
  <c r="AM187" i="1"/>
  <c r="AM188" i="1"/>
  <c r="AM189" i="1"/>
  <c r="AM191" i="1"/>
  <c r="AM192" i="1"/>
  <c r="AM193" i="1"/>
  <c r="AM194" i="1"/>
  <c r="AM195" i="1"/>
  <c r="AM196" i="1"/>
  <c r="AM197" i="1"/>
  <c r="AM198" i="1"/>
  <c r="AM199" i="1"/>
  <c r="AM200" i="1"/>
  <c r="AM201" i="1"/>
  <c r="AM202" i="1"/>
  <c r="AM203" i="1"/>
  <c r="AM204" i="1"/>
  <c r="AM205" i="1"/>
  <c r="AM206" i="1"/>
  <c r="AM207" i="1"/>
  <c r="AM208" i="1"/>
  <c r="AM209" i="1"/>
  <c r="AM210" i="1"/>
  <c r="AM211" i="1"/>
  <c r="AM212" i="1"/>
  <c r="AM213" i="1"/>
  <c r="AM214" i="1"/>
  <c r="AM215" i="1"/>
  <c r="AM216" i="1"/>
  <c r="AM217" i="1"/>
  <c r="AM218" i="1"/>
  <c r="AM219" i="1"/>
  <c r="AM220" i="1"/>
  <c r="AM221" i="1"/>
  <c r="AM222" i="1"/>
  <c r="AM223" i="1"/>
  <c r="AM224" i="1"/>
  <c r="AM225" i="1"/>
  <c r="AM226" i="1"/>
  <c r="AM227" i="1"/>
  <c r="AM228" i="1"/>
  <c r="AM229" i="1"/>
  <c r="AM230" i="1"/>
  <c r="AM231" i="1"/>
  <c r="AM232" i="1"/>
  <c r="AM233" i="1"/>
  <c r="AM234" i="1"/>
  <c r="AM235" i="1"/>
  <c r="AM236" i="1"/>
  <c r="AM237" i="1"/>
  <c r="AM238" i="1"/>
  <c r="AM239" i="1"/>
  <c r="AM240" i="1"/>
  <c r="AM241" i="1"/>
  <c r="AM242" i="1"/>
  <c r="AM243" i="1"/>
  <c r="AM244" i="1"/>
  <c r="AM245" i="1"/>
  <c r="AM246" i="1"/>
  <c r="AM247" i="1"/>
  <c r="AM248" i="1"/>
  <c r="AM249" i="1"/>
  <c r="AM250" i="1"/>
  <c r="AM251" i="1"/>
  <c r="AM252" i="1"/>
  <c r="AM253" i="1"/>
  <c r="AM254" i="1"/>
  <c r="AM255" i="1"/>
  <c r="AM256" i="1"/>
  <c r="AM257" i="1"/>
  <c r="AM258" i="1"/>
  <c r="AM259" i="1"/>
  <c r="AM260" i="1"/>
  <c r="AM261" i="1"/>
  <c r="AM262" i="1"/>
  <c r="AM263" i="1"/>
  <c r="AM264" i="1"/>
  <c r="AM265" i="1"/>
  <c r="AM266" i="1"/>
  <c r="AM267" i="1"/>
  <c r="AM268" i="1"/>
  <c r="AM269" i="1"/>
  <c r="AM270" i="1"/>
  <c r="AM271" i="1"/>
  <c r="AM272" i="1"/>
  <c r="AM273" i="1"/>
  <c r="AM274" i="1"/>
  <c r="AM275" i="1"/>
  <c r="AM276" i="1"/>
  <c r="AM277" i="1"/>
  <c r="AM278" i="1"/>
  <c r="AM279" i="1"/>
  <c r="AM280" i="1"/>
  <c r="AM281" i="1"/>
  <c r="AM282" i="1"/>
  <c r="AM283" i="1"/>
  <c r="AM284" i="1"/>
  <c r="AM285" i="1"/>
  <c r="AM286" i="1"/>
  <c r="AM287"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U265" i="1" l="1"/>
  <c r="AV265" i="1"/>
  <c r="AU246" i="1"/>
  <c r="AV246" i="1"/>
  <c r="AU234" i="1"/>
  <c r="AV234" i="1"/>
  <c r="AU196" i="1"/>
  <c r="AV196" i="1"/>
  <c r="AU184" i="1"/>
  <c r="AV184" i="1"/>
  <c r="AU178" i="1"/>
  <c r="AV178" i="1"/>
  <c r="AU172" i="1"/>
  <c r="AV172" i="1"/>
  <c r="AU166" i="1"/>
  <c r="AV166" i="1"/>
  <c r="AU160" i="1"/>
  <c r="AV160" i="1"/>
  <c r="AU154" i="1"/>
  <c r="AV154" i="1"/>
  <c r="AU148" i="1"/>
  <c r="AV148" i="1"/>
  <c r="AU142" i="1"/>
  <c r="AV142" i="1"/>
  <c r="AU136" i="1"/>
  <c r="AV136" i="1"/>
  <c r="AU130" i="1"/>
  <c r="AV130" i="1"/>
  <c r="AU124" i="1"/>
  <c r="AV124" i="1"/>
  <c r="AU100" i="1"/>
  <c r="AV100" i="1"/>
  <c r="AU94" i="1"/>
  <c r="AV94" i="1"/>
  <c r="AU88" i="1"/>
  <c r="AV88" i="1"/>
  <c r="AU82" i="1"/>
  <c r="AV82" i="1"/>
  <c r="AU76" i="1"/>
  <c r="AV76" i="1"/>
  <c r="AU70" i="1"/>
  <c r="AV70" i="1"/>
  <c r="AU64" i="1"/>
  <c r="AV64" i="1"/>
  <c r="AU58" i="1"/>
  <c r="AV58" i="1"/>
  <c r="AU52" i="1"/>
  <c r="AV52" i="1"/>
  <c r="AU46" i="1"/>
  <c r="AV46" i="1"/>
  <c r="AU40" i="1"/>
  <c r="AV40" i="1"/>
  <c r="AU33" i="1"/>
  <c r="AV33" i="1"/>
  <c r="AU27" i="1"/>
  <c r="AV27" i="1"/>
  <c r="AU21" i="1"/>
  <c r="AV21" i="1"/>
  <c r="AU15" i="1"/>
  <c r="AV15" i="1"/>
  <c r="AU282" i="1"/>
  <c r="AV282" i="1"/>
  <c r="AU270" i="1"/>
  <c r="AV270" i="1"/>
  <c r="AU258" i="1"/>
  <c r="AV258" i="1"/>
  <c r="AU251" i="1"/>
  <c r="AV251" i="1"/>
  <c r="AU245" i="1"/>
  <c r="AV245" i="1"/>
  <c r="AU239" i="1"/>
  <c r="AV239" i="1"/>
  <c r="AU233" i="1"/>
  <c r="AV233" i="1"/>
  <c r="AU227" i="1"/>
  <c r="AV227" i="1"/>
  <c r="AU221" i="1"/>
  <c r="AV221" i="1"/>
  <c r="AU195" i="1"/>
  <c r="AV195" i="1"/>
  <c r="AU189" i="1"/>
  <c r="AV189" i="1"/>
  <c r="AU183" i="1"/>
  <c r="AV183" i="1"/>
  <c r="AU177" i="1"/>
  <c r="AV177" i="1"/>
  <c r="AU171" i="1"/>
  <c r="AV171" i="1"/>
  <c r="AU165" i="1"/>
  <c r="AV165" i="1"/>
  <c r="AU159" i="1"/>
  <c r="AV159" i="1"/>
  <c r="AU153" i="1"/>
  <c r="AV153" i="1"/>
  <c r="AU147" i="1"/>
  <c r="AV147" i="1"/>
  <c r="AU141" i="1"/>
  <c r="AV141" i="1"/>
  <c r="AU135" i="1"/>
  <c r="AV135" i="1"/>
  <c r="AU129" i="1"/>
  <c r="AV129" i="1"/>
  <c r="AU123" i="1"/>
  <c r="AV123" i="1"/>
  <c r="AU117" i="1"/>
  <c r="AV117" i="1"/>
  <c r="AU111" i="1"/>
  <c r="AV111" i="1"/>
  <c r="AU105" i="1"/>
  <c r="AV105" i="1"/>
  <c r="AU99" i="1"/>
  <c r="AV99" i="1"/>
  <c r="AU93" i="1"/>
  <c r="AV93" i="1"/>
  <c r="AU87" i="1"/>
  <c r="AV87" i="1"/>
  <c r="AU81" i="1"/>
  <c r="AV81" i="1"/>
  <c r="AU75" i="1"/>
  <c r="AV75" i="1"/>
  <c r="AU69" i="1"/>
  <c r="AV69" i="1"/>
  <c r="AU63" i="1"/>
  <c r="AV63" i="1"/>
  <c r="AU57" i="1"/>
  <c r="AV57" i="1"/>
  <c r="AU51" i="1"/>
  <c r="AV51" i="1"/>
  <c r="AU45" i="1"/>
  <c r="AV45" i="1"/>
  <c r="AU32" i="1"/>
  <c r="AV32" i="1"/>
  <c r="AU20" i="1"/>
  <c r="AV20" i="1"/>
  <c r="AU118" i="1"/>
  <c r="AV118" i="1"/>
  <c r="AU287" i="1"/>
  <c r="AV287" i="1"/>
  <c r="AU281" i="1"/>
  <c r="AV281" i="1"/>
  <c r="AU275" i="1"/>
  <c r="AV275" i="1"/>
  <c r="AU269" i="1"/>
  <c r="AV269" i="1"/>
  <c r="AU263" i="1"/>
  <c r="AV263" i="1"/>
  <c r="AU257" i="1"/>
  <c r="AV257" i="1"/>
  <c r="AU250" i="1"/>
  <c r="AV250" i="1"/>
  <c r="AU244" i="1"/>
  <c r="AV244" i="1"/>
  <c r="AU238" i="1"/>
  <c r="AV238" i="1"/>
  <c r="AU232" i="1"/>
  <c r="AV232" i="1"/>
  <c r="AU226" i="1"/>
  <c r="AV226" i="1"/>
  <c r="AU220" i="1"/>
  <c r="AV220" i="1"/>
  <c r="AU188" i="1"/>
  <c r="AV188" i="1"/>
  <c r="AU176" i="1"/>
  <c r="AV176" i="1"/>
  <c r="AU164" i="1"/>
  <c r="AV164" i="1"/>
  <c r="AU152" i="1"/>
  <c r="AV152" i="1"/>
  <c r="AU140" i="1"/>
  <c r="AV140" i="1"/>
  <c r="AU128" i="1"/>
  <c r="AV128" i="1"/>
  <c r="AU116" i="1"/>
  <c r="AV116" i="1"/>
  <c r="AU104" i="1"/>
  <c r="AV104" i="1"/>
  <c r="AU92" i="1"/>
  <c r="AV92" i="1"/>
  <c r="AU80" i="1"/>
  <c r="AV80" i="1"/>
  <c r="AU68" i="1"/>
  <c r="AV68" i="1"/>
  <c r="AU56" i="1"/>
  <c r="AV56" i="1"/>
  <c r="AU44" i="1"/>
  <c r="AV44" i="1"/>
  <c r="AU37" i="1"/>
  <c r="AV37" i="1"/>
  <c r="AU31" i="1"/>
  <c r="AV31" i="1"/>
  <c r="AU25" i="1"/>
  <c r="AV25" i="1"/>
  <c r="AU19" i="1"/>
  <c r="AV19" i="1"/>
  <c r="AU8" i="1"/>
  <c r="AV8" i="1"/>
  <c r="AU277" i="1"/>
  <c r="AV277" i="1"/>
  <c r="AU259" i="1"/>
  <c r="AV259" i="1"/>
  <c r="AU222" i="1"/>
  <c r="AV222" i="1"/>
  <c r="AU106" i="1"/>
  <c r="AV106" i="1"/>
  <c r="AU286" i="1"/>
  <c r="AV286" i="1"/>
  <c r="AU280" i="1"/>
  <c r="AV280" i="1"/>
  <c r="AU274" i="1"/>
  <c r="AV274" i="1"/>
  <c r="AU268" i="1"/>
  <c r="AV268" i="1"/>
  <c r="AU262" i="1"/>
  <c r="AV262" i="1"/>
  <c r="AU256" i="1"/>
  <c r="AV256" i="1"/>
  <c r="AU249" i="1"/>
  <c r="AV249" i="1"/>
  <c r="AU243" i="1"/>
  <c r="AV243" i="1"/>
  <c r="AU237" i="1"/>
  <c r="AV237" i="1"/>
  <c r="AU231" i="1"/>
  <c r="AV231" i="1"/>
  <c r="AU225" i="1"/>
  <c r="AV225" i="1"/>
  <c r="AU219" i="1"/>
  <c r="AV219" i="1"/>
  <c r="AU193" i="1"/>
  <c r="AV193" i="1"/>
  <c r="AU187" i="1"/>
  <c r="AV187" i="1"/>
  <c r="AU181" i="1"/>
  <c r="AV181" i="1"/>
  <c r="AU175" i="1"/>
  <c r="AV175" i="1"/>
  <c r="AU169" i="1"/>
  <c r="AV169" i="1"/>
  <c r="AU163" i="1"/>
  <c r="AV163" i="1"/>
  <c r="AU157" i="1"/>
  <c r="AV157" i="1"/>
  <c r="AU151" i="1"/>
  <c r="AV151" i="1"/>
  <c r="AU145" i="1"/>
  <c r="AV145" i="1"/>
  <c r="AU139" i="1"/>
  <c r="AV139" i="1"/>
  <c r="AU133" i="1"/>
  <c r="AV133" i="1"/>
  <c r="AU127" i="1"/>
  <c r="AV127" i="1"/>
  <c r="AU121" i="1"/>
  <c r="AV121" i="1"/>
  <c r="AU115" i="1"/>
  <c r="AV115" i="1"/>
  <c r="AU109" i="1"/>
  <c r="AV109" i="1"/>
  <c r="AU103" i="1"/>
  <c r="AV103" i="1"/>
  <c r="AU97" i="1"/>
  <c r="AV97" i="1"/>
  <c r="AU91" i="1"/>
  <c r="AV91" i="1"/>
  <c r="AU85" i="1"/>
  <c r="AV85" i="1"/>
  <c r="AU79" i="1"/>
  <c r="AV79" i="1"/>
  <c r="AU73" i="1"/>
  <c r="AV73" i="1"/>
  <c r="AU67" i="1"/>
  <c r="AV67" i="1"/>
  <c r="AU61" i="1"/>
  <c r="AV61" i="1"/>
  <c r="AU55" i="1"/>
  <c r="AV55" i="1"/>
  <c r="AU49" i="1"/>
  <c r="AV49" i="1"/>
  <c r="AU43" i="1"/>
  <c r="AV43" i="1"/>
  <c r="AU30" i="1"/>
  <c r="AV30" i="1"/>
  <c r="AU18" i="1"/>
  <c r="AV18" i="1"/>
  <c r="AU271" i="1"/>
  <c r="AV271" i="1"/>
  <c r="AU253" i="1"/>
  <c r="AV253" i="1"/>
  <c r="AU190" i="1"/>
  <c r="AV190" i="1"/>
  <c r="AU112" i="1"/>
  <c r="AV112" i="1"/>
  <c r="AU285" i="1"/>
  <c r="AV285" i="1"/>
  <c r="AU279" i="1"/>
  <c r="AV279" i="1"/>
  <c r="AU273" i="1"/>
  <c r="AV273" i="1"/>
  <c r="AU267" i="1"/>
  <c r="AV267" i="1"/>
  <c r="AU261" i="1"/>
  <c r="AV261" i="1"/>
  <c r="AU255" i="1"/>
  <c r="AV255" i="1"/>
  <c r="AU248" i="1"/>
  <c r="AV248" i="1"/>
  <c r="AU242" i="1"/>
  <c r="AV242" i="1"/>
  <c r="AU236" i="1"/>
  <c r="AV236" i="1"/>
  <c r="AU224" i="1"/>
  <c r="AV224" i="1"/>
  <c r="AU186" i="1"/>
  <c r="AV186" i="1"/>
  <c r="AU174" i="1"/>
  <c r="AV174" i="1"/>
  <c r="AU162" i="1"/>
  <c r="AV162" i="1"/>
  <c r="AU150" i="1"/>
  <c r="AV150" i="1"/>
  <c r="AU138" i="1"/>
  <c r="AV138" i="1"/>
  <c r="AU126" i="1"/>
  <c r="AV126" i="1"/>
  <c r="AU114" i="1"/>
  <c r="AV114" i="1"/>
  <c r="AU102" i="1"/>
  <c r="AV102" i="1"/>
  <c r="AU90" i="1"/>
  <c r="AV90" i="1"/>
  <c r="AU78" i="1"/>
  <c r="AV78" i="1"/>
  <c r="AU66" i="1"/>
  <c r="AV66" i="1"/>
  <c r="AU54" i="1"/>
  <c r="AV54" i="1"/>
  <c r="AU42" i="1"/>
  <c r="AV42" i="1"/>
  <c r="AU35" i="1"/>
  <c r="AV35" i="1"/>
  <c r="AU23" i="1"/>
  <c r="AV23" i="1"/>
  <c r="AU283" i="1"/>
  <c r="AV283" i="1"/>
  <c r="AU284" i="1"/>
  <c r="AV284" i="1"/>
  <c r="AU272" i="1"/>
  <c r="AV272" i="1"/>
  <c r="AU260" i="1"/>
  <c r="AV260" i="1"/>
  <c r="AU247" i="1"/>
  <c r="AV247" i="1"/>
  <c r="AU241" i="1"/>
  <c r="AV241" i="1"/>
  <c r="AU235" i="1"/>
  <c r="AV235" i="1"/>
  <c r="AU229" i="1"/>
  <c r="AV229" i="1"/>
  <c r="AU223" i="1"/>
  <c r="AV223" i="1"/>
  <c r="AU217" i="1"/>
  <c r="AV217" i="1"/>
  <c r="AU197" i="1"/>
  <c r="AV197" i="1"/>
  <c r="AU191" i="1"/>
  <c r="AV191" i="1"/>
  <c r="AU185" i="1"/>
  <c r="AV185" i="1"/>
  <c r="AU179" i="1"/>
  <c r="AV179" i="1"/>
  <c r="AU173" i="1"/>
  <c r="AV173" i="1"/>
  <c r="AU167" i="1"/>
  <c r="AV167" i="1"/>
  <c r="AU161" i="1"/>
  <c r="AV161" i="1"/>
  <c r="AU155" i="1"/>
  <c r="AV155" i="1"/>
  <c r="AU149" i="1"/>
  <c r="AV149" i="1"/>
  <c r="AU143" i="1"/>
  <c r="AV143" i="1"/>
  <c r="AU137" i="1"/>
  <c r="AV137" i="1"/>
  <c r="AU131" i="1"/>
  <c r="AV131" i="1"/>
  <c r="AU125" i="1"/>
  <c r="AV125" i="1"/>
  <c r="AU119" i="1"/>
  <c r="AV119" i="1"/>
  <c r="AU113" i="1"/>
  <c r="AV113" i="1"/>
  <c r="AU107" i="1"/>
  <c r="AV107" i="1"/>
  <c r="AU101" i="1"/>
  <c r="AV101" i="1"/>
  <c r="AU95" i="1"/>
  <c r="AV95" i="1"/>
  <c r="AU89" i="1"/>
  <c r="AV89" i="1"/>
  <c r="AU83" i="1"/>
  <c r="AV83" i="1"/>
  <c r="AU77" i="1"/>
  <c r="AV77" i="1"/>
  <c r="AU71" i="1"/>
  <c r="AV71" i="1"/>
  <c r="AU65" i="1"/>
  <c r="AV65" i="1"/>
  <c r="AU59" i="1"/>
  <c r="AV59" i="1"/>
  <c r="AU53" i="1"/>
  <c r="AV53" i="1"/>
  <c r="AU47" i="1"/>
  <c r="AV47" i="1"/>
  <c r="AU34" i="1"/>
  <c r="AV34" i="1"/>
  <c r="AU28" i="1"/>
  <c r="AV28" i="1"/>
  <c r="AU22" i="1"/>
  <c r="AV22" i="1"/>
  <c r="AU16" i="1"/>
  <c r="AV16" i="1"/>
  <c r="AU29" i="1"/>
  <c r="AU17" i="1"/>
  <c r="AU41" i="1"/>
  <c r="AU38" i="1"/>
  <c r="AU26" i="1"/>
  <c r="AU14" i="1"/>
  <c r="AU278" i="1"/>
  <c r="AU266" i="1"/>
  <c r="AU254" i="1"/>
  <c r="AU230" i="1"/>
  <c r="AU218" i="1"/>
  <c r="AU206" i="1"/>
  <c r="AU194" i="1"/>
  <c r="AU182" i="1"/>
  <c r="AU170" i="1"/>
  <c r="AU158" i="1"/>
  <c r="AU146" i="1"/>
  <c r="AU134" i="1"/>
  <c r="AU122" i="1"/>
  <c r="AU110" i="1"/>
  <c r="AU98" i="1"/>
  <c r="AU86" i="1"/>
  <c r="AU74" i="1"/>
  <c r="AU62" i="1"/>
  <c r="AU50" i="1"/>
  <c r="AU36" i="1"/>
  <c r="AU24" i="1"/>
  <c r="AU276" i="1"/>
  <c r="AU264" i="1"/>
  <c r="AU252" i="1"/>
  <c r="AU240" i="1"/>
  <c r="AU228" i="1"/>
  <c r="AU216" i="1"/>
  <c r="AU204" i="1"/>
  <c r="AU192" i="1"/>
  <c r="AU180" i="1"/>
  <c r="AU168" i="1"/>
  <c r="AU156" i="1"/>
  <c r="AU144" i="1"/>
  <c r="AU132" i="1"/>
  <c r="AU120" i="1"/>
  <c r="AU108" i="1"/>
  <c r="AU96" i="1"/>
  <c r="AU84" i="1"/>
  <c r="AU72" i="1"/>
  <c r="AU60" i="1"/>
  <c r="AU48" i="1"/>
  <c r="AA10" i="1" l="1"/>
  <c r="AR706" i="1" l="1"/>
  <c r="AT706" i="1"/>
  <c r="AA9" i="1"/>
  <c r="J5" i="1" l="1"/>
  <c r="AN9" i="1"/>
  <c r="AU9" i="1" l="1"/>
  <c r="AV9" i="1"/>
  <c r="AF9" i="1"/>
  <c r="AF10" i="1"/>
  <c r="AF11" i="1"/>
  <c r="AF12" i="1"/>
  <c r="AF13" i="1"/>
  <c r="AM9" i="1"/>
  <c r="AM10" i="1"/>
  <c r="AM11" i="1"/>
  <c r="AM12" i="1"/>
  <c r="AM13" i="1"/>
  <c r="AA11" i="1"/>
  <c r="AA12" i="1"/>
  <c r="AA13" i="1"/>
  <c r="AA287" i="1"/>
  <c r="AN10" i="1" l="1"/>
  <c r="AN11" i="1"/>
  <c r="AV11" i="1" s="1"/>
  <c r="AN12" i="1"/>
  <c r="AV12" i="1" s="1"/>
  <c r="AN13" i="1"/>
  <c r="AV13" i="1" s="1"/>
  <c r="AJ706" i="1"/>
  <c r="AG706" i="1"/>
  <c r="AB706" i="1"/>
  <c r="AC706" i="1"/>
  <c r="AD706" i="1"/>
  <c r="K706" i="1"/>
  <c r="AU10" i="1" l="1"/>
  <c r="AV10" i="1"/>
  <c r="AU11" i="1"/>
  <c r="AU13" i="1"/>
  <c r="AU12" i="1"/>
  <c r="AN706" i="1"/>
  <c r="AF706" i="1"/>
  <c r="AU706" i="1" l="1"/>
</calcChain>
</file>

<file path=xl/sharedStrings.xml><?xml version="1.0" encoding="utf-8"?>
<sst xmlns="http://schemas.openxmlformats.org/spreadsheetml/2006/main" count="36937" uniqueCount="7985">
  <si>
    <t>MAXIMA Cuantia Delegada 
para Contratar:</t>
  </si>
  <si>
    <t>SMMLV</t>
  </si>
  <si>
    <t>PERIODO DEL REPORTE CONSOLIDADO (corte a):</t>
  </si>
  <si>
    <t>PESOS</t>
  </si>
  <si>
    <t>NOVEDADES</t>
  </si>
  <si>
    <t>DELEGATARIO DEL GASTO:</t>
  </si>
  <si>
    <t>INFORMACION DEL CONTRATISTA</t>
  </si>
  <si>
    <t>INFORMACION  CDP</t>
  </si>
  <si>
    <t>INFORMACION REGISTRO PRESUPUESTAL</t>
  </si>
  <si>
    <t>INFORMACION SUPERVISOR O INTERVENTOR</t>
  </si>
  <si>
    <t>INFORMACION FECHAS Y TIEMPOS</t>
  </si>
  <si>
    <t>ADICIONES</t>
  </si>
  <si>
    <t>TERMINACIONES/ DISMINUCIONES</t>
  </si>
  <si>
    <t>SUSPENSIONES</t>
  </si>
  <si>
    <t>PAGOS</t>
  </si>
  <si>
    <t>PUBLICACION EN PLATAFORMAS</t>
  </si>
  <si>
    <t>AÑO</t>
  </si>
  <si>
    <t>(N) NIT ENTIDAD REPORTANTE</t>
  </si>
  <si>
    <t>(C ) NOMBRE ENTIDAD REPORTANTE</t>
  </si>
  <si>
    <t>(N) NUMERO DEL CONTRATO</t>
  </si>
  <si>
    <t xml:space="preserve">ID PROCESO 
SECOP II </t>
  </si>
  <si>
    <t>(N) NUMERO BPIN</t>
  </si>
  <si>
    <t>(C)FUENTE DE RECURSO</t>
  </si>
  <si>
    <t>(C)OBJETO</t>
  </si>
  <si>
    <t>(N) VALOR INICIAL DEL CONTRATO</t>
  </si>
  <si>
    <t>(C)FORMA DE CONTRATACIÓN</t>
  </si>
  <si>
    <t>(C)NOMBRE CONTRATISTAS</t>
  </si>
  <si>
    <t>(N) NIT (-) O NUMERO DE CEDULA DEL CONTRATISTA</t>
  </si>
  <si>
    <t>(N) NUMERO CDP</t>
  </si>
  <si>
    <t>(F) FECHA CDP (YYYY-MM-DD)</t>
  </si>
  <si>
    <t>(N) VALOR CDP</t>
  </si>
  <si>
    <t>(F) FECHA REGISTRO PRESUPUESTAL (YYYY-MM-DD)</t>
  </si>
  <si>
    <t>(N) VALOR REGISTRO PRESUPUESTAL</t>
  </si>
  <si>
    <t>(C)ASIGNADO SUPERVISOR O INTERVENTOR</t>
  </si>
  <si>
    <t>(N) NIT (-) O NUMERO DE CEDULA DEL SUPERVISOR O INTERVENTOR</t>
  </si>
  <si>
    <t>(C)NOMBRE COMPLETO DEL SUPERVISOR O INTERVENTOR</t>
  </si>
  <si>
    <t>(F) FECHA DE INICIO 
(YYYY-MM-DD)</t>
  </si>
  <si>
    <t>(F) FECHA APROBACION GARANTÍA 
(YYYY-MM-DD)</t>
  </si>
  <si>
    <t>(F) FECHA FINAL PACTADA EN CONTRATO (YYYY-MM-DD)</t>
  </si>
  <si>
    <t>(N) DURACION DE CONTRATO EN DÍAS</t>
  </si>
  <si>
    <t>(N) NUMERO ADICIONES</t>
  </si>
  <si>
    <t>(N) VALOR TOTAL ADICIONES</t>
  </si>
  <si>
    <t>(N) NUMERO PRORROGAS</t>
  </si>
  <si>
    <t>(F) FECHA FINAL PACTADA EN LA PRORROGA  (YYYY/MM/DD)</t>
  </si>
  <si>
    <t>(N) TIEMPO PRORROGAS EN DÍAS</t>
  </si>
  <si>
    <t>(N) NUMERO DE TERMINACIONES ANTICIPADAS/ DISMINUCIONES</t>
  </si>
  <si>
    <t>(N) VALOR DISMINUCION</t>
  </si>
  <si>
    <t>(F) FECHA FINAL TERMINACIÓN ANTICIPADA  (YYYY-MM-DD)</t>
  </si>
  <si>
    <t>(N)NUMERO SUSPENSIONES</t>
  </si>
  <si>
    <t>(F) FECHA DE SUSPENSIÓN (SI APLICA) 
 (YYYY-MM-DD)</t>
  </si>
  <si>
    <t>(F) FECHA DE REINICIO (SI APLICA) 
 (YYYY-MM-DD)</t>
  </si>
  <si>
    <t>(N) TIEMPO SUSPENSIONES EN DÍAS</t>
  </si>
  <si>
    <t>(N) VALOR FINAL DEL CONTRATO INCLUYENDO NOVEDADES</t>
  </si>
  <si>
    <t>(C)ANTICIPO AL CONTRATO</t>
  </si>
  <si>
    <t>(N)VALOR PAGADO ANTICIPO</t>
  </si>
  <si>
    <t>(F) FECHA PAGO ANTICIPO
 (YYYY-MM-DD)</t>
  </si>
  <si>
    <t>(N) VALOR CANCELADO</t>
  </si>
  <si>
    <t>(N) VALOR ADEUDADO</t>
  </si>
  <si>
    <t>(N) PORCENTAJE DE EJECUCION (%)</t>
  </si>
  <si>
    <t>(F) FECHA ACTA LIQUIDACIÓN (YYYY-MM-DD)</t>
  </si>
  <si>
    <t>(C)ESTADO CONTRATO</t>
  </si>
  <si>
    <t>SECOP II(Link)</t>
  </si>
  <si>
    <t>SIA OBSERVA</t>
  </si>
  <si>
    <t>SIGEP II</t>
  </si>
  <si>
    <t>UNIVERSIDAD DEL MAGDALENA</t>
  </si>
  <si>
    <t>FUNCIONAMIENTO</t>
  </si>
  <si>
    <t>MELISSA PAOLA RODRIGUEZ MARIN</t>
  </si>
  <si>
    <t>S</t>
  </si>
  <si>
    <t>OSCAR FERNANDO CASTILLO MOSCARELLA</t>
  </si>
  <si>
    <t>SI</t>
  </si>
  <si>
    <t>DIRECTA</t>
  </si>
  <si>
    <t>TOTALES</t>
  </si>
  <si>
    <t>(F) FECHA FIRMA DEL CONTRATO (YYYY-MM-DD)</t>
  </si>
  <si>
    <t>PROCESOS  CONTRACTUALES</t>
  </si>
  <si>
    <t>(C)RUBRO PRESUPUESTAL DE GASTOS QUE SE AFECTA AL CELEBRAR EL CONTRATO</t>
  </si>
  <si>
    <t>OTRO SECTOR</t>
  </si>
  <si>
    <t>ESTADO DEL CONTRATO</t>
  </si>
  <si>
    <t>1800-01-01</t>
  </si>
  <si>
    <t>Escoja la Opción</t>
  </si>
  <si>
    <r>
      <t xml:space="preserve">Valor Salario Minimo en pesos </t>
    </r>
    <r>
      <rPr>
        <b/>
        <sz val="11"/>
        <color rgb="FFFF0000"/>
        <rFont val="Calibri"/>
        <family val="2"/>
        <scheme val="minor"/>
      </rPr>
      <t>(2024)</t>
    </r>
  </si>
  <si>
    <t>ORIGEN DE LOS RECURSOS</t>
  </si>
  <si>
    <t>(C) EL CONTRATO ES FINANCIADO CON RECURSOS PROPIOS</t>
  </si>
  <si>
    <t>(N) VALOR DE LOS RECURSOS PROPIOS ASIGNADOS AL CONTRATO</t>
  </si>
  <si>
    <t>VICERRECTORIA ADMINISTRATIVA</t>
  </si>
  <si>
    <t>OPSP-VAD-0001-2024</t>
  </si>
  <si>
    <t>OPSP-VAD-0002-2024</t>
  </si>
  <si>
    <t>OPSP-VAD-0003-2024</t>
  </si>
  <si>
    <t>OPSP-VAD-0004-2024</t>
  </si>
  <si>
    <t>OPSP-VAD-0005-2024</t>
  </si>
  <si>
    <t>OPSP-VAD-0006-2024</t>
  </si>
  <si>
    <t>OPSP-VAD-0007-2024</t>
  </si>
  <si>
    <t>OPSP-VAD-0008-2024</t>
  </si>
  <si>
    <t>OPSP-VAD-0009-2024</t>
  </si>
  <si>
    <t>OPSP-VAD-0010-2024</t>
  </si>
  <si>
    <t>OPSP-VAD-0011-2024</t>
  </si>
  <si>
    <t>OPSP-VAD-0012-2024</t>
  </si>
  <si>
    <t>OPSP-VAD-0013-2024</t>
  </si>
  <si>
    <t>OPSP-VAD-0014-2024</t>
  </si>
  <si>
    <t>OPSP-VAD-0015-2024</t>
  </si>
  <si>
    <t>OPSP-VAD-0016-2024</t>
  </si>
  <si>
    <t>OPSP-VAD-0017-2024</t>
  </si>
  <si>
    <t>OPSP-VAD-0018-2024</t>
  </si>
  <si>
    <t>OPSP-VAD-0019-2024</t>
  </si>
  <si>
    <t>OPSP-VAD-0020-2024</t>
  </si>
  <si>
    <t>OPSP-VAD-0021-2024</t>
  </si>
  <si>
    <t>OPSP-VAD-0022-2024</t>
  </si>
  <si>
    <t>OPSP-VAD-0023-2024</t>
  </si>
  <si>
    <t>OPSP-VAD-0024-2024</t>
  </si>
  <si>
    <t>OPSP-VAD-0025-2024</t>
  </si>
  <si>
    <t>OPSP-VAD-0026-2024</t>
  </si>
  <si>
    <t>OPSP-VAD-0027-2024</t>
  </si>
  <si>
    <t>OPSP-VAD-0028-2024</t>
  </si>
  <si>
    <t>OPSP-VAD-0029-2024</t>
  </si>
  <si>
    <t>OPSP-VAD-0030-2024</t>
  </si>
  <si>
    <t>OPSP-VAD-0031-2024</t>
  </si>
  <si>
    <t>OPSP-VAD-0032-2024</t>
  </si>
  <si>
    <t>OAG-VAD-0033-2024</t>
  </si>
  <si>
    <t>OPSP-VAD-0034-2024</t>
  </si>
  <si>
    <t>OPSP-VAD-0035-2024</t>
  </si>
  <si>
    <t>OPSP-VAD-0036-2024</t>
  </si>
  <si>
    <t>OPSP-VAD-0037-2024</t>
  </si>
  <si>
    <t>OPSP-VAD-0038-2024</t>
  </si>
  <si>
    <t>OAG-VAD-0039-2024</t>
  </si>
  <si>
    <t>OAG-VAD-0040-2024</t>
  </si>
  <si>
    <t>OPSP-VAD-0041-2024</t>
  </si>
  <si>
    <t>OPSP-VAD-0042-2024</t>
  </si>
  <si>
    <t>OAG-VAD-0043-2024</t>
  </si>
  <si>
    <t>OPSP-VAD-0044-2024</t>
  </si>
  <si>
    <t>OPSP-VAD-0045-2024</t>
  </si>
  <si>
    <t>OPSP-VAD-0046-2024</t>
  </si>
  <si>
    <t>OPSP-VAD-0047-2024</t>
  </si>
  <si>
    <t>OPSP-VAD-0048-2024</t>
  </si>
  <si>
    <t>OPSP-VAD-0049-2024</t>
  </si>
  <si>
    <t>OPSP-VAD-0050-2024</t>
  </si>
  <si>
    <t>OAG-VAD-0051-2024</t>
  </si>
  <si>
    <t>OAG-VAD-0052-2024</t>
  </si>
  <si>
    <t>OAG-VAD-0053-2024</t>
  </si>
  <si>
    <t>OPSP-VAD-0054-2024</t>
  </si>
  <si>
    <t>OAG-VAD-0055-2024</t>
  </si>
  <si>
    <t>OPSP-VAD-0056-2024</t>
  </si>
  <si>
    <t>OPSP-VAD-0057-2024</t>
  </si>
  <si>
    <t>OPSP-VAD-0058-2024</t>
  </si>
  <si>
    <t>OAG-VAD-0059-2024</t>
  </si>
  <si>
    <t>OPSP-VAD-0060-2024</t>
  </si>
  <si>
    <t>OPSP-VAD-0061-2024</t>
  </si>
  <si>
    <t>OAG-VAD-0062-2024</t>
  </si>
  <si>
    <t>OAG-VAD-0063-2024</t>
  </si>
  <si>
    <t>OPSP-VAD-0064-2024</t>
  </si>
  <si>
    <t>OPSP-VAD-0065-2024</t>
  </si>
  <si>
    <t>OPSP-VAD-0066-2024</t>
  </si>
  <si>
    <t>OAG-VAD-0067-2024</t>
  </si>
  <si>
    <t>OPSP-VAD-0068-2024</t>
  </si>
  <si>
    <t>OAG-VAD-0069-2024</t>
  </si>
  <si>
    <t>OPSP-VAD-0070-2024</t>
  </si>
  <si>
    <t>OPSP-VAD-0071-2024</t>
  </si>
  <si>
    <t>OAG-VAD-0072-2024</t>
  </si>
  <si>
    <t>OPSP-VAD-0073-2024</t>
  </si>
  <si>
    <t>OAG-VAD-0074-2024</t>
  </si>
  <si>
    <t>OAG-VAD-0075-2024</t>
  </si>
  <si>
    <t>OAG-VAD-0076-2024</t>
  </si>
  <si>
    <t>OPSP-VAD-0077-2024</t>
  </si>
  <si>
    <t>OAG-VAD-0078-2024</t>
  </si>
  <si>
    <t>OAG-VAD-0079-2024</t>
  </si>
  <si>
    <t>OAG-VAD-0080-2024</t>
  </si>
  <si>
    <t>OAG-VAD-0081-2024</t>
  </si>
  <si>
    <t>OAG-VAD-0082-2024</t>
  </si>
  <si>
    <t>OAG-VAD-0083-2024</t>
  </si>
  <si>
    <t>OAG-VAD-0084-2024</t>
  </si>
  <si>
    <t>OAG-VAD-0085-2024</t>
  </si>
  <si>
    <t>OAG-VAD-0086-2024</t>
  </si>
  <si>
    <t>OAG-VAD-0087-2024</t>
  </si>
  <si>
    <t>OAG-VAD-0088-2024</t>
  </si>
  <si>
    <t>OAG-VAD-0089-2024</t>
  </si>
  <si>
    <t>OPSP-VAD-0090-2024</t>
  </si>
  <si>
    <t>OPSP-VAD-0091-2024</t>
  </si>
  <si>
    <t>OPSP-VAD-0092-2024</t>
  </si>
  <si>
    <t>OAG-VAD-0093-2024</t>
  </si>
  <si>
    <t>OPSP-VAD-0094-2024</t>
  </si>
  <si>
    <t>OPSP-VAD-0095-2024</t>
  </si>
  <si>
    <t>OAG-VAD-0096-2024</t>
  </si>
  <si>
    <t>OAG-VAD-0097-2024</t>
  </si>
  <si>
    <t>OAG-VAD-0098-2024</t>
  </si>
  <si>
    <t>OAG-VAD-0099-2024</t>
  </si>
  <si>
    <t>OPSP-VAD-0100-2024</t>
  </si>
  <si>
    <t>OAG-VAD-0101-2024</t>
  </si>
  <si>
    <t>OPSP-VAD-0102-2024</t>
  </si>
  <si>
    <t>OPSP-VAD-0103-2024</t>
  </si>
  <si>
    <t>OPSP-VAD-0104-2024</t>
  </si>
  <si>
    <t>OPSP-VAD-0105-2024</t>
  </si>
  <si>
    <t>OPSP-VAD-0106-2024</t>
  </si>
  <si>
    <t>OPSP-VAD-0107-2024</t>
  </si>
  <si>
    <t>OPSP-VAD-0108-2024</t>
  </si>
  <si>
    <t>OAG-VAD-0109-2024</t>
  </si>
  <si>
    <t>OPSP-VAD-0110-2024</t>
  </si>
  <si>
    <t>OPSP-VAD-0111-2024</t>
  </si>
  <si>
    <t>OAG-VAD-0112-2024</t>
  </si>
  <si>
    <t>OPSP-VAD-0113-2024</t>
  </si>
  <si>
    <t>OPSP-VAD-0114-2024</t>
  </si>
  <si>
    <t>OPSP-VAD-0115-2024</t>
  </si>
  <si>
    <t>OPSP-VAD-0116-2024</t>
  </si>
  <si>
    <t>OPSP-VAD-0117-2024</t>
  </si>
  <si>
    <t>OPSP-VAD-0118-2024</t>
  </si>
  <si>
    <t>OPSP-VAD-0119-2024</t>
  </si>
  <si>
    <t>OAG-VAD-0120-2024</t>
  </si>
  <si>
    <t>OPSP-VAD-0121-2024</t>
  </si>
  <si>
    <t>OAG-VAD-0122-2024</t>
  </si>
  <si>
    <t>OAG-VAD-0123-2024</t>
  </si>
  <si>
    <t>OAG-VAD-0124-2024</t>
  </si>
  <si>
    <t>OPSP-VAD-0125-2024</t>
  </si>
  <si>
    <t>OAG-VAD-0126-2024</t>
  </si>
  <si>
    <t>OPSP-VAD-0127-2024</t>
  </si>
  <si>
    <t>OPSP-VAD-0128-2024</t>
  </si>
  <si>
    <t>OPSP-VAD-0129-2024</t>
  </si>
  <si>
    <t>OAG-VAD-0130-2024</t>
  </si>
  <si>
    <t>OPSP-VAD-0131-2024</t>
  </si>
  <si>
    <t>OPSP-VAD-0132-2024</t>
  </si>
  <si>
    <t>OAG-VAD-0133-2024</t>
  </si>
  <si>
    <t>OPSP-VAD-0134-2024</t>
  </si>
  <si>
    <t>OPSP-VAD-0135-2024</t>
  </si>
  <si>
    <t>OPSP-VAD-0136-2024</t>
  </si>
  <si>
    <t>OPSP-VAD-0137-2024</t>
  </si>
  <si>
    <t>OPSP-VAD-0138-2024</t>
  </si>
  <si>
    <t>OPSP-VAD-0139-2024</t>
  </si>
  <si>
    <t>OPSP-VAD-0140-2024</t>
  </si>
  <si>
    <t>OPSP-VAD-0141-2024</t>
  </si>
  <si>
    <t>OPSP-VAD-0142-2024</t>
  </si>
  <si>
    <t>OAG-VAD-0143-2024</t>
  </si>
  <si>
    <t>OPSP-VAD-0144-2024</t>
  </si>
  <si>
    <t>OPSP-VAD-0145-2024</t>
  </si>
  <si>
    <t>OPSP-VAD-0146-2024</t>
  </si>
  <si>
    <t>OAG-VAD-0147-2024</t>
  </si>
  <si>
    <t>OPSP-VAD-0148-2024</t>
  </si>
  <si>
    <t>OPSP-VAD-0149-2024</t>
  </si>
  <si>
    <t>OAG-VAD-0150-2024</t>
  </si>
  <si>
    <t>OAG-VAD-0151-2024</t>
  </si>
  <si>
    <t>OPSP-VAD-0152-2024</t>
  </si>
  <si>
    <t>OAG-VAD-0153-2024</t>
  </si>
  <si>
    <t>OPSP-VAD-0154-2024</t>
  </si>
  <si>
    <t>OPSP-VAD-0155-2024</t>
  </si>
  <si>
    <t>OPSP-VAD-0156-2024</t>
  </si>
  <si>
    <t>OPSP-VAD-0157-2024</t>
  </si>
  <si>
    <t>OPSP-VAD-0158-2024</t>
  </si>
  <si>
    <t>OPSP-VAD-0159-2024</t>
  </si>
  <si>
    <t>OPSP-VAD-0160-2024</t>
  </si>
  <si>
    <t>OPSP-VAD-0161-2024</t>
  </si>
  <si>
    <t>OPSP-VAD-0162-2024</t>
  </si>
  <si>
    <t>OPSP-VAD-0163-2024</t>
  </si>
  <si>
    <t>OPSP-VAD-0164-2024</t>
  </si>
  <si>
    <t>OPSP-VAD-0165-2024</t>
  </si>
  <si>
    <t>OPSP-VAD-0166-2024</t>
  </si>
  <si>
    <t>OPSP-VAD-0167-2024</t>
  </si>
  <si>
    <t>OAG-VAD-0168-2024</t>
  </si>
  <si>
    <t>OAG-VAD-0169-2024</t>
  </si>
  <si>
    <t>OAG-VAD-0170-2024</t>
  </si>
  <si>
    <t>OPSP-VAD-0171-2024</t>
  </si>
  <si>
    <t>OAG-VAD-0172-2024</t>
  </si>
  <si>
    <t>OAG-VAD-0173-2024</t>
  </si>
  <si>
    <t>OPSP-VAD-0174-2024</t>
  </si>
  <si>
    <t>OAG-VAD-0175-2024</t>
  </si>
  <si>
    <t>OPSP-VAD-0176-2024</t>
  </si>
  <si>
    <t>OPSP-VAD-0177-2024</t>
  </si>
  <si>
    <t>OPSP-VAD-0178-2024</t>
  </si>
  <si>
    <t>OPSP-VAD-0179-2024</t>
  </si>
  <si>
    <t>OPSP-VAD-0180-2024</t>
  </si>
  <si>
    <t>OPSP-VAD-0181-2024</t>
  </si>
  <si>
    <t>OAG-VAD-0182-2024</t>
  </si>
  <si>
    <t>OPSP-VAD-0183-2024</t>
  </si>
  <si>
    <t>OPSP-VAD-0184-2024</t>
  </si>
  <si>
    <t>OPSP-VAD-0185-2024</t>
  </si>
  <si>
    <t>OPSP-VAD-0186-2024</t>
  </si>
  <si>
    <t>OPSP-VAD-0187-2024</t>
  </si>
  <si>
    <t>OPSP-VAD-0188-2024</t>
  </si>
  <si>
    <t>OAG-VAD-0189-2024</t>
  </si>
  <si>
    <t>OPSP-VAD-0190-2024</t>
  </si>
  <si>
    <t>OPSP-VAD-0191-2024</t>
  </si>
  <si>
    <t>OPSP-VAD-0192-2024</t>
  </si>
  <si>
    <t>OPSP-VAD-0193-2024</t>
  </si>
  <si>
    <t>OPSP-VAD-0194-2024</t>
  </si>
  <si>
    <t>OPSP-VAD-0195-2024</t>
  </si>
  <si>
    <t>OPSP-VAD-0196-2024</t>
  </si>
  <si>
    <t>OPSP-VAD-0197-2024</t>
  </si>
  <si>
    <t>OAG-VAD-0198-2024</t>
  </si>
  <si>
    <t>OPSP-VAD-0199-2024</t>
  </si>
  <si>
    <t>OPSP-VAD-0200-2024</t>
  </si>
  <si>
    <t>OAG-VAD-0201-2024</t>
  </si>
  <si>
    <t>OAG-VAD-0202-2024</t>
  </si>
  <si>
    <t>OAG-VAD-0203-2024</t>
  </si>
  <si>
    <t>OPSP-VAD-0204-2024</t>
  </si>
  <si>
    <t>OPSP-VAD-0205-2024</t>
  </si>
  <si>
    <t>OPSP-VAD-0206-2024</t>
  </si>
  <si>
    <t>OPSP-VAD-0207-2024</t>
  </si>
  <si>
    <t>OPSP-VAD-0208-2024</t>
  </si>
  <si>
    <t>OPSP-VAD-0209-2024</t>
  </si>
  <si>
    <t>OPSP-VAD-0210-2024</t>
  </si>
  <si>
    <t>OPSP-VAD-0211-2024</t>
  </si>
  <si>
    <t>OPSP-VAD-0212-2024</t>
  </si>
  <si>
    <t>OPSP-VAD-0213-2024</t>
  </si>
  <si>
    <t>OPSP-VAD-0214-2024</t>
  </si>
  <si>
    <t>OPSP-VAD-0215-2024</t>
  </si>
  <si>
    <t>OAG-VAD-0216-2024</t>
  </si>
  <si>
    <t>OPSP-VAD-0217-2024</t>
  </si>
  <si>
    <t>OPSP-VAD-0218-2024</t>
  </si>
  <si>
    <t>OPSP-VAD-0219-2024</t>
  </si>
  <si>
    <t>OPSP-VAD-0220-2024</t>
  </si>
  <si>
    <t>OPSP-VAD-0221-2024</t>
  </si>
  <si>
    <t>OPSP-VAD-0222-2024</t>
  </si>
  <si>
    <t>OPSP-VAD-0223-2024</t>
  </si>
  <si>
    <t>OPSP-VAD-0224-2024</t>
  </si>
  <si>
    <t>OPSP-VAD-0225-2024</t>
  </si>
  <si>
    <t>OAG-VAD-0226-2024</t>
  </si>
  <si>
    <t>OPSP-VAD-0227-2024</t>
  </si>
  <si>
    <t>OPSP-VAD-0228-2024</t>
  </si>
  <si>
    <t>OPSP-VAD-0229-2024</t>
  </si>
  <si>
    <t>OPSP-VAD-0230-2024</t>
  </si>
  <si>
    <t>OAG-VAD-0231-2024</t>
  </si>
  <si>
    <t>OPSP-VAD-0232-2024</t>
  </si>
  <si>
    <t>OPSP-VAD-0233-2024</t>
  </si>
  <si>
    <t>OPSP-VAD-0234-2024</t>
  </si>
  <si>
    <t>OPSP-VAD-0235-2024</t>
  </si>
  <si>
    <t>OPSP-VAD-0236-2024</t>
  </si>
  <si>
    <t>OAG-VAD-0237-2024</t>
  </si>
  <si>
    <t>OPSP-VAD-0238-2024</t>
  </si>
  <si>
    <t>OAG-VAD-0239-2024</t>
  </si>
  <si>
    <t>OPSP-VAD-0240-2024</t>
  </si>
  <si>
    <t>OPSP-VAD-0241-2024</t>
  </si>
  <si>
    <t>OAG-VAD-0242-2024</t>
  </si>
  <si>
    <t>OPSP-VAD-0243-2024</t>
  </si>
  <si>
    <t>OPSP-VAD-0244-2024</t>
  </si>
  <si>
    <t>OPSP-VAD-0245-2024</t>
  </si>
  <si>
    <t>OPSP-VAD-0246-2024</t>
  </si>
  <si>
    <t>OPSP-VAD-0247-2024</t>
  </si>
  <si>
    <t>OPSP-VAD-0248-2024</t>
  </si>
  <si>
    <t>OAG-VAD-0249-2024</t>
  </si>
  <si>
    <t>OAG-VAD-0250-2024</t>
  </si>
  <si>
    <t>OPSP-VAD-0251-2024</t>
  </si>
  <si>
    <t>OPSP-VAD-0252-2024</t>
  </si>
  <si>
    <t>OPSP-VAD-0253-2024</t>
  </si>
  <si>
    <t>OPSP-VAD-0254-2024</t>
  </si>
  <si>
    <t>OPSP-VAD-0255-2024</t>
  </si>
  <si>
    <t>OPSP-VAD-0256-2024</t>
  </si>
  <si>
    <t>OAG-VAD-0257-2024</t>
  </si>
  <si>
    <t>OPSP-VAD-0258-2024</t>
  </si>
  <si>
    <t>OPSP-VAD-0259-2024</t>
  </si>
  <si>
    <t>OPSP-VAD-0260-2024</t>
  </si>
  <si>
    <t>OAG-VAD-0261-2024</t>
  </si>
  <si>
    <t>OPSP-VAD-0262-2024</t>
  </si>
  <si>
    <t>OAG-VAD-0263-2024</t>
  </si>
  <si>
    <t>OPSP-VAD-0264-2024</t>
  </si>
  <si>
    <t>OPSP-VAD-0265-2024</t>
  </si>
  <si>
    <t>OAG-VAD-0266-2024</t>
  </si>
  <si>
    <t>OAG-VAD-0267-2024</t>
  </si>
  <si>
    <t>OPSP-VAD-0268-2024</t>
  </si>
  <si>
    <t>OPSP-VAD-0269-2024</t>
  </si>
  <si>
    <t>OPSP-VAD-0270-2024</t>
  </si>
  <si>
    <t>OPSP-VAD-0271-2024</t>
  </si>
  <si>
    <t>OPSP-VAD-0272-2024</t>
  </si>
  <si>
    <t>OPSP-VAD-0273-2024</t>
  </si>
  <si>
    <t>OAG-VAD-0274-2024</t>
  </si>
  <si>
    <t>OPSP-VAD-0275-2024</t>
  </si>
  <si>
    <t>OPSP-VAD-0276-2024</t>
  </si>
  <si>
    <t>OPSP-VAD-0277-2024</t>
  </si>
  <si>
    <t>OPSP-VAD-0278-2024</t>
  </si>
  <si>
    <t>OPSP-VAD-0279-2024</t>
  </si>
  <si>
    <t>OAG-VAD-0281-2024</t>
  </si>
  <si>
    <t>CO1.REQ.5571569</t>
  </si>
  <si>
    <t>CO1.REQ.5571857</t>
  </si>
  <si>
    <t>CO1.REQ.5571929</t>
  </si>
  <si>
    <t>CO1.REQ.5572158</t>
  </si>
  <si>
    <t>CO1.REQ.5572056</t>
  </si>
  <si>
    <t>CO1.REQ.5572075</t>
  </si>
  <si>
    <t>CO1.REQ.5571984</t>
  </si>
  <si>
    <t>CO1.REQ.5572423</t>
  </si>
  <si>
    <t>CO1.REQ.5572376</t>
  </si>
  <si>
    <t>CO1.REQ.5572240</t>
  </si>
  <si>
    <t>CO1.REQ.5572077</t>
  </si>
  <si>
    <t>CO1.REQ.5572346</t>
  </si>
  <si>
    <t>CO1.REQ.5572349</t>
  </si>
  <si>
    <t>CO1.REQ.5572283</t>
  </si>
  <si>
    <t>CO1.REQ.5572294</t>
  </si>
  <si>
    <t>CO1.REQ.5572540</t>
  </si>
  <si>
    <t>CO1.REQ.5572549</t>
  </si>
  <si>
    <t>CO1.REQ.5571825</t>
  </si>
  <si>
    <t>CO1.REQ.5571871</t>
  </si>
  <si>
    <t>CO1.REQ.5572109</t>
  </si>
  <si>
    <t>CO1.REQ.5572201</t>
  </si>
  <si>
    <t>CO1.REQ.5571958</t>
  </si>
  <si>
    <t>CO1.REQ.5571977</t>
  </si>
  <si>
    <t>CO1.REQ.5572342</t>
  </si>
  <si>
    <t>CO1.REQ.5572402</t>
  </si>
  <si>
    <t>CO1.REQ.5572310</t>
  </si>
  <si>
    <t>CO1.REQ.5572330</t>
  </si>
  <si>
    <t>CO1.REQ.5572261</t>
  </si>
  <si>
    <t>CO1.REQ.5572354</t>
  </si>
  <si>
    <t>CO1.REQ.5572374</t>
  </si>
  <si>
    <t>CO1.REQ.5572380</t>
  </si>
  <si>
    <t>CO1.REQ.5572390</t>
  </si>
  <si>
    <t>CO1.REQ.5572736</t>
  </si>
  <si>
    <t>CO1.REQ.5572624</t>
  </si>
  <si>
    <t>CO1.REQ.5591542</t>
  </si>
  <si>
    <t>CO1.REQ.5592193</t>
  </si>
  <si>
    <t>CO1.REQ.5592772</t>
  </si>
  <si>
    <t>CO1.REQ.5592937</t>
  </si>
  <si>
    <t>CO1.REQ.5593526</t>
  </si>
  <si>
    <t>CO1.REQ.5593853</t>
  </si>
  <si>
    <t>CO1.REQ.5593960</t>
  </si>
  <si>
    <t>CO1.REQ.5594117</t>
  </si>
  <si>
    <t>CO1.REQ.5594243</t>
  </si>
  <si>
    <t>CO1.REQ.5594420</t>
  </si>
  <si>
    <t>CO1.REQ.5594463</t>
  </si>
  <si>
    <t>CO1.REQ.5594078</t>
  </si>
  <si>
    <t>CO1.REQ.5592778</t>
  </si>
  <si>
    <t>CO1.REQ.5592593</t>
  </si>
  <si>
    <t>CO1.REQ.5593454</t>
  </si>
  <si>
    <t>CO1.REQ.5593706</t>
  </si>
  <si>
    <t>CO1.REQ.5595007</t>
  </si>
  <si>
    <t>CO1.REQ.5593589</t>
  </si>
  <si>
    <t>CO1.REQ.5593944</t>
  </si>
  <si>
    <t>CO1.REQ.5593778</t>
  </si>
  <si>
    <t>CO1.REQ.5594148</t>
  </si>
  <si>
    <t>CO1.REQ.5594882</t>
  </si>
  <si>
    <t>CO1.REQ.5594431</t>
  </si>
  <si>
    <t>CO1.REQ.5594461</t>
  </si>
  <si>
    <t>CO1.REQ.5594499</t>
  </si>
  <si>
    <t>CO1.REQ.5594740</t>
  </si>
  <si>
    <t>CO1.REQ.5594867</t>
  </si>
  <si>
    <t>CO1.REQ.5591869</t>
  </si>
  <si>
    <t>CO1.REQ.5593073</t>
  </si>
  <si>
    <t>CO1.REQ.5593400</t>
  </si>
  <si>
    <t>CO1.REQ.5594257</t>
  </si>
  <si>
    <t>CO1.REQ.5594091</t>
  </si>
  <si>
    <t>CO1.REQ.5594901</t>
  </si>
  <si>
    <t>CO1.REQ.5594646</t>
  </si>
  <si>
    <t>CO1.REQ.5594896</t>
  </si>
  <si>
    <t>CO1.REQ.5595024</t>
  </si>
  <si>
    <t>CO1.REQ.5595051</t>
  </si>
  <si>
    <t>CO1.REQ.5595240</t>
  </si>
  <si>
    <t>CO1.REQ.5595408</t>
  </si>
  <si>
    <t>CO1.REQ.5595099</t>
  </si>
  <si>
    <t>CO1.REQ.5595299</t>
  </si>
  <si>
    <t>CO1.REQ.5595612</t>
  </si>
  <si>
    <t>CO1.REQ.5591561</t>
  </si>
  <si>
    <t>CO1.REQ.5592434</t>
  </si>
  <si>
    <t>CO1.REQ.5592357</t>
  </si>
  <si>
    <t>CO1.REQ.5592818</t>
  </si>
  <si>
    <t>CO1.REQ.5592399</t>
  </si>
  <si>
    <t>CO1.REQ.5593056</t>
  </si>
  <si>
    <t>CO1.REQ.5593329</t>
  </si>
  <si>
    <t>CO1.REQ.5593179</t>
  </si>
  <si>
    <t>CO1.REQ.5593498</t>
  </si>
  <si>
    <t>CO1.REQ.5592427</t>
  </si>
  <si>
    <t>CO1.REQ.5592734</t>
  </si>
  <si>
    <t>CO1.REQ.5592848</t>
  </si>
  <si>
    <t>CO1.REQ.5592587</t>
  </si>
  <si>
    <t>CO1.REQ.5593093</t>
  </si>
  <si>
    <t>CO1.REQ.5593423</t>
  </si>
  <si>
    <t>CO1.REQ.5593459</t>
  </si>
  <si>
    <t>CO1.REQ.5593392</t>
  </si>
  <si>
    <t>CO1.REQ.5593621</t>
  </si>
  <si>
    <t>CO1.REQ.5600231</t>
  </si>
  <si>
    <t>CO1.REQ.5600703</t>
  </si>
  <si>
    <t>CO1.REQ.5600778</t>
  </si>
  <si>
    <t>CO1.REQ.5600942</t>
  </si>
  <si>
    <t>CO1.REQ.5601722</t>
  </si>
  <si>
    <t>CO1.REQ.5602093</t>
  </si>
  <si>
    <t>CO1.REQ.5602478</t>
  </si>
  <si>
    <t>CO1.REQ.5602581</t>
  </si>
  <si>
    <t>CO1.REQ.5603314</t>
  </si>
  <si>
    <t>CO1.REQ.5603190</t>
  </si>
  <si>
    <t>CO1.REQ.5600149</t>
  </si>
  <si>
    <t>CO1.REQ.5600608</t>
  </si>
  <si>
    <t>CO1.REQ.5600782</t>
  </si>
  <si>
    <t>CO1.REQ.5600933</t>
  </si>
  <si>
    <t>CO1.REQ.5602305</t>
  </si>
  <si>
    <t>CO1.REQ.5602441</t>
  </si>
  <si>
    <t>CO1.REQ.5602141</t>
  </si>
  <si>
    <t>CO1.REQ.5602859</t>
  </si>
  <si>
    <t>CO1.REQ.5602916</t>
  </si>
  <si>
    <t>CO1.REQ.5603250</t>
  </si>
  <si>
    <t>CO1.REQ.5600566</t>
  </si>
  <si>
    <t>CO1.REQ.5601210</t>
  </si>
  <si>
    <t>CO1.REQ.5600878</t>
  </si>
  <si>
    <t>CO1.REQ.5602233</t>
  </si>
  <si>
    <t>CO1.REQ.5602164</t>
  </si>
  <si>
    <t>CO1.REQ.5603159</t>
  </si>
  <si>
    <t>CO1.REQ.5603820</t>
  </si>
  <si>
    <t>CO1.REQ.5603869</t>
  </si>
  <si>
    <t>CO1.REQ.5604040</t>
  </si>
  <si>
    <t>CO1.REQ.5603578</t>
  </si>
  <si>
    <t>CO1.REQ.5604201</t>
  </si>
  <si>
    <t>CO1.REQ.5603948</t>
  </si>
  <si>
    <t>CO1.REQ.5604235</t>
  </si>
  <si>
    <t>CO1.REQ.5604148</t>
  </si>
  <si>
    <t>CO1.REQ.5604616</t>
  </si>
  <si>
    <t>CO1.REQ.5604161</t>
  </si>
  <si>
    <t>CO1.REQ.5604179</t>
  </si>
  <si>
    <t>CO1.REQ.5599244</t>
  </si>
  <si>
    <t>CO1.REQ.5599254</t>
  </si>
  <si>
    <t>CO1.REQ.5599465</t>
  </si>
  <si>
    <t>CO1.REQ.5599280</t>
  </si>
  <si>
    <t>CO1.REQ.5599484</t>
  </si>
  <si>
    <t>CO1.REQ.5599690</t>
  </si>
  <si>
    <t>CO1.REQ.5599828</t>
  </si>
  <si>
    <t>CO1.REQ.5599835</t>
  </si>
  <si>
    <t>CO1.REQ.5611583</t>
  </si>
  <si>
    <t>CO1.REQ.5612332</t>
  </si>
  <si>
    <t>CO1.REQ.5612609</t>
  </si>
  <si>
    <t>CO1.REQ.5612556</t>
  </si>
  <si>
    <t>CO1.REQ.5613404</t>
  </si>
  <si>
    <t>CO1.REQ.5613616</t>
  </si>
  <si>
    <t>CO1.REQ.5613906</t>
  </si>
  <si>
    <t>CO1.REQ.5613836</t>
  </si>
  <si>
    <t>CO1.REQ.5610680</t>
  </si>
  <si>
    <t>CO1.REQ.5611050</t>
  </si>
  <si>
    <t>CO1.REQ.5611299</t>
  </si>
  <si>
    <t>CO1.REQ.5611368</t>
  </si>
  <si>
    <t>CO1.REQ.5611749</t>
  </si>
  <si>
    <t>CO1.REQ.5612331</t>
  </si>
  <si>
    <t>CO1.REQ.5612502</t>
  </si>
  <si>
    <t>CO1.REQ.5612837</t>
  </si>
  <si>
    <t>CO1.REQ.5609448</t>
  </si>
  <si>
    <t>CO1.REQ.5609633</t>
  </si>
  <si>
    <t>CO1.REQ.5609647</t>
  </si>
  <si>
    <t>CO1.REQ.5609781</t>
  </si>
  <si>
    <t>CO1.REQ.5609965</t>
  </si>
  <si>
    <t>CO1.REQ.5610184</t>
  </si>
  <si>
    <t>CO1.REQ.5610098</t>
  </si>
  <si>
    <t>CO1.REQ.5611211</t>
  </si>
  <si>
    <t>CO1.REQ.5609639</t>
  </si>
  <si>
    <t>CO1.REQ.5609731</t>
  </si>
  <si>
    <t>CO1.REQ.5609901</t>
  </si>
  <si>
    <t>CO1.REQ.5609677</t>
  </si>
  <si>
    <t>CO1.REQ.5610018</t>
  </si>
  <si>
    <t>CO1.REQ.5610110</t>
  </si>
  <si>
    <t>CO1.REQ.5609200</t>
  </si>
  <si>
    <t>CO1.REQ.5609701</t>
  </si>
  <si>
    <t>CO1.REQ.5609445</t>
  </si>
  <si>
    <t>CO1.REQ.5609625</t>
  </si>
  <si>
    <t>CO1.REQ.5614644</t>
  </si>
  <si>
    <t>CO1.REQ.5609558</t>
  </si>
  <si>
    <t>CO1.REQ.5620117</t>
  </si>
  <si>
    <t>CO1.REQ.5620558</t>
  </si>
  <si>
    <t>CO1.REQ.5620585</t>
  </si>
  <si>
    <t>CO1.REQ.5620665</t>
  </si>
  <si>
    <t>CO1.REQ.5620839</t>
  </si>
  <si>
    <t>CO1.REQ.5620873</t>
  </si>
  <si>
    <t>CO1.REQ.5620286</t>
  </si>
  <si>
    <t>CO1.REQ.5620866</t>
  </si>
  <si>
    <t>CO1.REQ.5621627</t>
  </si>
  <si>
    <t>CO1.REQ.5621911</t>
  </si>
  <si>
    <t>CO1.REQ.5622303</t>
  </si>
  <si>
    <t>CO1.REQ.5622734</t>
  </si>
  <si>
    <t>CO1.REQ.5622880</t>
  </si>
  <si>
    <t>CO1.REQ.5623237</t>
  </si>
  <si>
    <t>CO1.REQ.5623732</t>
  </si>
  <si>
    <t>CO1.REQ.5623612</t>
  </si>
  <si>
    <t>CO1.REQ.5620641</t>
  </si>
  <si>
    <t>CO1.REQ.5621304</t>
  </si>
  <si>
    <t>CO1.REQ.5621578</t>
  </si>
  <si>
    <t>CO1.REQ.5621797</t>
  </si>
  <si>
    <t>CO1.REQ.5622064</t>
  </si>
  <si>
    <t>CO1.REQ.5622604</t>
  </si>
  <si>
    <t>CO1.REQ.5622849</t>
  </si>
  <si>
    <t>CO1.REQ.5623319</t>
  </si>
  <si>
    <t>CO1.REQ.5623374</t>
  </si>
  <si>
    <t>CO1.REQ.5623450</t>
  </si>
  <si>
    <t>CO1.REQ.5619586</t>
  </si>
  <si>
    <t>CO1.REQ.5620017</t>
  </si>
  <si>
    <t>CO1.REQ.5619921</t>
  </si>
  <si>
    <t>CO1.REQ.5620249</t>
  </si>
  <si>
    <t>CO1.REQ.5620342</t>
  </si>
  <si>
    <t>CO1.REQ.5620487</t>
  </si>
  <si>
    <t>CO1.REQ.5620916</t>
  </si>
  <si>
    <t>CO1.REQ.5620942</t>
  </si>
  <si>
    <t>CO1.REQ.5620895</t>
  </si>
  <si>
    <t>CO1.REQ.5619745</t>
  </si>
  <si>
    <t>CO1.REQ.5621932</t>
  </si>
  <si>
    <t>CO1.REQ.5620306</t>
  </si>
  <si>
    <t>CO1.REQ.5620750</t>
  </si>
  <si>
    <t>CO1.REQ.5621201</t>
  </si>
  <si>
    <t>CO1.REQ.5621611</t>
  </si>
  <si>
    <t>CO1.REQ.5622606</t>
  </si>
  <si>
    <t>CO1.REQ.5622657</t>
  </si>
  <si>
    <t>CO1.REQ.5622950</t>
  </si>
  <si>
    <t>CO1.REQ.5632220</t>
  </si>
  <si>
    <t>CO1.REQ.5630595</t>
  </si>
  <si>
    <t>CO1.REQ.5631067</t>
  </si>
  <si>
    <t>CO1.REQ.5631329</t>
  </si>
  <si>
    <t>CO1.REQ.5631365</t>
  </si>
  <si>
    <t>CO1.REQ.5631496</t>
  </si>
  <si>
    <t>CO1.REQ.5631836</t>
  </si>
  <si>
    <t>CO1.REQ.5630181</t>
  </si>
  <si>
    <t>CO1.REQ.5630733</t>
  </si>
  <si>
    <t>CO1.REQ.5631310</t>
  </si>
  <si>
    <t>CO1.REQ.5631361</t>
  </si>
  <si>
    <t>CO1.REQ.5631570</t>
  </si>
  <si>
    <t>CO1.REQ.5631814</t>
  </si>
  <si>
    <t>CO1.REQ.5632208</t>
  </si>
  <si>
    <t>CO1.REQ.5629288</t>
  </si>
  <si>
    <t>CO1.REQ.5629847</t>
  </si>
  <si>
    <t>CO1.REQ.5629867</t>
  </si>
  <si>
    <t>CO1.REQ.5629891</t>
  </si>
  <si>
    <t>CO1.REQ.5630817</t>
  </si>
  <si>
    <t>CO1.REQ.5630937</t>
  </si>
  <si>
    <t>CO1.REQ.5646878</t>
  </si>
  <si>
    <t>CO1.REQ.5646300</t>
  </si>
  <si>
    <t>CO1.REQ.5647330</t>
  </si>
  <si>
    <t>CO1.REQ.5647633</t>
  </si>
  <si>
    <t>CO1.REQ.5647571</t>
  </si>
  <si>
    <t>CO1.REQ.5647742</t>
  </si>
  <si>
    <t>CO1.REQ.5647845</t>
  </si>
  <si>
    <t>CO1.REQ.5647215</t>
  </si>
  <si>
    <t>CO1.REQ.5647182</t>
  </si>
  <si>
    <t>CO1.REQ.5647353</t>
  </si>
  <si>
    <t>CO1.REQ.5647380</t>
  </si>
  <si>
    <t>CO1.REQ.5646540</t>
  </si>
  <si>
    <t>CO1.REQ.5646822</t>
  </si>
  <si>
    <t>CO1.REQ.5647055</t>
  </si>
  <si>
    <t>CO1.REQ.5647219</t>
  </si>
  <si>
    <t>CO1.REQ.5654388</t>
  </si>
  <si>
    <t>CO1.REQ.5655086</t>
  </si>
  <si>
    <t>CO1.REQ.5655193</t>
  </si>
  <si>
    <t>CO1.REQ.5655668</t>
  </si>
  <si>
    <t>CO1.REQ.5656089</t>
  </si>
  <si>
    <t>CO1.REQ.5656867</t>
  </si>
  <si>
    <t>CO1.REQ.5656539</t>
  </si>
  <si>
    <t>CO1.REQ.5655445</t>
  </si>
  <si>
    <t>CO1.REQ.5655647</t>
  </si>
  <si>
    <t>CO1.REQ.5656109</t>
  </si>
  <si>
    <t>CO1.REQ.5656525</t>
  </si>
  <si>
    <t>CO1.REQ.5656718</t>
  </si>
  <si>
    <t>CO1.REQ.5575158</t>
  </si>
  <si>
    <t>CO1.REQ.5575439</t>
  </si>
  <si>
    <t>CO1.REQ.5577702</t>
  </si>
  <si>
    <t>CO1.REQ.5577468</t>
  </si>
  <si>
    <t>CO1.REQ.5578542</t>
  </si>
  <si>
    <t>CO1.REQ.5574084</t>
  </si>
  <si>
    <t>CO1.REQ.5574479</t>
  </si>
  <si>
    <t>CO1.REQ.5574770</t>
  </si>
  <si>
    <t>CO1.REQ.5575713</t>
  </si>
  <si>
    <t>CO1.REQ.5575938</t>
  </si>
  <si>
    <t>CO1.REQ.5576251</t>
  </si>
  <si>
    <t>CO1.REQ.5577492</t>
  </si>
  <si>
    <t>CO1.REQ.5577856</t>
  </si>
  <si>
    <t>CO1.REQ.5577797</t>
  </si>
  <si>
    <t>OTROS</t>
  </si>
  <si>
    <t>LA PRESENTE ORDEN TIENE POR OBJETO: 1. APOYAR CON EL RECIBO EN DIGITAL DE LOS ESTUDIOS DE CONVENIENCIA Y OPORTUNIDAD PARA CONTRATAR, ASÍ COMO DE LAS SOLICITUDES DE ADICIÓN, TERMINACIÓN, SUSPENSIÓN Y DEMÁS NOVEDADES DE LAS ÓRDENES DE SERVICIOS PROFESIONALES Y DE APOYO A LA GESTIÓN SUSCRITAS POR EL VICERRECTOR Y EL DIRECTOR ADMINISTRATIVO. 2. ASESORAR Y APOYAR EN LOS TRÁMITES DE AFILIACIÓN A LA ADMINISTRADORA DE RIESGOS LABORALES QUE CORRESPONDA DE LOS CONTRATISTAS QUE VINCULE LA VICERRECTORÍA Y/O DIRECCIÓN ADMINISTRATIVA. 3. APOYAR EN LOS TRÁMITES NECESARIOS PARA LA VERIFICACIÓN DE LAS CONDUCTAS RELACIONADAS CON VIOLENCIA DE GÉNERO DE LOS CONTRATISTAS QUE VINCULE LA VICERRECTORÍA Y/O DIRECCIÓN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EN LA ACTIVACIÓN DE USUARIOS Y LA REVISIÓN EN LA PLATAFORMA DEL GEDOCO Y SIGEP II DE LOS DOCUMENTOS PRECONTRACTUALES NECESARIOS PARA LA ELABORACIÓN DE ÓRDENES DE SERVICIOS PROFESIONALES Y DE APOYO A LA GESTIÓN DE LA VICERRECTORÍA Y/O DIRECCIÓN ADMINISTRATIVA. 6. APOYAR EN LA ORGANIZACIÓN DEL ARCHIVO DIGITAL DE LAS ÓRDENES DE SERVICIOS PROFESIONALES Y DE APOYO A LA GESTIÓN SUSCRITAS POR LA VICERRECTORÍA Y/O DIRECCIÓN ADMINISTRATIVA. 7.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8. APOYAR EN LA ELABORACIÓN Y ENVIÓ DE LA INFORMACIÓN CONCERNIENTE A LAS ÓRDENES DE PRESTACIÓN DE SERVICIOS PROFESIONALES Y DE APOYO A LA GESTIÓN, SUSCRITAS POR EL VICERRECTOR ADMINISTRATIVO Y EL DIRECTOR ADMINISTRATIVO QUE SEA SOLICITADA POR LAS DIFERENTES ENTIDADES DEL ESTADO Y DEMÁS DEPENDENCIAS DE LA UNIVERSIDAD. 9. APOYAR A LA VICERRECTORÍA ADMINISTRATIVA EN EL DILIGENCIAMIENTO DE LOS FORMATOS DE SOLICITUDES DE CDP, DE AFECTACIONES PRESUPUESTALES Y DE TRASLADOS INTERNOS ENTRE RUBROS DE FUNCIONAMIENTO CENTRAL O DEL PLAN DE ACCIÓN INSTITUCIONAL, REGISTRO PRESUPUESTAL DE LAS ÓRDENES DE PRESTACIÓN DE SERVICIOS PROFESIONALES Y APOYO A LA GESTIÓN Y REVISIÓN REPORTE DE COMPROMISOS. 10. APOYAR EL CARGUE DE INFORMACIÓN PRECONTRACTUAL, CONTRACTUAL Y POSTCONTRACTUAL A LA PLATAFORMA DEL SECOP II DE TODOS LOS PROCESOS DE CONTRATACIÓN QUE ADELANTE LA UNIVERSIDAD A TRAVÉS DE LA VICERRECTORÍA ADMINISTRATIVA Y LA DIRECCIÓN ADMINISTRATIVA. 11. APOYAR EN LA REVISIÓN DE LA INFORMACIÓN CONTRACTUAL CARGADA EN LA PLATAFORMA DEL SECOP I Y II. 12. APOYAR EN LA REALIZACIÓN DEL INFORME DE AUSTERIDAD DEL GASTO DE LAS ÓRDENES DE SERVICIOS PROFESIONALES Y DE APOYO A LA GESTIÓN DE LA VICERRECTORÍA ADMINISTRATIVA. 13. APOYAR EN LA CAPACITACIÓN Y MESAS DE TRABAJO CON LOS ORDENADORES DE GASTO Y SUS EQUIPOS DE TRABAJO, RESPECTO AL CARGUE DE INFORMACIÓN EN LA PLATAFORMA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</si>
  <si>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3. APOYAR EN LA ACTIVACIÓN DE USUARIOS Y LA REVISIÓN EN LA PLATAFORMA DEL GEDOCO Y SIGEP II DE LOS DOCUMENTOS PRECONTRACTUALES NECESARIOS PARA LA ELABORACIÓN DE ÓRDENES DE SERVICIOS PROFESIONALES Y DE APOYO A LA GESTIÓN DE LA VICERRECTORÍA Y/O DIRECCIÓN ADMINISTRATIVA. 4. APOYAR CON LA REVISIÓN EN LA PLATAFORMA DEL GEDOCO DE LOS DOCUMENTOS PRECONTRACTUALES NECESARIOS PARA LA ELABORACIÓN DE ÓRDENES DE SERVICIOS PROFESIONALES Y DE APOYO A LA GESTIÓN DE LA VICERRECTORÍA Y/O DIRECCIÓN ADMINISTRATIVA. 5. APOYAR EN LA PROYECCIÓN, REMISIÓN PARA REVISIÓN JURÍDICA, FIRMA DE LAS PARTES, MATRIZ DE CARGUE E INGRESO, REGISTRO PRESUPUESTAL DE MINUTAS DE CONTRATOS U ÓRDENES DE PRESTACIÓN DE SERVICIOS PROFESIONALES Y DE APOYO A LA GESTIÓN SUSCRITAS POR EL VICERRECTOR ADMINISTRATIVO Y/O EL DIRECTOR ADMINISTRATIVO EN LA PLATAFORMA DEL GEDOCO. 6. ASESORAR Y APOYAR A LA VICERRECTORÍA ADMINISTRATIVA EN EL DILIGENCIAMIENTO DE LOS FORMATOS DE SOLICITUDES DE CDP, DE AFECTACIONES PRESUPUESTALES Y DE TRASLADOS INTERNOS ENTRE RUBROS DE FUNCIONAMIENTO CENTRAL O DEL PLAN DE ACCIÓN INSTITUCIONAL, REGISTRO PRESUPUESTAL DE LAS ORDENES DE PRESTACIÓN DE SERVICIOS PROFESIONALES Y APOYO A LA GESTIÓN. 7 APOYAR A LA VICERRECTORÍA ADMINISTRATIVA EN LA REVISIÓN DEL REPORTE DE COMPROMISOS PRESUPUESTALES. 8. APOYAR AL GRUPO INTERNO DE CONTRATACIÓN EN EL CARGUE DE LOS CONTRATOS, MODIFICACIONES, Y LIQUIDACIONES DE LAS ORDENES DE PRESTACIÓN DE SERVICIOS PROFESIONALES Y DE APOYO EN LA GESTIÓN EN LA PLATA FORMA SIGEP II. 9. APOYAR EN LA REVISIÓN DE LA INFORMACIÓN CONTRACTUAL CARGADA EN LAS PLATAFORMAS DEL SIA OBSERVA- AUDITORIA, SIGEP II SECOP I Y II. 10. APOYAR AL GRUPO INTERNO DE CONTRATACIÓN EN EL CARGUE DE INFORMACIÓN A LA PLATAFORMA DEL SECOP I Y II DE TODOS LOS PROCESOS DE CONTRATACIÓN QUE ADELANTE LA UNIVERSIDAD A TRAVÉS DE LA VICERRECTORÍA ADMINISTRATIVA Y/O DIRECCIÓN ADMINISTRATIVA. 11. APOYAR AL GRUPO INTERNO DE CONTRATACIÓN EN LA ELABORACIÓN DE LOS CERTIFICADOS CONTRACTUALES. 12. APOYAR AL GRUPO INTERNO DE CONTRATACIÓN EN LA ACTUALIZACIÓN, AJUSTE Y MODIFICACIÓN DE LOS PROCEDIMIENTOS, GUÍAS, INSTRUCTIVOS Y FORMATOS DE LA GESTIÓN CONTRACTUAL EN LA PLATAFORMA ISOLUTION (COGUI +). 13.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14. APOYAR LA GENERACIÓN DE INFORMES DEL ESTADO DE CARGUE DE DOCUMENTOS EN LAS PLATAFORMAS: SIA OBSERVA AUDITORIA, SECOP I Y II, POR PARTE DE CADA UNO DE LOS ORDENADORES DEL GASTO DELEGADOS.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</si>
  <si>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EN LA PLATAFORMA DEL GEDOCO DE LOS DOCUMENTOS PRECONTRACTUALES NECESARIOS PARA LA ELABORACIÓN DE ÓRDENES DE SERVICIOS PROFESIONALES Y DE APOYO A LA GESTIÓN. 2. APOYAR EN LA ACTIVACIÓN Y CREACIÓN DE USUARIOS, CARGUE DE LOS CONTRATOS, MODIFICACIONES Y LIQUIDACIONES DE LAS ORDENES DE PRESTACIÓN DE SERVICIOS PROFESIONALES Y APOYO EN LA GESTIÓN EN LA PLATAFORMA SIGEP (SISTEMA DE INFORMACIÓN Y GESTIÓN DEL EMPLEO PÚBLICO) EN LOS PLAZOS ESTABLECIDOS POR PARTE DEL DEPARTAMENTO ADMINISTRATIVO DE LA FUNCIÓN PÚBLICA. 3. APOYAR EN LA REVISIÓN DE LOS DOCUMENTOS PARA TRÁMITE DE LIQUIDACIÓN DE HONORARIOS DE ÓRDENES DE PRESTACIÓN DE SERVICIOS PROFESIONALES Y DE APOYO A LA GESTIÓN.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EL CARGUE DE INFORMACIÓN PRECONTRACTUAL, CONTRACTUAL Y POSCONTRACTUAL EN LAS PLATAFORMAS DEL SIA OBSERVA Y EL SECOP. 7. APOYAR EN LA REVISIÓN DE LA INFORMACIÓN CONTRACTUAL CARGADA EN LAS PLATAFORMAS DEL SIA OBSERVA- AUDITORIA, SIGEP II, SECOP I Y II POR LOS DIFERENTES ORDENADORES DEL GASTO DELEGADOS. 8. APOYAR AL GRUPO DE CONTRATACIÓN EN LA ORGANIZACIÓN DEL ARCHIVO DIGITAL DE LAS ORDENES DE SERVICIOS PROFESIONALES Y DE APOYO A LA GESTIÓN SUSCRITAS POR EL VICERRECTOR ADMINISTRATIVO Y/O EL DIRECTOR ADMINISTRATIVO. 9. APOYAR EN ELABORACIÓN DE CERTIFICADOS CONTRACTUALES QUE SEAN SOLICITADOS POR LOS DIFERENTES USUARIOS.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</si>
  <si>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Y ENVIÓ DE INFORMES SOLICITADOS POR LAS DIFERENTES ENTIDADES DEL ESTADO Y DEMÁS DEPENDENCIAS DE LA UNIVERSIDAD. 2. APOYAR EN LOS TRÁMITES DE AFILIACIÓN A LA ADMINISTRADORA DE RIESGOS LABORALES QUE CORRESPONDA DE LOS CONTRATISTAS QUE VINCULE LA VICERRECTORÍA ADMINISTRATIVA. 3. APOYAR EN LOS TRÁMITES NECESARIOS PARA LA VERIFICACIÓN DE LAS CONDUCTAS RELACIONADAS CON VIOLENCIA DE GÉNERO DE LOS CONTRATISTAS QUE VINCULE LA VICERRECTORÍA ADMINISTRATIVA. 4. APOYAR EN LA REVISIÓN Y VERIFICACIÓN DE ANTECEDENTES FISCALES, DISCIPLINARIOS, PROFESIONALES, PENALES Y DE REGISTRO NACIONAL DE MEDIDAS CORRECTIVAS (RNMC) DE LAS PERSONAS A VINCULAR MEDIANTE ÓRDENES DE PRESTACIÓN DE SERVICIOS PROFESIONALES Y DE APOYO A LA GESTIÓN DE LA VICERRECTORÍA Y/O DIRECCIÓN ADMINISTRATIVA. 5. APOYAR CON LA REVISIÓN EN LA PLATAFORMA DEL GEDOCO Y SIGEP II DE LOS DOCUMENTOS PRECONTRACTUALES NECESARIOS PARA LA ELABORACIÓN DE ÓRDENES DE SERVICIOS PROFESIONALES Y DE APOYO A LA GESTIÓN DE LA VICERRECTORÍA Y/O DIRECCIÓN ADMINISTRATIVA. 6. APOYAR EN LA REVISIÓN DE LOS DOCUMENTOS PARA TRAMITE DE LIQUIDACIÓN DE HONORARIOS DE LOS CONTRATISTAS POR PRESTACIÓN DE SERVICIOS PROFESIONALES Y DE APOYO A LA GESTIÓN DE LA VICERRECTORÍA ADMINISTRATIVA Y DIRECCIÓN ADMINISTRATIVA. 7. APOYAR EN LA VERIFICACIÓN QUE EL PAGO QUE REALICEN LOS CONTRATISTAS AL SISTEMA DE SEGURIDAD SOCIAL EN EJECUCIÓN DE LAS ÓRDENES DE PRESTACIÓN DE SERVICIOS PROFESIONALES Y DE APOYO A LA GESTIÓN CORRESPONDA A LO ESTABLECIDO EN LA LEY. 8. APOYAR EL CARGUE DE INFORMACIÓN PRECONTRACTUAL, CONTRACTUAL Y POSTCONTRACTUAL A LA PLATAFORMA DEL SECOP II DE TODOS LOS PROCESOS DE CONTRATACIÓN QUE ADELANTE LA UNIVERSIDAD A TRAVÉS DE LA VICERRECTORÍA ADMINISTRATIVA Y LA DIRECCIÓN ADMINISTRATIVA. 9. APOYAR EN LA REVISIÓN DE LA INFORMACIÓN CONTRACTUAL CARGADA EN LAS PLATAFORMAS DEL SIA OBSERVA-AUDITORIA, SIGEP II, SECOP I Y II. 10. APOYAR AL GRUPO INTERNO DE CONTRATACIÓN EN LA ORGANIZACIÓN DEL ARCHIVO DIGITAL DE LAS ÓRDENES DE SERVICIOS PROFESIONALES Y DE APOYO A LA GESTIÓN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</si>
  <si>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SIGEPII (SISTEMA DE INFORMACIÓN Y GESTIÓN DEL EMPLEO PÚBLICO) DE LAS PERSONAS QUE SE VAN A CONTRATAR POR ORDEN DE PRESTACIÓN DE SERVICIOS PROFESIONALES Y DE APOYO A LA GESTIÓN. 3. APOYAR EN LA REVISIÓN DE LOS FORMATOS DE RECIBIDO SATISFACCIÓN Y DOCUMENTOS CORRESPONDIENTES PARA TRÁMITES DE LIQUIDACIÓN DE HONORARIOS DE ÓRDENES DE PRESTACIÓN DE SERVICIOS PROFESIONALES Y DE APOYO A LA GESTIÓN. 4. APOYAR EN LA REVISIÓN DE MINUTAS DE ÓRDENES, CONTRATOS, ACTAS DE SUSPENSIÓN, REINICIO, OTROSÍ, ACTAS FINALES, DETERMINACIÓN Y LIQUIDACIÓN. 5. PRESTAR ASESORÍA Y APOYAR EN LA REVISIÓN DE LOS DOCUMENTOS PRECONTRACTUALES Y CONTRACTUALES QUE LE SEAN TRASLADADOS DE LOS PROCESOS DE CONTRATACIÓN ADELANTADOS POR UNIMAGDALENA. 6. APOYAR EN EL CARGUE DE INFORMACIÓN EN LA PLATAFORMA DEL SECOP II. 7. APOYAR EN LA ELABORACIÓN DE CERTIFICADOS CONTRACTUALES QUE SEAN SOLICITADOS POR LOS DIFERENTES USUARIOS. 8. APOYAR EN LA REVISIÓN DE LA INFORMACIÓN CONTRACTUAL CARGADA EN LAS PLATAFORMAS DEL SIA OBSERVA-AUDITORIA, SIGEPII, SECOP I Y II. 9. APOYAR EN LA ORGANIZACIÓN DEL ARCHIVO DIGITAL DE LAS ÓRDENES DE SERVICIOS PROFESIONALES Y DE APOYO A LA GESTIÓN SUSCRITAS POR EL VICERRECTOR ADMINISTRATIVO Y EL DIRECTOR ADMINISTRATIVO. 10. APOYAR EN EL PROCESO DE IMPLEMENTACIÓN DEL MÓDULO DE TRÁMITE DE CERTIFICACIONES DE VINCULACIONES CONTRACTUALES VIRTUALES EN LÍNEA. 11. APOYAR AL GRUPO INTERNO DE CONTRATACIÓN EN EL CARGUE DE LOS CONTRATOS, MODIFICACIONES, Y LIQUIDACIONES DE LAS ORDENES DE PRESTACIÓN DE SERVICIOS PROFESIONALES Y DE APOYO EN LA GESTIÓN EN LA PLATAFORMA SIGEP II.12. APOYAR EN LA VERIFICACIÓN DE SOLICITUDES DE EMBARGO PARA DIRECCIÓN FINANCIERA O GRUPO DE TESORERÍA A TRAVÉS DE LOS DIFERENTES CANALES INSTITUCIONALES. 13. APOYAR EN LA VALIDACIÓN Y/O VERIFICACIÓN DE CERTIFICADOS Y/O REFERENCIAS DE LOS CONTRATISTAS A TRAVÉS DEL CORREO DEL GRUPO INTERNO DE CONTRATACIÓN. 14. APOYAR EN LA ACTUALIZACIÓN DEL CUADRO DE SEGUIMIENTO DE LAS SOLICITUDES DE CERTIFICADOS CONTRACTUALES RECIBIDAS A TRAVÉS DE LOS DIFERENTES CANALES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</si>
  <si>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EL TRÁMITE DE LAS SOLICITUDES DE ADICIÓN, TERMINACIÓN, SUSPENSIÓN, MODIFICACIÓN, LIQUIDACIÓN, RESCILIACIÓN Y REINICIO DE LAS ORDENES DE SERVICIOS PROFESIONALES Y DE APOYO A LA GESTIÓN SUSCRITAS POR EL VICERRECTOR ADMINISTRATIVO Y EL DIRECTOR ADMINISTRATIVO. 2. APOYAR EN LOS TRÁMITES DE AFILIACIÓN A LA ADMINISTRADORA DE RIESGOS LABORALES QUE CORRESPONDA DE LOS CONTRATISTAS QUE VINCULE LA VICERRECTORÍA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CON LA REVISIÓN EN LA PLATAFORMA DEL GEDOCO Y SIGEP II DE LOS DOCUMENTOS PRECONTRACTUALES NECESARIOS PARA LA ELABORACIÓN DE ÓRDENES DE SERVICIOS PROFESIONALES Y DE APOYO A LA GESTIÓN DE LA VICERRECTORÍA Y/O DIRECCIÓN ADMINISTRATIVA. 5. APOYAR EN EL CARGUE DE INFORMACIÓN PRECONTRACTUAL, CONTRACTUAL Y POSTCONTRACTUAL EN LAS PLATAFORMAS DEL SIA OBSERVA, SECOP II Y SIGEP II. 6. APOYAR EN LA REVISIÓN DE LA INFORMACIÓN CONTRACTUAL CARGADA EN LAS PLATAFORMAS DEL SIA OBSERVA- AUDITORIA, SIGEP II, SECOP I Y II POR LOS DIFERENTES ORDENADORES DEL GASTO DELEGADOS. 7. APOYAR AL GRUPO DE CONTRATACIÓN EN LA ORGANIZACIÓN DEL ARCHIVO DIGITAL DE LAS ORDENES DE SERVICIOS PROFESIONALES Y DE APOYO A LA GESTIÓN SUSCRITAS POR EL VICERRECTOR ADMINISTRATIVO Y/O EL DIRECTOR ADMINISTRATIVO. 8. HABILITAR PAGOS EN LA PLATAFORMA GEDOCO DE LOS CONTRATISTAS POR PRESTACIÓN DE SERVICIOS PROFESIONALES Y DE APOYO A LA GESTIÓN DE LA VICERRECTORÍA Y/O DIRECCIÓN ADMINISTRATIVA. 9. APOYAR EN LA REVISIÓN DE LOS DOCUMENTOS PARA TRÁMITE DE LIQUIDACIÓN DE HONORARIOS DE LOS CONTRATISTAS POR PRESTACIÓN DE SERVICIOS PROFESIONALES Y DE APOYO A LA GESTIÓN DE LA VICERRECTORÍA ADMINISTRATIVA Y DIRECCIÓN ADMINISTRATIVA. 10. ELABORAR LAS PLANILLAS PARA EL TRÁMITE DE LIQUIDACIÓN DE HONORARIOS DE LOS CONTRATISTAS POR PRESTACIÓN DE SERVICIOS PROFESIONALES Y DE APOYO A LA GESTIÓN DE LA VICERRECTORÍA ADMINISTRATIVA Y DIRECCIÓN ADMINISTRATIVA POR MEDIO DEL SINAPV6. 11. REVISAR LAS DIFERENTES LIQUIDACIONES DE HONORARIOS PRESENTADAS POR LOS CONTRATISTAS DE LOS DIFERENTES ORDENADORES DEL GASTO DE UNIMAGDALENA Y VERIFICAR LA APLICACIÓN DE LA RETENCIÓN EN LA FUENTE. 12. ELABORAR LA LIQUIDACIÓN POR CONCEPTO DE LA RETENCIÓN EN LA FUENTE DE LOS CONTRATISTAS POR PRESTACIÓN DE SERVICIOS PROFESIONALES Y DE APOYO A LA GESTIÓN DE NIVEL CENTRAL. 13. APLICAR LOS DESCUENTOS QUE CORRESPONDAN POR CONCEPTO DE ESTAMPILLAS PRO-REFUNDACIÓN, EMBARGOS JUDICIALES, SINDICATO Y DEMÁS A QUE HAYA LUGAR, RECIBIDOS POR LA OFICINA DE CARTERA PARA EL PROCESO DE LIQUIDACIÓN DE HONORARIOS DE LOS CONTRATISTAS POR PRESTACIÓN DE SERVICIOS PROFESIONALES Y DE APOYO A LA GESTIÓN DE LA VICERRECTORÍA Y/O DIRECCIÓN ADMINISTRATIVA. 14. VERIFICAR QUE EL PAGO QUE REALICEN LOS CONTRATISTAS AL SISTEMA DE SEGURIDAD SOCIAL EN EJECUCIÓN DE LAS ÓRDENES DE PRESTACIÓN DE SERVICIOS PROFESIONALES Y DE APOYO A LA GESTIÓN CORRESPONDA A LO ESTABLECIDO EN LA LEY. 15. VERIFICAR QUE EL PAGO QUE REALICEN LOS CONTRATISTAS AL SISTEMA DE SEGURIDAD SOCIAL EN EJECUCIÓN DE LAS ÓRDENES DE PRESTACIÓN DE SERVICIOS PROFESIONALES Y DE APOYO A LA GESTIÓN CORRESPONDA A LO ESTABLECIDO EN LA LEY. 16. APOYAR LA SUPERVISIÓN DE LAS ORDENES DE PRESTACIÓN DE SERVICIOS PROFESIONALES Y DE APOYO DE LOS CONTRATISTAS QUE APOYAN EL PROCESO DE GESTIÓN, ELABORACIÓN DE LAS ÓRDENES Y LIQUIDACIÓN DE HONORARIOS. 17. RENDIR INFORMES MENSUALES O CUANDO EL SUPERVISOR ASÍ LO REQUIERA, SOBRE LAS ACTIVIDADES DESARROLLADAS EN CUMPLIMIENTO DE LA ORDEN DE PRESTACIÓN DE SERVICIOS.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</si>
  <si>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LIQUIDACIÓN DE HONORARIOS DE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</si>
  <si>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5. APOYAR EN LA PROYECCIÓN DE MINUTAS DE CONTRATOS Y/O ÓRDENES DE PRESTACIÓN DE SERVICIOS PROFESIONALES Y DE APOYO A LA GESTIÓN. 6. APOYAR EN LA MARCACIÓN Y CARGUE DE INFORMACIÓN PRECONTRACTUAL, CONTRACTUAL Y POSCONTRACTUAL A LA PLATAFORMA DEL SIA OBSERVA DE LAS ORDENES DE PRESTACIÓN DE SERVICIOS PROFESIONALES Y DE APOYO A LA GESTIÓN SUSCRITAS POR EL VICERRECTOR ADMINISTRATIVO. 7. APOYAR EL CARGUE DE INFORMACIÓN PRECONTRACTUAL, CONTRACTUAL Y POSCONTRACTUAL A LA PLATAFORMA DEL SECOP I Y II DE TODOS LOS PROCESOS DE CONTRATACIÓN QUE ADELANTE LA UNIVERSIDAD A TRAVÉS DE LA VICERRECTORÍA ADMINISTRATIVA Y LA DIRECCIÓN ADMINISTRATIVA. 8. BRINDAR APOYO JURÍDICO EN LOS PROCESOS DE CONTRATACIÓN DE PRESTACIÓN DE SERVICIOS Y DE COMPRAS DE BIENES O SERVICIOS PARA EL DESARROLLO DE LAS ACTIVIDADES DE LOS PROYECTOS DE REGALÍAS EJECUTADOS POR LA INSTITUCIÓN . 9. BRINDAR APOYO JURÍDICO EN MATERIA DE CONTRATACIÓN EN LAS ETAPAS PRECONTRACTUAL, CONTRACTUAL Y POSCONTRACTUAL A LOS INTEGRANTES Y DIRECTORES DE LOS GRUPOS A CARGO DE EJECUTAR LOS RECURSOS DE LOS PROYECTOS DE REGALÍAS A CARGO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</si>
  <si>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ASESORAR Y APOYAR LA PLANEACIÓN, EVALUACIÓN Y CONTROL DE LOS PROCESOS ADMINISTRATIVOS DESARROLLADOS DESDE LA DIRECCIÓN ADMINISTRATIVA. 2. APOYAR EN LA FORMULACIÓN DE MEJORAS A LOS PROCESOS Y PROCEDIMIENTOS A CARGO DE LA DIRECCIÓN ADMINISTRATIVA Y SUS GRUPOS DE TRABAJO ADSCRITOS. 3. APOYAR EN LA EJECUCIÓN, SEGUIMIENTO Y EVALUACIÓN DE PLANES Y PROYECTOS A CARGO DE LA DIRECCIÓN ADMINISTRATIVA Y SUS GRUPOS DE TRABAJO ADSCRITOS. 4. APOYAR EN EL SEGUIMIENTO Y EVALUACIÓN A LAS ACTIVIDADES DESARROLLADAS POR LOS DIFERENTES GRUPOS DE TRABAJO ADSCRITOS A LA DIRECCIÓN ADMINISTRATIVA. 5. APOYAR LOS PROCESOS DE CONTRATACIÓN A CARGO DE LA DIRECCIÓN ADMINISTRATIVA Y SUS GRUPOS DE TRABAJO. 6. APOYAR LA SUPERVISIÓN TÉCNICA Y FINANCIERA DE CONTRATOS A CARGO DEL DIRECTOR ADMINISTRATIVO.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</si>
  <si>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BRINDAR ASESORÍA Y ORIENTACIÓN EN MATERIA JURÍDICA EN EL ÁREA DE CONTRATACIÓN AL VICERRECTOR ADMINISTRATIVO DE LA UNIVERSIDAD. 2. APOYAR LA REALIZACIÓN DE LOS PROCESOS DE SELECCIÓN DE CONTRATISTAS DE BIENES O SERVICIOS QUE SE REQUIERAN EN LA VICERRECTORÍA ADMINISTRATIVA DE CONFORMIDAD CON EL ESTATUTO DE CONTRATACIÓN DE LA UNIVERSIDAD. 3. ASESORAR, ASISTIR O APOYAR JURÍDICAMENTE Y RESOLVER CONSULTAS DE TIPO JURÍDICO EN MATERIA CONTRACTUAL, QUE LE SEAN SOLICITADAS POR PARTE DEL RECTOR O EL VICERRECTOR ADMINISTRATIVO DE UNIMAGDALENA. 4.  ELABORAR MINUTAS PARA ORDENES, CONTRATOS, CONVENIOS, PROCESOS DE CONVOCATORIAS Y DEMÁS QUE REQUIERA UNIMAGDALENA Y QUE SEAN SOLICITADOS POR EL RECTOR Y/O EL VICERRECTOR ADMINISTRATIVO. 5. BRINDAR ACOMPAÑAMIENTO Y/O HACER SEGUIMIENTO A PROCESOS PRECONTRACTUALES, CONTRACTUALES Y POSCONTRACTUALES EN ADQUISICIÓN DE BIENES O SERVICIOS DE LOS PROYECTOS DE REGALÍAS QUE ESTÉN A CARGO DEL VICERRECTOR ADMINISTRATIVO DE LA DE LA UNIVERSIDAD DEL MAGDALENA. 6. BRINDAR ASESORÍA EN MATERIA DE CONTRATACIÓN EN LAS ETAPAS PRE CONTRACTUAL, CONTRACTUAL Y POSCONTRACTUAL A LOS INTEGRANTES Y DIRECTORES DE LOS GRUPOS A CARGO DE EJECUTAR LOS RECURSOS DE LOS PROYECTOS DE REGALÍAS QUE ESTÉN A CARGO DEL VICERRECTOR ADMINISTRATIVO DE LA UNIVERSIDAD. 7. FUNDAMENTAR JURÍDICAMENTE LA ELABORACIÓN Y REVISIÓN DE LOS ACTOS ADMINISTRATIVOS QUE SE REQUIERAN EXPEDIR POR EL DESPACHO DEL VICERRECTOR ADMINISTRATIVOS EN VIRTUD DE DELEGACIONES ADMINISTRATIVAS. 8. PROYECTAR LOS CONCEPTOS JURÍDICOS QUE TENGAN RELACIÓN CON EL ÁMBITO DE COMPETENCIA DE LA VICERRECTORÍA ADMINISTRATIVA. 9. ASESORAR Y ACOMPAÑAR AL VICERRECTOR ADMINISTRATIVO EN LOS PROCESOS ADMINISTRATIVOS A QUE HAYA LUGAR, CON EL FIN DE LOGRAR LOS FINES DE LA CONTRATACIÓN. 10. PARTICIPAR EN LAS REUNIONES A LAS QUE SEA CONVOCADO POR LAS VICERRECTORÍAS DE LA UNIVERSIDAD PARA ASESORAR EN TEMAS JURÍDICOS Y CONTRACTUALES. 11. APOYAR A LA OFICINA DE CONTRATACIÓN EN LAS PETICIONES QUE SE PRESENTEN DENTRO DE LOS PLAZOS Y/O TÉRMINOS ESTABLECIDOS EN LA LEY, QUE SEAN TRASLADADAS POR PARTE EL VICERRECTOR ADMINISTRATIVO. 12. APOYAR A LOS PROFESIONALES DE LA VICERRECTORÍA ADMINISTRATIVA EN LA SUPERVISIÓN DE LAS ORDENES O CONTRATOS QUE SE LE ASIGNEN. 13.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</si>
  <si>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LOS PROCESOS ADMINISTRATIVOS CONTRACTUALES DE LA DIRECCIÓN ADMINISTRATIVA, DE LOS GRUPOS DE TRABAJO ADSCRITOS A ESTA Y DEMÁS DEPENDENCIAS QUE FUNJAN COMO UNIDAD GESTORA. 2. REVISAR Y HACER SEGUIMIENTO A LA DOCUMENTACIÓN GENERADA EN LOS PROCESOS DE CONTRATACIÓN SUSCRITOS POR EL DIRECTOR ADMINISTRATIVO EN LAS ETAPAS PRECONTRACTUAL, CONTRACTUAL Y POSTCONTRACTUAL. 3. APOYAR EN LA ORGANIZACIÓN DEL ARCHIVO DE CONTRATOS DE LA DIRECCIÓN ADMINISTRATIVA, SEGÚN LAS NORMAS Y LINEAMIENTOS GENERALES E INSTITUCIONALES. 4. APOYAR EL CARGUE Y ACTUALIZACIÓN DE LA INFORMACIÓN Y DOCUMENTACIÓN PRECONTRACTUAL, CONTRACTUAL Y POSTCONTRACTUAL DE LOS CONTRATOS SUSCRITOS POR EL DIRECTOR ADMINISTRATIVO EN LAS PLATAFORMAS SIA OBSERVA, SECOP II Y DEMÁS PLATAFORMAS Y FORMATOS SEGÚN CORRESPONDA. 5. APOYAR EN LA VERIFICACIÓN Y MARCACIÓN DE LOS CONTRATOS SUSCRITOS EN LA PLATAFORMA SIA OBSERVA PARA REMISIÓN EN LAS FECHAS ESTABLECIDAS A LA OFICINA DE CONTROL INTERNO. 6. ELABORAR INFORMES Y APOYAR EN EL CONTROL Y EL SEGUIMIENTO SOBRE LA GESTIÓN CONTRACTUAL DE LA DIRECCIÓN ADMINISTRATIVA. 7. ELABORAR Y ACTUALIZAR EL INFORME DE GESTIÓN CONTRACTUAL Y AUSTERIDAD DEL GASTO DE LA DIRECCIÓN ADMINISTRATIVA. 8. APOYAR EN LA DIGITALIZACIÓN DE DOCUMENTOS DE LOS PROCESOS CONTRACTUALES EXPEDIDOS POR LA DIRECCIÓN ADMINISTRATIVA. 9. APOYAR EN LA REALIZACIÓN DE SONDEOS COMERCIALES PARA LOS PROCESOS DE COMPRA Y ADQUISICIÓN DE SERVICIOS. 10.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</si>
  <si>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Y VERIFICACIÓN DE LOS DOCUMENTOS PRECONTRACTUALES NECESARIOS PARA LA ELABORACIÓN DE ÓRDENES DE SERVICIOS PROFESIONALES Y DE APOYO A LA GESTIÓN CARGADOS EN LA PLATAFORMA DEL GEDOCO. 2. APOYAR LA VALIDACIÓN Y APROBACIÓN DE LA INFORMACIÓN DE LAS HOJAS DE VIDA CARGADAS EN LA PLATAFORMA SIGEP II (SISTEMA DE INFORMACIÓN Y GESTIÓN DEL EMPLEO PÚBLICO) DE LAS PERSONAS QUE SE VAN A CONTRATAR POR ORDEN DE PRESTACIÓN DE SERVICIOS PROFESIONALES Y DE APOYO A LA GESTIÓN. 3. APOYAR EN LA REVISIÓN DE LOS FORMATOS DE RECIBIDO A SATISFACCIÓN Y DOCUMENTOS CORRESPONDIENTES PARA TRÁMITES DE LIQUIDACIÓN DE HONORARIOS DE ÓRDENES DE PRESTACIÓN DE SERVICIOS PROFESIONALES Y DE APOYO A LA GESTIÓN. 4. APOYAR EN LA REVISIÓN Y PROYECCIÓN DE MINUTAS DE ÓRDENES, CONTRATOS, CONVENIOS, PROCESOS DE CONVOCATORIAS, TÉRMINOS DE REFERENCIA, ACTOS ADMINISTRATIVOS, ACTAS DE INICIO, SUSPENSIÓN, REINICIO, OTROSÍ, ACTAS FINALES, DE TERMINACIÓN Y LIQUIDACIÓN. 5. PRESTAR ASESORÍA Y APOYAR EN LA REVISIÓN DE LOS DOCUMENTOS PRECONTRACTUALES Y CONTRACTUALES QUE LE SEAN TRASLADADOS DE LOS PROCESOS DE CONTRATACIÓN ADELANTADOS POR UNIMAGDALENA. 6. APOYAR EN EL CARGUE DE INFORMACIÓN EN LAS PLATAFORMAS DEL SIA OBSERVA Y SECOP II. 7. PROYECTAR RESPUESTAS A LAS PETICIONES QUE LE SEAN TRASLADADAS, CON EL FIN QUE LAS MISMAS SE RESUELVAN DENTRO DE LOS PLAZOS Y/O TÉRMINOS ESTABLECIDOS EN LA LEY. 8. EMITIR LOS CONCEPTOS JURÍDICOS QUE LE HAYAN SIDO TRASLADADOS Y QUE TENGAN RELACIÓN CON EL ÁMBITO DE COMPETENCIA DEL GRUPO DE CONTRATACIÓN. 9. APOYAR EN LA REVISIÓN DE LA INFORMACIÓN CONTRACTUAL CARGADA EN LAS PLATAFORMAS DEL SIA OBSERVA- AUDITORIA, SIGEP II SECOP I Y II. 10. APOYAR AL GRUPO INTERNO DE CONTRATACIÓN EN EL CARGUE DE LOS CONTRATOS, MODIFICACIONES, Y LIQUIDACIONES DE LAS ORDENES DE PRESTACIÓN DE SERVICIOS PROFESIONALES Y DE APOYO EN LA GESTIÓN EN LA PLATA FORMA SIGEP II. 11. APOYAR EN LA ACTIVACIÓN DE USUARIOS EN LA PLATAFORMA DEL SIGEP II. 12. APOYAR EN LA ORGANIZACIÓN DEL ARCHIVO DIGITAL DE LAS ÓRDENES DE SERVICIOS PROFESIONALES Y DE APOYO A LA GESTIÓN SUSCRITAS POR EL VICERRECTOR ADMINISTRATIVO Y EL DIRECTOR ADMINISTRATIVO. 13.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</si>
  <si>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Y APROBACIÓN EN LA PLATAFORMA GEDOCO DE LOS DOCUMENTOS REQUERIDOS PARA LA CELEB DE LAS ÓRDENES DE SERVICIOS PROFESIONALES Y DE APOYO A LA GESTIÓN. 2. APOYAR EN LA MARCACIÓN Y CARGUE DE INFORMACIÓN PRECONTRACTUAL, CONTRACTUAL Y POSTCONTRACTUAL A LA PLATAFORMA DEL SIA OBSERVA DE LAS ORDENES DE PRESTACIÓN DE SERVICIOS PROFESIONALES Y DE APOYO A LA GESTIÓN SUSCRITAS POR EL VICERRECTOR ADMINISTRATIVO Y EL DIRECTOR ADMINISTRATIVO. 3. APOYAR EL CARGUE DE INFORMACIÓN PRECONTRACTUAL, CONTRACTUAL Y POSTCONTRACTUAL A LA PLATAFORMA DEL SECOPI Y II DE TODOS LOS PROCESOS DE CONTRATACIÓN QUE ADELANTE LA UNIVERSIDAD A TRAVÉS DE LA VICERRECTORÍA ADMINISTRATIVA Y LA DIRECCIÓN ADMINISTRATIVA. 4. APOYAR EN LA ORGANIZACIÓN DEL ARCHIVO DIGITAL DE LAS ÓRDENES DE SERVICIOS PROFESIONALES Y DE APOYO A LA GESTIÓN SUSCRITAS POR EL VICERRECTOR ADMINISTRATIVO Y EL DIRECTOR ADMINISTRATIVO. 5. APOYAR EN LA ELABORACIÓN Y ENVIÓ DE LA INFORMACIÓN CONCERNIENTE A LAS ORDENES DE PRESTACIÓN DE SERVICIOS PROFESIONALES Y DE APOYO A LA GESTION, SUSCRITAS POR EL VICERRECTOR ADMINISTRATIVO Y EL DIRECTOR ADMINISTRATIVO QUE SEA SOLICITADA POR LAS DIFERENTES ENTIDADES DEL ESTADO Y DEMÁS DEPENDENCIAS DE LA UNIVERSIDAD. 6. APOYAR EN LA REVISIÓN DE LA INFORMACIÓN CONTRACTUAL CARGADA EN LAS PLATAFORMAS DEL SIA OBSERVA AUDITORIA, SIGEP II, SECOP I Y II POR PARTE DE LOS ORDENADORES DEL GASTO. 7. APOYAR AL GRUPO INTERNO DE CONTRATACIÓN EN LA ELABORACIÓN DE LOS INFORMES PERIÓDICOS QUE SE REQUIERAN PARA PUBLICACIÓN EN LA PÁGINA WEB INSTITUCIONAL EN EL MICROSITIO DE “TRANSPARENCIA Y ACCESO A LA INFORMACIÓN PÚBLICA”, ASÍ́COMO LOS QUE REQUIERA LA CONTRALORÍA GENERAL DE LA REPÚBLICA Y DEL MAGDALENA CON RESPECTO A LAS ORDENES Y/O CONTRATOS QUE SUSCRIBA EL VICERRECTOR ADMINISTRATIVO Y EL DIRECTOR ADMINISTRATIVO. 8 . RENDIR INFORMES MENSUALES O CUANDO EL SUPERVISOR ASÍ́LO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</si>
  <si>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LOS PROCEDIMIENTOS ADMINISTRATIVOS Y FINANCIEROS QUE REQUIEREN USO DEL SOFTWARE ADMINISTRATIVO Y FINANCIERO DE LA UNIVERSIDAD 2. APOYAR EN LA ELABORACIÓN DE INFORMES FINANCIEROS DE RENDICIÓN OTROS REPORTES QUE SEAN SOLICITADOS. 3. APOYAR CON LA ACTUALIZACIÓN DE FORMATOS DE SOLICITUDES DE CDP EN LA OFICINA DE PRESUPUESTO Y CAPACITACIÓN A LAS DEPENDENCIAS SOBRE CORRECTO DILIGENCIAMIENTO DE ESTOS. 4. APOYAR EN LA ATENCIÓN A LAS SOLICITUDES REALIZADAS POR LA OFICINA DE DIRECCIÓN FINANCIERA RELACIONADAS CON INCONVENIENTES QUE PRESENTE EL SISTEMA DE INFORMACIÓN Y QUE AFECTAN LAS ACTIVIDADES DIARIAS DE LOS GRUPOS EN LA PLATAFORMA SINAP V6. 5. APOYAR EN EL SEGUIMIENTO A LAS SOLICITUDES DE SOPORTE REALIZADAS A LA EMPRESA SINAP A TRAVÉS DE LA HERRAMIENTA JTRAC. 6. APOYAR EN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</si>
  <si>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</si>
  <si>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</si>
  <si>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DEL PROCESO DE ENTREVISTAS DE LOS ASPIRANTES PARA EL INGRESO A LOS DISTINTOS PROGRAMAS ACADÉMICOS 2024-I EN LA FASE I Y EN LA FASE II. 2. APOYAR LA CONSTRUCCIÓN DE CUESTIONARIOS Y SELECCIÓN DE VARIABLES PARA APLICAR EN LAS ENTREVISTAS DE LOS ASPIRANTES A INGRESAR A LOS DISTINTOS PROGRAMAS ACADÉMICOS 2024 - I EN LA FASE I Y EN LA FASE II. 3. APOYAR LA  LOGÍSTICA ADMINISTRATIVA Y FINANCIERA DEL PROCESO DE ENTREVISTA EN LA FASE I Y EN LA FASE II. 3. REVISAR LOS INFORMES FINALES DE LOS PSICÓLOGOS ENTREVISTADORES DE LA FASE I Y EN LA FASE II. 4. REALIZAR LA SOCIALIZACIÓN DEL PROCESO DE ENTREVISTAS A LOS PSICÓLOGOS QUE LAS DESARROLLARÁN. 5. PRESENTAR EL INFORME GENERAL DE LAS ENTREVISTAS A LOS ASPIRANTES ADMITIDOS EN EL PERIODO 2024-I A LAS DIRECCIONES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</si>
  <si>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</si>
  <si>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DE LOS DOCUMENTOS PRECONTRACTUALES NECESARIOS PARA LA ELABORACIÓN DE ÓRDENES DE SERVICIOS PROFESIONALES Y DE APOYO A LA GESTIÓN QUE REQUIERA LA VICERRECTORIA ADMINISTRATIVA EN LA PLATAFORMA DEL GEDOCO. 2. APOYAR LA VALIDACIÓN Y APROBACIÓN DE LA INFORMACIÓN PRECONTRACTUAL DE LAS HOJAS DE VIDA DEL PERSONAL EN LA PLATAFORMA SIGEP (SISTEMA DE INFORMACIÓN Y GESTIÓN DEL EMPLEO PÚBLICO. 3. APOYAR LA REVISIÓN DE LOS DOCUMENTOS PARA TRÁMITE DE LIQUIDACIÓN DE HONORARIOS DE LAS ÓRDENES DE PRESTACIÓN DE SERVICIOS PROFESIONALES Y DE APOYO A LA GESTIÓN. 4. APOYAR EN LA REVISIÓN Y VERIFICACIÓN DE ANTECEDENTES Y OTROS DE LAS PERSONAS A VINCULARSE MEDIANTE ÓRDENES DE PRESTACIÓN DE SERVICIOS PROFESIONALES Y DE APOYO A LA GESTIÓN DE LA VICERRECTORÍA ADMINISTRATIVA. 5. APOYAR EN LA REVISIÓN DE LA INFORMACIÓN CONTRACTUAL CARGADA EN LAS PLATAFORMAS DEL SIA OBSERVA- AUDITORIA, SIGEP II, SECOP I Y II POR LOS DIFERENTES ORDENADORES DEL GASTO DELEGADOS. 6. APOYAR EN EL CUMPLIMIENTO DE LOS PLANES DE MEJORAMIENTO DE LOS PROCESOS Y PROCEDIMIENTOS DEL GRUPO INTERNO DE CONTRATACIÓN. 7. APOYAR EN LA ACTUALIZACIÓN DE LOS PROCEDIMIENTOS, GUÍAS, INSTRUCTIVOS Y FORMATOS EN LA PLATAFORMA ISOLUCIÓN. 8. APOYAR EN EL CARGUE DE LOS CONTRATOS, MODIFICACIONES, Y LIQUIDACIONES DE LAS ORDENES DE PRESTACIÓN DE SERVICIOS PROFESIONALES, Y DE APOYO EN LA GESTIÓN EN LA PLATA FORMA SIGEP EN LOS PLAZOS ESTABLECIDOS. 9. APOYAR EN EL CARGUE DE INFORMACIÓN EN LAS PLATAFORMAS DEL SIA OBSERVA Y EL SECOP II. 10. APOYAR EN ELABORACIÓN DE CERTIFICADOS CONTRACTUALES QUE SEAN SOLICITADOS POR LOS DIFERENTES USUARIOS.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</si>
  <si>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COMO APOYO A LA DIRECCIÓN DEL PROYECTO BPIN 2021000100084 DENOMINADO: "FORTALECIMIENTO DE LAS CAPACIDADES INSTITUCIONALES PARA LA INVESTIGACIÓN DEL CULTIVO Y REPRODUCCIÓN INDUCIDA DE LA LISA (MUGIL INCILIS) COMO UNA ALTERNATIVA PARA SU CONSERVACIÓN EN EL CARIBE COLOMBIANO MAGDALENA" REALIZANDO LAS SIGUIENTES ACTIVIDADES: 1. APOYAR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APOYAR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APOYAR EN LA REALIZACIÓN Y VERIFICACIÓN DE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9) APOYAR LA DIRECCIÓN DE LOS PROYECTOS DE REGALÍAS EN LAS PROYECCIONES Y CONTROL PRESUPUESTAL PARA LA EJECUCIÓN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</si>
  <si>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</si>
  <si>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A LOS ESTUDIANTES QUE REQUIERAN EL SERVICIO EN TRABAJO SOCIAL. 2. APOYAR EN 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EN LA PLANEACIÓN, ORGANIZACIÓN Y EJECUCIÓN DE LOS PROGRAMAS DE ESTÍMULOS Y BECAS ESTUDIANTILES. 5. APOYAR EN EL PROCESO DE ESTUDIO Y DILIGENCIAMIENTO DE LAS FICHAS PARA LOS ESTUDIOS SOCIOECONÓMICOS DE LOS ESTUDIANTES QUE REQUIERAN ALGÚN ESTIMULO O BECA. 6. APOYAR EN LA REALIZACIÓN DE LAS VISITAS DOMICILIARIAS QUE SE REQUIERAN EN EL MARCO DEL PROCESO DE ADMISIÓN PARA ASPIRANTES EN LA INSTITUCIÓN Y DURANTE EL PROCESO DE CAMBIO DE ESTRATO SOCIOECONÓMICO. 7. APOYAR EN LA ATENCIÓN A LOS MIEMBROS DE LA COMUNIDAD UNIVERSITARIA QUE REQUIERAN INFORMACIÓN SOBRE LOS SERVICIOS DE BIENESTAR UNIVERSITARIO A TRAVÉS DE LOS DIFERENTES CANALES DE COMUNICACIÓN DISPONIBLES. 8. APOYAR A LA DIRECCIÓN DE BIENESTAR UNIVERSITARIO EN LA CARACTERIZACIÓN DE LAS BECAS DE PRÁCTICAS PROFESIONALES Y RELIQUIDACIÓN DE MATRÍCULA DE CASOS ESPECIALES. 9. APOYAR AL SUPERVISOR EN LA ACTUALIZACIÓN DEL INVENTARIO DE LOS EQUIPOS E INSUMOS DE OFICINA Y VERIFICAR 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</si>
  <si>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EL REPORTE DEL CASO UNA VEZ SE PRESENTE LA DENUNCIA POR LA PERSONA DIRECTAMENTE AFECTADA O TERCEROS. 2. APOYAR EN LA ATENCIÓN DE LA PERSONA AFECTADA O A LAS TERCERAS PERSONAS QUE REALICEN EL REPORTE DEL CASO, GUARDANDO LA DEBIDA RESERVA Y CONFIDENCIALIDAD. 3.ASESORAR A LA VÍCTIMA A LA ATENCIÓN PSICOLÓGICA INTEGRAL Y CONTINUADA. 4. ELABORAR LA VALORACIÓN PSICOLÓGICA DE LA VÍCTIMA, CON LA FINALIDAD DE RECOPILAR LA INFORMACIÓN DE LOS HECHOS REPORTADOS, IDENTIFICACIÓN DEL EXAMEN MENTAL, FACTORES DE VULNERABILIDAD Y SU RESPECTIVA SUGERENCIA FRENTE AL CASO. 5. ACOMPAÑAR EL TRASLADO DEL REPORTE DE CASO A LA DEPENDENCIA COMPETENTE PARA INICIAR LAS ACCIONES DISCIPLINARIAS CORRESPONDIENTES. 6.ASESORAR A LOS CONSEJOS DE FACULTAD Y A VICERRECTORÍAS PARA EXPONER LOS REPORTES DE CASOS TRASLADADOS PARA QUE SEAN REVISADOS CON PERSPECTIVA DE GÉNERO. 7.ASISTIR A LAS AUDIENCIAS (INTERNAS Y EXTERNAS) A LAS CUALES SEA CITADA PARA LA SUSTENTACIÓN DE LA VALORACIÓN PSICOLÓGICA REALIZADA A LA VÍCTIMA. 8. REALIZAR SEGUIMIENTO A LAS ATENCIONES PSICOLÓGICAS PRESTADAS A LA VÍCTIMA Y SOLICITAR INFORMES DE LOS AVANCES OBTENIDOS EN LA RECUPERACIÓN DE LA MISMA. 9.APOYAR EN LA REVISIÓN DE LAS SOLICITUDES REALIZADAS POR LOS DIFERENTES ORDENADORES DEL GASTO DE LA UNIVERSIDAD EN RELACIÓN AL REPORTE POR CONDUCTAS QUE CONSTITUYAN VIOLENCIAS BASADAS EN GÉNERO, LAS VIOLENCIAS SEXUALES O DISCRIMINACIÓN. 10. REALIZAR SENSIBILIZACIÓN DESDE EL ÁREA PSICOLÓGICA PARA LA FIRMA DE ACTA DE BUENAS PRÁCTICAS. 11. ASESORAR EN LA PLANIFICACIÓN DE ESTRATEGIAS ENCAMINADAS A LA PROMOCIÓN DEL RESPETO A LAS PERSONAS Y A LA DIGNIDAD HUMANA, A CONTRARRESTAR TODO TIPO DE DISCRIMINACIÓN POR RAZONES DE ORIENTACIÓN SEXUAL, ETNIA, DE DISCAPACIDAD, DE IDENTIDAD Y/O EXPRESIÓN DE GÉNERO Y A NO NATURALIZAR O NORMALIZAR CUALQUIER TIPO DE VIOLENCIA EN SUS DIFERENTES FORMAS; ASÍ COMO HACER EVIDENTES LAS PRÁCTICAS Y ACTITUDES CULTURALES QUE ATENTAN CONTRA LA DIGNIDAD DE LOS SERES HUMANOS. 12. APOYAR EN LA RECOPILACIÓN, SISTEMATIZACIÓN Y GARANTIZAR LA SEGURIDAD Y CONFIDENCIALIDAD DE LA INFORMACIÓN DERIVADA DE LOS REPORTES DE CASO.  13.  ELABORAR INFORMES EN LOS CUALES SE DETALLE LOS AVANCES NORMATIVOS QUE HA TENIDO LA UNIVERSIDAD DEL MAGDALENA PARA EL CUMPLIMIENTO DE LA POLÍTICA CERO TOLERANCIA DE CASOS DE VIOLENCIA DE GÉNERO Y VIOLENCIA SEXUAL.  14. APOYAR EN LA SOCIALIZACIÓN PROTOCOLO DE ATENCIÓN PROTOCOLO INSTITUCIONAL PARA PARA LA DETECCIÓN, PREVENCIÓN, ATENCIÓN Y SANCIÓN DE LAS VIOLENCIAS BASADAS EN GÉNERO, VIOLENCIAS SEXUALES Y DISCRIMINACIÓN.  15. APOYAR EN LA ACTIVACIÓN LA RED DE APOYO DE LA VÍCTIMA EN LOS CASOS QUE SEA NECESARIO PARA TRAZAR ESTRATEGIAS DE PROTECCIÓN Y ACOMPAÑAMIENTO QUE CONTRIBUYAN A LA RECUPERACIÓN DE LA PERSONA AFECTADA.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</si>
  <si>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EL SEGUIMIENTO DE LAS CONDICIONES DE ALMACENAMIENTO Y CONSERVACIÓN DEL ARCHIVO CENTRAL. 4. APOYAR EN LA ACTUALIZACIÓN DE LA DOCUMENTACIÓN DEL PROCESO DE GESTIÓN DOCUMENTAL. 5. APOYAR EN LA MEDICIÓN DE LOS INDICADORES DE GESTIÓN DEL PROCESO DE GESTIÓN DOCUMENTAL. 6.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</si>
  <si>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DIGITALIZACIÓN DE EXPEDIENTES, DE ACUERDO CON LOS PROCEDIMIENTOS Y DIRECTRICES INSTITUCIONALES. 2. APOYAR EN LA RECEPCIÓN, REGISTRO Y ENVÍO DE LAS COMUNICACIONES OFICIALES EXTERNAS RECIBIDAS. 3. APOYAR EN LA ELABORACIÓN Y ENVÍO DE LAS PLANILLAS DE RADICACIÓN DE LAS COMUNICACIONES OFICIALES EXTERNAS RECIBIDAS Y PLANILLAS DE REGISTRO DE DOCUMENTOS Y SOBRES. 4. APOYAR EN LA ACTUALIZACIÓN DE LA DOCUMENTACIÓN DEL PROCESO DE GESTIÓN DOCUMENTAL.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</si>
  <si>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Y EN LA ELABORACIÓN DEL RESPECTIVO INFORME DE RESULTADOS. 5. APOYAR A LA OFICINA DE CONTROL INTERNO EN EL SEGUIMIENTO AL SISTEMA DE CONTROL INTERNO MECI EN EL MARCO DEL MIPG A TRAVÉS DEL DAFP / FURAG Y EN EL CARGUE DEL RESPECTIVO INFORME DE RESULTADOS. 6. APOYAR A LA OFICINA DE CONTROL INTERNO EN EL SEGUIMIENTO AL ÍNDICE DE TRANSPARENCIA Y ACCESO A LA INFORMACIÓN ITA Y EN EL CARGUE DEL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</si>
  <si>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</si>
  <si>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DIGITALIZACIÓN DE EXPEDIENTES, DE ACUERDO CON LOS PROCEDIMIENTOS Y DIRECTRICES INSTITUCIONALES. 2. APOYAR EN LA RECEPCIÓN, REGISTRO Y ENVÍO DE LAS COMUNICACIONES OFICIALES EXTERNAS ENVIADAS. 3. APOYAR EN LA REALIZACIÓN DE ENVÍOS INSTITUCIONALES. 4. APOYAR EN LA ATENCIÓN DE CONSULTAS RELACIONADAS CON LAS COMUNICACIONES OFICIALES EXTERNAS ENVIADAS.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</si>
  <si>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</si>
  <si>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DEL DEPARTAMENTO DE ESTUDIOS GENERALES EN LA LOGÍSTICA DE LA PROGRAMACIÓN ACADÉMICA 2024-1. 2. APOYAR EN LA ASIGNACIÓN DOCENTE. 3. APOYAR EN EL REPORTE DE NOVEDADES DE DOCENTES TALES COMO: AJUSTE EN LAS HORAS PROGRAMADAS YA SEA POR ADICIÓN Ó DISMINUCIÓN DE HORAS CÁTEDRA DURANTE EL PERIODO ACADÉMICO 2024-1. 4. APOYAR A LA COORDINACIÓN EN LA REALIZACIÓN DE LOS TALLERES DE FORTALECIMIENTO EN COMPETENCIAS GENÉRICAS SABER PRO, SEGUIMIENTO DE ASISTENCIAS, CONSTRUCCIÓN DE INFORMES DE ASISTENCIAS. 5. APOYAR EN EL DESARROLLO DE ESTRUCTURACIÓN Y GENERACIÓN DE INFORMES SOLICITADOS A LA DEPENDENCIA. 6. APOYAR EN LA ATENCIÓN AL PÚBLICO EN GENERAL; A TRAVÉS DE LOS DIFERENTES CANALES DE COMUNICACIÓN. 7. APOYAR EL RECIBO Y SEGUIMIENTO A LA CORRESPONDENCIA INTERNA Y EXTERNA RECIBIDA Y ENVIADA FÍSICA Y DIGITALMENTE. 8. APOYAR EN LA RESPUESTA OPORTUNA A SOLICITUDES PRESENTADAS A LA DEPENDENCIA. 9. APOYAR EN LA ACTUALIZACIÓN DE LA BASE DE DATOS DE CORRESPONDENCIA TRAMITADA. 8. ADMINISTRAR LA CUENTA INSTITUCIONAL DE LA DEPENDENCIA Y MANEJAR LA TRAZABILIDAD DE LAS SOLICITUDES RECIBIDAS Y ENVIADAS POR ESTE MEDIO. 10. APOYAR EN LA SOCIALIZACIÓN DE VENTAS DE SERVICIO Y/O CURSOS OFERTADOS. 11. ORGANIZAR ARCHIVOS PARA TRANSFERENCIA DOCUMENTAL DE LA VIGENCIA ESPECIFICADA. 12. APOYAR LOGÍSTICAMENTE EN LOS EVENTOS ORGANIZADOS POR LA DEPENDENCIA. 13. APOYAR EN LA ADMINISTRACIÓN DE LAS REDES SOCIALES DEL DEPARTAMENTO DE ESTUDIOS GENERALES. 14. APOYAR EN LA ELABORACIÓN Y REMISIÓN DE INFORMES DE EVALUACIÓN Y SEGUIMIENTO DE AYUDANTES ACADÉMICOS Y ADMINISTRATIVOS. 15. APOYAR EN LA VERIFICACIÓN Y SEGUIMIENTO DE LA ENTREGA DE REPORTES DE ASISTENCIAS A LOS DOCENTES DE FORMACIÓN GENERAL E INTEGRAL. 16. APOYAR EN LA CREACIÓN DE PROCEDIMIENTOS PARA TRÁMITES ADMINISTRATIVOS INTERNOS.PARÁGRAFO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</si>
  <si>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</si>
  <si>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EL PROCESO DE PROMOCIÓN Y MANTENIMIENTO DE LA SALUD AL INTERIOR DE LA COMUNIDAD UNIVERSITARIA, HACIENDO ÉNFASIS EN TALLERES SOBRE LA PREVENCIÓN DEL SUICIDIO. 2. APOYAR EN LA ORIENTACIÓN BÁSICA, OPORTUNA Y ADECUADA A LOS ESTUDIANTES QUE REQUIERAN EL SERVICIO DE ORIENTACIÓN PSICOLÓGICA.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A TRAVÉS DE LOS DIFERENTES CANALES DE COMUNICACIÓN DISPONIBLES LA ATENCIÓN A LOS MIEMBROS DE LA COMUNIDAD UNIVERSITARIA QUE REQUIERAN INFORMACIÓN SOBRE LOS SERVICIOS DE BIENESTAR UNIVERSITARIO. 6. APOYAR EN EL PROCESO DE CARACTERIZACIÓN DE LOS ESTUDIANTES QUE REALICEN READMISIÓN A LOS DISTINTOS PROGRAMAS ACADÉMICOS. 7. APOYAR EN LA REALIZACIÓN DE LAS VISITAS DOMICILIARIAS QUE SE REQUIERAN EN EL MARCO DEL PROCESO DE ADMISIÓN Y DURANTE EL PROCESO DE CAMBIO DE ESTRATO SOCIOECONÓMICO. 8. APOYAR AL SUPERVISOR EN LA ACTUALIZACIÓN DEL INVENTARIO DE LOS EQUIPOS E INSUMOS DE OFICINA Y VERIFICAR EL BUEN USO DE LOS MISMOS. 9. APOYAR EN EL PROCESO DE SUPERVISIÓN DE LOS CONTRATOS RELACIONADOS CON EL ÁREA DE SALUD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</si>
  <si>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LAS ACTIVIDADES QUE SE REALICEN DESDE LA DIRECCIÓN DE BIENESTAR UNIVERSITARIO Y QUE VAYAN ENCAMINADAS A PROMOVER EL MEJORAMIENTO DE LA CALIDAD DE VIDA EN LA COMUNIDAD UNIVERSITARIA Y QUE ESTÉN RELACIONADAS CON EL SISTEMA DE ACOMPAÑAMIENTO SOCIOECONÓMICO DE LOS ESTUDIANTES. 2. APOYAR EN LA CONSOLIDACIÓN DE LA INFORMACIÓN RELACIONADA CON LOS ESTUDIANTES BENEFICIADOS DE LAS DISTINTAS BECAS OFRECIDAS POR LA UNIVERSIDAD PARA POBLACIÓN CON VULNERABILIDAD SOCIOECONÓMICA. 3. APOYAR EN LA PLANEACIÓN Y EJECUCIÓN DE LOS PROGRAMAS DE ESTÍMULOS Y BECAS ESTUDIANTILES OFRECIDOS POR LA INSTITUCIÓN. 4. APOYAR EN LA PLANEACIÓN, EJECUCIÓN Y SEGUIMIENTO DEL PROGRAMA DE ALMUERZO Y REFRIGERIOS GRATUITOS OFRECIDOS POR LA UNIVERSIDAD. 5. APOYAR EN LA ORGANIZACIÓN Y TRASFERENCIA DEL ARCHIVO DE LA DIRECCIÓN DE BIENESTAR UNIVERSITARIO. 6. PRESENTAR INFORMES OPORTUNAMENTE SOBRE LAS ACTIVIDADES DESARROLLADAS. 7. APOYAR LA IMPLEMENTACIÓN DE LAS ESTRATEGIAS DISEÑADAS PARA ACOMPAÑAR DE MANERA INTEGRAL A LOS ESTUDIANTES QUE HAGAN PARTE DEL PROGRAMA DE BECAS DE LA INSTITUCIÓN. 8. APOYAR EN LA ATENCIÓN A LOS MIEMBROS DE LA COMUNIDAD UNIVERSITARIA QUE REQUIERAN INFORMACIÓN SOBRE LOS DISTINTOS SERVICIOS DE BIENESTAR UNIVERSITARIO. 9. APOYAR EN LA ATENCIÓN, SEGUIMIENTO Y CONTROL A TRAVÉS DE MEDIOS TECNOLÓGICOS, A LA COMUNIDAD UNIVERSITARIA QUE LO REQUIERA DE ACUERDO A SU ESPECIALIDAD. 10. APOYAR EN LA ACTUALIZACIÓN DE LA PÁGINA WEB DE BIENESTAR UNIVERSITARIO. 11. APOYAR EN LA CONSOLIDACIÓN DE ESTADÍSTICAS DEL ÁREA DE DESARROLLO HUMANO. 12. APOYAR EN LA PROYECCIÓN Y EJECUCIÓN DE PRESUPUESTOS DE PROGRAMAS DE BECAS ALMUERZOS Y REFRIGERIOS, INCLUSIÓN Y PERMANENCIA, REPRESENTANTES ESTUDIANTILES, AYUDANTÍAS ADMINISTRATIVAS Y ACADÉMICAS EN EXTENSIÓN. 13. APOYAR A LA DIRECCIÓN DE BIENESTAR UNIVERSITARIO, EN LOS PROCESOS DE GESTIÓN DE CONTRATACIÓN Y TRÁMITES DE PAGO, ACTIVIDADES ADMINISTRATIVAS COMO LA ELABORACIÓN Y DESARROLLO DE INFORMES ESTADÍSTICOS Y FINANCIEROS RELACIONADOS CON EL PROCESO "BIENESTAR UNIVERSITARIO” DE CONFORMIDAD AL SISTEMA DE GESTIÓN INTEGRAL TENIENDO EN CUENTA LOS FUNDAMENTOS Y LINEAMIENTOS IMPARTIDOS POR EL GRUPO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</si>
  <si>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13. APOYAR A LA DIRECCIÓN DE DESARROLLO ESTUDIANTIL EN LOS PROCESOS DE INDUCCIÓN PARA EL PERIODO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</si>
  <si>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</si>
  <si>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DIFERENTES USUARIOS QUE SE PRESENTAN EN LAS DIFERENTES VENTANILLAS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LA ACTUALIZACIÓN DEL INVENTARIO DE ARCHIVO DOCUMENTAL DEL GRUPO DE ADMISIONES, REGISTRO Y CONTROL Y ACADÉMICO. 5. APOYAR EN LA GESTIÓN DOCUMENTAL DEL GRUPO DE ADMISIONES, REGISTRO Y CONTROL Y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</si>
  <si>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</si>
  <si>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RECEPCIÓN DE LA DOCUMENTACIÓN REQUERIDA A LOS NUEVOS ESTUDIANTES DE LAS DIFERENTES MODALIDADES DE LA UNIVERSIDAD DEL MAGDALENA. 5.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</si>
  <si>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</si>
  <si>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COORDINACIÓN DEL ÁREA DE IDIOMAS EN LA ATENCIÓN AL PÚBLICO EN GENERAL, DURANTE EL PERÍODO 2024-1. 2. APOYAR LA PROMOCIÓN Y DIVULGACIÓN DE INSCRIPCIONES Y MATRICULAS DE CURSOS DE IDIOMAS, DURANTE EL PERÍODO 2024-1. 3. APOYAR EN LA ORGANIZACIÓN DE LA DOCUMENTACIÓN Y GENERAR LISTADOS DE ESTUDIANTES MATRICULADOS, DURANTE EL PERÍODO 2024-1. 4. APOYAR LA ORGANIZACIÓN DE LA PRUEBA DE CLASIFICACIÓN PARA DETERMINAR EL NIVEL DE INICIO DE ESTUDIANTES NUEVOS, DURANTE EL PERÍODO 2024-1. 5. APOYAR EN EL CONTROL ADECUADO DE LA ENTREGA DE MATERIAL BIBLIOGRÁFICO DE APOYO A DOCENTES Y ESTUDIANTES DE IDIOMAS, DURANTE EL PERÍODO 2024-1. 6. APOYAR EN LA APLICACIÓN DE EXÁMENES DE SUFICIENCIA EN INGLÉS. 7. PRESENTAR INFORMES REQUERIDOS. 8. APOYAR EL CARGUE DE ESPACIOS EN EL SIARE, DURANTE EL PERÍODO 2024-1. 9. APOYAR EL CARGUE DE ASIGNACIÓN Y APOYO A DOCENTE. 10. APOYAR EN LA CREACIÓN Y TABULACIÓN DE ENCUESTAS. 11. APOYAR LA ELABORACIÓN DE RESOLUCIÓN Y TRÁMITE PARA PAGO DE LIBROS. 12. TABULAR LOS RESULTADOS DE EXAMEN DE SUFICIENCIA. 13. APOYAR LA GENERACIÓN DEL INFORME SNIES, DURANTE EL PERÍODO 2024- 1. 14. REALIZAR INFORMES SOBRE DOCENTES, ESTUDIANTES, ÍNDICES DE DESERCIÓN Y DE RENDIMIENTO EXAMEN DE SUFICIENCIA. 15.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</si>
  <si>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JORNADA DE INDUCCIÓN AL EQUIPO DE PSICÓLOGOS ENTREVISTADORES. 2. REALIZAR ENTREVISTA EN LA FASE 1 Y 2,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</si>
  <si>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JORNADA DE INDUCCIÓN AL EQUIPO DE PSICÓLOGOS ENTREVISTADORES. 2. REALIZAR ENTREVISTA EN LA FASE 1, A LOS ASPIRANTES PARA EL INGRESO A LA UNIVERSIDAD DEL MAGDALENA PARA EL PERIODO ACADÉMICO 2024-1, BAJO PREGUNTAS SEMIESTRUCTURADAS EN LAS CUALES MANIFIESTEN SUS ACTITUDES, APTITUDES, INTERESES Y VOCACIONALIDAD ANTE DETERMINADO PROGRAMA ACADÉMICO. 3. ELABORAR INFORMES INDIVIDUALES POR ASPIRANTES. 4. ELABORAR INFORMES POR PROGRAMA ASIGNADO Y DEMÁS ACTIVIDADES REQUERIDAS A LA REALIZACIÓN DE LAS ENTREVISTAS DE ADMISIÓN 2024-1. 5. PARTICIPAR EN REQUERIMIENTOS A LOS QUE HAYA LUGAR Y QUE ESTÉN RELACIONADOS CON LOS INFORMES DE ENTREVISTAS.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</si>
  <si>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</si>
  <si>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MÉDICO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</si>
  <si>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RESOLVER LAS CONSULTAS JURÍDICAS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APOYAR EN LA REALIZACIÓN DE CAPACITACIONES EN EL MARCO DE LOS PROCESOS DEL SISTEMA DE GESTIÓN DE LA CALIDAD.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</si>
  <si>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15. APOYAR EN EL TRAMITE, ELABORACION Y SEGUIMIENTO DE LOS DESCUENTOS POR NOMINA. 16. APOYAR EN LA GENERACION DE ABONOS Y CUENTAS X COBRAR POR LOS DIFERENTES CONCEPTOS DESCONTADOS POR EL GRUPO DE NÓMINA MES A MES, LOS CUALES SE REPORTAN AL GRUPO DE TESORERIA PARA SU CORRESPONDIENTE RECAUDO. 17. APOYAR EN LA ELABORACIÓN DE CUENTAS POR COBRAR Y ABONOS A LAS LICENCIAS, INCAPACIDADES Y REPORTE DE LAS ARL SOLICITADAS POR EL GRUPO DE NÓMINA MES A MES. 18. APOYAR EN LA GENERACIÓN DE INFORMES MENSUALES CON EL REPORTE DE LOS DIFERENTES FONDOS (BICICLETA, COMPUTADOR, FORMACIÓN CIENTÍFICA) INFORME MENSUAL DEL ESTADO DE LAS CUENTAS POR COBRAR GENERADAS POR CONCEPTO DE LICENCIAS, INCAPACIDADES Y ARL.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</si>
  <si>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AL PÚBLICO EN GENERAL QUE REQUIERAN EL SERVICIO DE LA DEPENDENCIA (CORREO, WHATSAPP, CELULAR INSTITUCIONAL, VENTANILLA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AGRICOLA, FERIA DE POSTGRADOS, ETC).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</si>
  <si>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TRIMESTRAL Y ASESORÍA A LA RENDICIÓN DE CUENTAS DE LA GESTIÓN CONTRACTUAL EN SIA CONTRALORÍAS, SECOP, SIGEP. 5. APOYAR A LA OFICINA DE CONTROL INTERNO EN LA REVISIÓN, ANÁLISIS Y ELABORACIÓN DE INFORME DE EVALUACIÓN A LA GESTIÓN CONTRACTUAL TRIMESTRAL. 6. APOYAR A LA OFICINA DE CONTROL INTERNO EN LA REALIZACIÓN DE SEGUIMIENTO Y ELABORACIÓN DE INFORME ANUAL DE DERECHOS DE AUTOR EN SOFTWARE.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</si>
  <si>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9. APOYAR EL CARGUE DE INFORMACIÓN PRECONTRACTUAL, CONTRACTUAL Y POSTCONTRACTUAL A LA PLATAFORMA DEL SECOP II DE TODOS LOS PROCESOS DE CONTRATACIÓN QUE ADELANTE LA UNIVERSIDAD A TRAVÉS DE LA VICERRECTORÍA ADMINISTRATIVA Y LA DIRECCIÓN ADMINISTRATIVA. 10. APOYAR AL GRUPO INTERNO DE CONTRATACIÓN EN LA ORGANIZACIÓN DEL ARCHIVO DIGITAL DE LAS ÓRDENES DE SERVICIOS PROFESIONALES Y DE APOYO A LA GESTIÓN SUSCRITAS POR LA VICERRECTORÍA ADMINISTRATIVA Y LA DIRECCIÓN ADMINISTRATIVA. 11. APOYAR EN LA REVISIÓN DE LA INFORMACIÓN CONTRACTUAL CARGADA EN LAS PLATAFORMAS DEL SIA OBSERVA- AUDITORIA, SIGEP II SECOP I Y II.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</si>
  <si>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</si>
  <si>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DIGITALIZACIÓN DE EXPEDIENTES, DE ACUERDO CON LOS PROCEDIMIENTOS Y DIRECTRICES INSTITUCIONALES. 2. APOYAR EN LA RECEPCIÓN, REGISTRO Y ENVÍO DE COMUNICACIONES EXTERNAS RECIBIDAS Y DOCUMENTOS Y SOBRES EN LA VENTANILLA DEL BLOQUE ADMINISTRATIVO DE LA UNIVERSIDAD. 3. APOYAR EN LA ATENCIÓN TELEFÓNICA DE USUARIOS EN LA VENTANILLA DEL BLOQUE ADMINISTRATIVO DE LA UNIVERSIDAD. 4.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</si>
  <si>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APOYAR EN LA REVISIÓN DE LA INFORMACIÓN CONTRACTUAL CARGADA EN LAS PLATAFORMAS DEL SIA OBSERVA- AUDITORIA, SECOP I Y II, ASÍ COMO DE EXPEDIENTES CONTRACTUALES DE PROCESOS QUE HAYAN SIDO ADELANTADOS POR LOS DIFERENTES ORDENADORES DEL GASTO DELEGADOS.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</si>
  <si>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</si>
  <si>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ADMINISTRACIÓN Y ACTUALIZACIÓN DEL SITIO WEB DE CARTERA. 2. APOYAR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DESARROLLAR E IMPLEMENTAR TECNOLOGÍAS DE INFORMACIÓN TENDIENTES A LA RECUPERACIÓN DE CARTERA. 7. APOYAR EN LA APLICACIÓN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</si>
  <si>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PLANEACIÓN Y DESARROLLO DE ESTRATEGIAS PARA OFERTAR LOS CURSOS DE FORMACIÓN EN IDIOMAS. 2. APOYAR CON DISEÑO DEL CRONOGRAMA DE PROMOCIÓN PARA CURSOS DE FORMACIÓN EN IDIOMAS. 3. APOYAR LA PLANEACIÓN Y DESARROLLO DE PROPUESTAS PARA CURSOS DE FORMACIÓN. 4. APOYAR CON LA PROYECCIÓN DEL PRESUPUESTO PARA LA APERTURA DE CURSOS DE IDIOMAS. 5. APOYAR EN EL SEGUIMIENTO ACADÉMICO PARA LA ENTREGA DE NOTAS Y LA CONSOLIDACIÓN RESULTADOS DE LOS CURSOS DE IDIOMAS. 6. APOYAR CON LA APLICACIÓN DE LOS MECANISMOS DE EVALUACIÓN DE NIVELES DE SATISFACCIÓN DE LOS CURSOS LIBRES. 7. APOYAR CON LA PROYECCIÓN DE LOS CRONOGRAMAS DE ACTIVIDADES A REALIZAR PARA CUMPLIR CON LOS PROYECTOS DEL CENTRO DE PLURILINGÜISMO. 8. APOYAR EN LA ELABORACIÓN DE PLANES DE ACCIÓN PARA LA GESTIÓN DE RECURSOS. 9. APOYAR CON LA ELABORACIÓN DE INFORMES; PLANES DE ACCIÓN; PRESUPUESTOS.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</si>
  <si>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</si>
  <si>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ADMINISTRACIÓN DE LOS SISTEMAS DE INFORMACIÓN, EL PORTAL WEB Y LAS HERRAMIENTAS TECNOLÓGICAS QUE RESPALDAN LOS SERVICIOS DE LA BIBLIOTECA. 2. APOYAR EN EL MANTENIMIENTO Y OPTIMIZACIÓN DEL RENDIMIENTO DE LOS SISTEMAS, GARANTIZANDO SU DISPONIBILIDAD Y EFICIENCIA OPERATIVA. 3. APOYAR LAS INSTALACIONES, CONFIGURACIONES Y ACTUALIZACIONES DE SOFTWARE PARA ASEGURAR SU CORRECTO FUNCIONAMIENTO Y SU COMPATIBILIDAD CON LAS NECESIDADES ESPECÍFICAS DE LA BIBLIOTECA. 4. APOYAR EN LA IMPLEMENTACIÓN DE ESTRATEGIAS EFECTIVAS DE MANTENIMIENTO PREVENTIVO CON EL OBJETIVO DE ASEGURAR LA ESTABILIDAD Y SEGURIDAD DE LOS SISTEMAS. 5. REALIZAR SOPORTE TÉCNICO A LOS USUARIOS DE LA BIBLIOTECA, ABORDANDO Y RESOLVIENDO PROBLEMAS COMUNES RELACIONADOS CON PLATAFORMAS Y HERRAMIENTAS TECNOLÓGICAS. 6. APOYAR EN EL DIAGNÓSTICO, SOLUCIÓN Y DOCUMENTACIÓN DE CASOS DE SOPORTE, GARANTIZANDO UN SEGUIMIENTO EFICIENTE Y LA RESOLUCIÓN SATISFACTORIA DE LOS PROBLEMAS. 7. DESARROLLAR HERRAMIENTAS, SISTEMAS Y COMPONENTES DE SOFTWARE UTILIZANDO TECNOLOGÍAS COMO NETCORE, JAVASCRIPT Y ANGULAR, ENTRE OTROS LENGUAJES DE PROGRAMACIÓN. 8. APOYAR EN LA APLICACIÓN DE PATRONES DE DISEÑO PARA AUTOMATIZAR Y OPTIMIZAR PROCESOS, MEJORANDO LA EFICIENCIA Y FUNCIONALIDAD DE LOS RECURSOS TECNOLÓGICOS. 9. ELABORAR INFORMES DETALLADOS DE USABILIDAD DE LOS RECURSOS TECNOLÓGICOS, EVALUANDO LA EXPERIENCIA DEL USUARIO Y PROPONIENDO MEJORAS PARA OPTIMIZAR LA ACCESIBILIDAD Y EFICACIA. 10. APOYAR EN LA IMPLEMENTACIÓN DE ESTRATEGIAS EFECTIVAS DE RESPALDO DE DATOS PARA GARANTIZAR LA INTEGRIDAD Y DISPONIBILIDAD DE LA INFORMACIÓN DE LA BIBLIOTECA. 11. APOYAR EN LA IMPLEMENTACIÓN DE PROTOCOLOS DE RECUPERACIÓN DE INFORMACIÓN ANTE POSIBLES INCIDENTES. 12. APOYAR EN EL PROCESO DE FORMACIÓN DEL EQUIPO DE LA BIBLIOTECA Y DE LOS USUARIOS FINALES, FACILITANDO LA UTILIZACIÓN EFECTIVA DE SISTEMAS DE INFORMACIÓN, HERRAMIENTAS Y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</si>
  <si>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AL PÚBLICO EN GENERAL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MIMO, ACTUALIZAR ESTADO FINANCIERO EN EL SISTEMA DE ADMISIONES. 10. APOYAR CON LA EXPEDICIÓN DE CERTIFICADO DE DEUDA A LOS ESTUDIANTES CON CRÉDITO CORTO PLAZO. 11. APOYAR EN LA APLICACIÓN DE LA ENCUESTA DE SATISFACCIÓN DEL SERVICIO EN EL PROCESO DE CRÉDITO CORTO PLAZO. 12. APOYAR EN LA RECEPCIÓN DE PAGOS POR DATAFONO, REALIZAR EL REGISTRO DE LOS MISMO Y ENVIAR A TESORERÍA PARA SU RECAUDO. 13. APOYAR EN LA REALIZACION DE LAS RENOVACIONES Y LEGALIZACIONES DE LOS CREDITOS ICETEX. 14. APOYAR EN LA REALIZACION DE LAS CONCILIACIONES DE LOS GIROS ENVIADOS POR ICETEX. 15. APOYAR EN LA ELABORACIÓN DE LOS RECAUDOS DE LOS GIROS ENVIADOS POR ICETEX ADEMAS DE LA VERIFICACIÓN Y DEPURACIÓN DE LOS LISTADOS PUBLICADOS POR ICETEX, ELABORACIÓN DE INFORMES CON LOS LISTADOS DE TODOS LOS ESTUDIANTES VINCULADOS EN LAS RESOLUCIONES, ELABORACIÓN DE CUENTAS POR MAYOR VALOR PARA REEMBOLSOS ESTUDIANTES O REINTEGROS ICETEX Y ELABORACIÓN DE ABONO A LAS LIQUIDACIONES. 16. APOYAR EN EL CARGUE EN PLATAFORMA DE ADMISIONES DE LOS PAZ Y SALVO DE CADA UNO DE LOS ESTUDIANTES A LOS QUE LE GIRA ICETEX. 17. APOYAR EN LA ORGANIZACIÓN, RELACIONAR Y ENTREGAR DOCUMENTACIÓN PARA EL ARCHIVO DE GESTIÓN. 18. APOYAR EN LA REVISION Y ENVIO DE CORREOS INSTITUCIONALES, PARA LAS ACTUALIZACIONES Y RENOVACIONES ICETEX, ENVIÓ DE CALENDARIOS, E INFORMACIÓN ENVIADA POR ICETEX DE SU INTERÉS, CARTERA VENCIDA, NOTIFICACIÓN DE PAGO POR MAYOR VALOR, VERIFICACIÓN DE CORREOS SOLICITANDO REEMBOLSO U OTRO REQUERIMIENTO, ADEMÁS DE LA VERIFICACIÓN DE LOS CORREOS DE LOS ESTUDIANTES QUE SOLICITADOR RENOVACIÓN EXTEMPORÁNEA . 19. APOYAREN EL ENVÍO DE REPORTE DE ABONOS Y CUENTAS POR COBRAR PARA EL RECAUDO, INFORMES RELACIONADOS A LOS ESTUDIANTES BENEFICIADOS BECA EQUIDAD, REPORTE DE PROYECCIÓN PRESUPUESTAL, INFORMES DE SEGUIMIENTO Y OTROS REQUERIMIENTOS, REPORTE DE ESTUDIANTES VINCULADOS AL PROGRAMA GENERACIÓN E EXCELENCIA. 20. APOYAR EN LA RECEPCIÓN DE DERECHOS DE PETICIÓN Y TUTELAS PARA EL ICETEX DONDE VINCULAN A LA UNIVERSIDAD DEL MAGDALENA. 21. APOYAR EN EL SEGUIMIENTO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</si>
  <si>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ANÁLISIS EXHAUSTIVO DE LOS METADATOS DEL SISTEMA ALMA Y DEL REPOSITORIO DIGITAL INSTITUCIONAL, IDENTIFICANDO OPORTUNIDADES DE MEJORA, ASÍ COMO INCONSISTENCIAS Y ERRORES. 2. APOYAR EN LA ALINEACIÓN DE LOS METADATOS DEL REPOSITORIO DIGITAL INSTITUCIONAL CON LAS DIRECTRICES ESTABLECIDAS POR REDCOL, LA REFERENCIA Y OPENAIRE, ASÍ COMO CON LAS MEJORES PRÁCTICAS INTERNACIONALES. 3. APOYAR EN LA CONFIGURACIÓN Y GENERACIÓN DE INFORMES EN EL MÓDULO ANALYTICS DEL SISTEMA ALMA, DE ACUERDO CON LAS NECESIDADES DE LA BIBLIOTECA Y SUS USUARIOS. 4. APOYAR EN LA SUPERVISIÓN DE LA FUNCIONALIDAD DE LOS RECURSOS ELECTRÓNICOS, ASEGURÁNDOSE DE QUE ESTÉN CORRECTAMENTE ACTIVADOS EN ALMA Y RECUPERABLES DESDE PRIMO VE, ASÍ COMO DE QUE CUMPLAN CON LOS ESTÁNDARES DE CALIDAD ESTABLECIDOS. 5. ASESORAR Y APOYAR TODO EL PROCESO DE INTEGRACIÓN E IMPLEMENTACIÓN DE LEGANTO, GARANTIZANDO EL ÉXITO DE LA MISMA. 6. APOYAR EN LA ACTUALIZACIÓN DEL SISTEMA DE GESTIÓN DE LA CALIDAD EN LO REFERENTE AL DESARROLLO DE COLECCIONES Y LA ADQUISICIÓN DE MATERIAL BIBLIOGRÁFICO Y BASES DE DATOS, DE ACUERDO CON LAS NECESIDADES QUE SE IDENTIFIQUEN. 7. APOYAR EN LOS PROCESOS DE EVALUACIÓN DE PROPUESTAS PARA LA ADQUISICIÓN DE LIBROS, REVISTAS Y BASES DE DATOS, CONTRIBUYENDO A LA SELECCIÓN DE RECURSOS DE INFORMACIÓN DE ALTA CALIDAD. 8. APOYAR EN EL PROCESO DE CAPACITACIÓN A ESTUDIANTES Y DOCENTES SOBRE EL USO DE BASES DE DATOS ELECTRÓNICAS ACADÉMICAS Y DE INVESTIGACIÓN, EL REPOSITORIO DIGITAL INSTITUCIONAL Y GESTORES BIBLIOGRÁFICOS Y LEGANTO, CON EL OBJETIVO DE QUE PUEDAN APROVECHAR AL MÁXIMO ESTOS RECURSOS. 9. APOYAR EN LA ELABORACIÓN DEL PROCEDIMIENTO TÉCNICO PARA EL DESCARTE DE MATERIALES QUE NO CUMPLEN CON LAS CONDICIONES FÍSICAS Y/O TÉCNICAS PARA SU INCLUSIÓN EN LA COLECCIÓN, ASEGURANDO QUE SE REALICE DE FORMA ADECUADA Y CONFORME A LA LEGISLACIÓN VIGENTE. 10. APOYAR LA PROGRAMACIÓN DEL INVENTARIO ANUAL DE COLECCIONES, ASEGURANDO QUE SE REALICE DE FORMA EFICIENTE Y OPORTUNA. 11. APOYAR EN LA CONSTRUCCIÓN DE CURSOS VIRTUALES OFRECIDOS POR LA BIBLIOTECA EN EL BLOQUE 10, CONTRIBUYENDO A LA OFERTA DE FORMACIÓN CONTINUA PARA LOS USUARIOS DE LA BIBLIOTECA. 12. ASESORAR Y APOYAR EN LA CREACIÓN DE MATERIAL AUDIOVISUAL QUE PROMUEVA LOS SERVICIOS OFRECIDOS POR LA BIBLIOTECA, CONTRIBUYENDO A SU DIFUSIÓN Y CONOCIMIENTO.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</si>
  <si>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</si>
  <si>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15. APOYAR EN LA SUPERVISIÓN DEL COMPORTAMIENTO DE LOS USUARIOS PARA MANTENER UN AMBIENTE DE ESTUDIO ADECUADO. 16.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</si>
  <si>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</si>
  <si>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</si>
  <si>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</si>
  <si>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ESPACIOS FÍSICOS, 2. APOYAR AL GSG EN APERTURAS DE SALONES Y ESPACIOS ACADÉMICOS Y ADMINISTRATIVOS. 3. APOYAR AL GSG EN LOS REPORTES DE ANOMALÍAS EN ESPACIOS FÍSICOS Y EN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</si>
  <si>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REGISTRO Y ENVÍO DE LAS COMUNICACIONES OFICIALES EXTERNAS RECIBIDAS. 2. APOYAR EN LA ADMINISTRACIÓN DE LA PLATAFORMA WEB “GAIRACA PLUS” (GESTIÓN PARA LA ADMINISTRACIÓN INTEGRAL DE RADICADOS DE CORRESPONDENCIA): APOYANDO LAS ATENCIÓN DE  LAS SOLICITUDES DE RADICACIÓN DE LAS COMUNICACIONES PRESENTADAS ENTRE LOS ESTUDIANTES, EL CONSEJO ACADÉMICO, LOS CONSEJOS DE FACULTAD Y LOS CONSEJOS DE PROGRAMAS. 3. APOYAR EN LA ELABORACIÓN Y ENVÍO DE LAS PLANILLAS DE RADICACION DE LAS COMUNICACIONES OFICIALES EXTERNAS RECIBIDAS Y PLANILLAS DE REGISTRO DE DOCUMENTOS Y SOBRES. 4. APOYAR EN LA ATENCIÓN DE CONSULTAS RELACIONADAS CON LAS COMUNICACIONES OFICIALES EXTERNAS RECIBIDAS.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</si>
  <si>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OPERATIVAMENTE EL MANTENIMIENTO DE EQUIPOS AUDIOVISUALES, EN SU INSTALACIÓN Y DESINSTALACIÓN, ASÍ COMO VERIFICACIÓN DEL ESTADO DE LOS CONECTORES DE LOS VIDEO BEAMS, DE LAS LÍNEAS DE PODER E INTERFACE. 2. APOYAR EL CHEQUEO DEL ESTADO DE LOS EQUIPOS DE AUDIO Y SOPORTE DE SONIDO DE LOS AUDITORIOS DE LA UNIVERSIDAD DEL MAGDALENA, JUNTO CON EL EQUIPO DE PERSONAL DE SERVICIOS GENERALES, Y PLANTA FÍSICA Y SERVICIO DE APOYO OPERATIVO EN LA REALIZACIÓN DE TAREAS DE RECORRIDO DEL ESTADO DE PUNTOS DE TOMAS DE CORRIENTES, ILUMINACIÓN Y AIRES ACONDICIONADOS DE LOS ESPACIOS ACADÉMICOS AL SERVICIO DE RECURSOS EDUCATIVOS. 3. APOYAR EN EL COMPONENTE DE TENDIDO Y DEMÁS TAREAS OPERATIVAS PARA EL NORMAL FUNCIONAMIENTO DE LAS SALAS DE CÓMPUTO CON EL APOYO DEL GRUPO TIC.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DE RECURSOS EDUCATIVOS. 6. APOYAR CON EL REPORTE NOVEDADES QUE SE PRESENTE CON LOS EQUIPOS AUDIOVISUALES CUANDO SE PRESTEN LOS SERVICIOS. 7. APOYAR EN REPORTAR CUALQUIER ANOMALÍA IDENTIFICADA CON EL FIN DE MANTENER ACTUALIZADO EL INVENTARIO DE LOS EQUIPOS. 8. APOYAR EN LA ENTREGA AL FINALIZAR LA ORDEN DE SERVICIO CON EL LEVANTAMIENTO DE LA INFORMACIÓN DEL INVENTARIO DE LOS EQUIPOS. 9. APOYAR CON LA FORMULACIÓN Y SOCIALIZACIÓN DE RECOMENDACIONES DE USO DE LOS EQUIPOS AUDIOVISUALES YA SEA A TRAVÉS DE INSTRUCTIVOS, CAPACITACIONES O DIRECTAMENTE EN EL MOMENTO DEL PRÉSTAMO. 10. APOYAR LA ATENCIÓN EN PRIMERA INSTANCIA DE LAS INCIDENCIAS RELACIONADAS CON LA CONECTIVIDAD DE LOS EQUIPOS MULTIMEDIALES Y DE TRANSMISIÓN QUE DAN APOYO A LAS ACTIVIDADES ACADÉMICAS INSTITUCIONALES EN SALAS, LABORATORIOS Y SALAS ESPECIALIZADAS. 11. APOYAR EN COORDINACIÓN CON EL GRUPO DE SERVICIOS TECNOLÓGICOS EN LAS TAREAS DE VERIFICACIÓN DEL ESTADO DE FUNCIONAMIENTO, CONEXIONES E INTERVENCIONES A LOS EQUIPOS DE LA RED DE DATOS QUE SOPORTAN LOS EQUIPOS QUE PRESTAN SERVICIO A LAS LABORES ACADÉMICAS.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</si>
  <si>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ASIGNACIÓN DE CORRESPONDENCIA RECIBIDA A TRAVÉS DE CORREO INSTITUCIONAL. 2. APOYAR EN EL SEGUIMIENTO A LAS SOLICITUDES RECIBIDAS VÍA PQR, CORREO ELECTRÓNICO Y/O POR EL SISTEMA DE ADMIISONES. 3. APOYAR EN LA RECEPCIÓN DE LA DOCUMENTACIÓN REQUERIDA A LOS NUEVOS ESTUDIANTES DE LAS DIFERENTES MODALIDADES DE LA UNIVERSIDAD DEL MAGDALENA. 4. APOYAR LAS LABORES DE REPROGRAFÍA QUE SEAN ESTABLECIDAS. 5. APOYAR EN LA ACTUALIZACIÓN DE INFORMACIÓN DE ESTUDIANTES EN LAS DIFERENTES MODALIDADES.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</si>
  <si>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CONTRATACIÓN EN LA ELABORACIÓN DE LOS INFORMES PERIÓDICOS QUE SE REQUIERAN PARA PUBLICACIÓN EN LA PÁGINA WEB INSTITUCIONAL EN EL MICROSITIO DE “TRANSPARENCIA Y ACCESO A LA INFORMACIÓN PÚBLICA”, ASÍ COMO LOS QUE REQUIERA LA CONTRALORÍA GENERAL DE LA REPUBLICA Y DEL MAGDALENA CON RESPECTO A LAS ORDENES Y/O CONTRATOS QUE SUSCRIBA EL VICERRECTOR ADMINISTRATIVO Y EL DIRECTOR ADMINISTRATIVO. 2. APOYAR AL GRUPO INTERNO DE CONTRATACIÓN EN EL CARGUE DE INFORMACIÓN A LA PLATAFORMA DEL SECOP I Y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CONFIGURACIÓN Y CREACIÓN DE CUENTAS Y CONFORMACIÓN DE EQUIPOS DE TRABAJO EN LA PLATAFORMA DEL SECOP. 10. APOYAR EN LA REVISIÓN Y VERIFICACIÓN DE LA INFORMACIÓN DEL DIRECTORIO FUNCIÓN PÚBLICA SIGEP II. 11.APOYAR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</si>
  <si>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</si>
  <si>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APOYAR EN LA REMISIÓN DE LOS CONTRATOS AL SUPERVISOR CORRESPONDIENTE. 4. APOYAR EN LA REVISIÓN Y VERIFICACIÓN DE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 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</si>
  <si>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SUPERVISIÓN DEL SERVICIO INTEGRAL DE ASEO, CAFETERÍA Y SERVICIOS GENERALES PARA LA UNIVERSIDAD Y SUS SEDES ALTERNAS. 2. REALIZAR RECOMENDACIONES EN CUANTO A SEGURIDAD Y SALUD EN EL TRABAJO EN EL MARCO DEL SERVICIO INTEGRAL DE ASEO, CAFETERÍA Y SERVICIOS GENERALES. 3. APOYAR CON LA VERIFICACIÓN DE LAS ACTIVIDADES QUE EJECUTA EL PERSONAL EN EL MARCO DE LA PRESTACIÓN DEL SERVICIO INTEGRAL DE ASEO, CAFETERÍA Y SERVICIOS GENERALES. 4. APOYAR LA VERIFICACIÓN DE CONDICIONES DE ORDEN Y LIMPIEZA DE LOS DIFERENTES ESPACIOS DE LA UNIVERSIDAD. 5. APOYAR LA ATENCIÓN OPORTUNA A SOLICITUDES POR PARTE DE DEPENDENCIAS O FUNCIONARIOS EN CUANTO A TRASLADOS U ORGANIZACIÓN DE ESPACIOS. 6. APOYAR LA INSPECCIÓN DE EQUIPOS, HERRAMIENTAS Y ELEMENTOS DE PROTECCIÓN PERSONAL CON EL FIN DE IDENTIFICAR ANOMALÍAS Y SOLICITAR SU RESPECTIVO CAMBIO O MANTENIMIENTO. 7. APOYAR EN LA REALIZACIÓN DE SOLICITUDES A LA EMPRESA EN CUANTO A LAS NECESIDADES (HERRAMIENTAS, EQUIPOS, EPP/ BIOSEGURIDAD) QUE SE REQUIERAN PARA LA PRESTACIÓN DEL SERVICIO INTEGRAL DE ASEO, CAFETERÍA Y SERVICIOS GENERALES. 8. APOYAR CON ENTREGA DE FORMATOS DE CONTROL DE ACTIVIDADES SEMANAL.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</si>
  <si>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</si>
  <si>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 LA VICERRECTORÍA ADMINISTRATIVA EN LA ESTRUCTURACIÓN DE PROCESOS DE SELECCIÓN CONTRACTUAL CONFORME A LAS CUANTÍA Y MODALIDAD DE SELECCIÓN APLICABLE. 2. REALIZAR ORIENTACIÓN LEGAL EN MATERIA CONTRACTUAL A LAS DEPENDENCIAS ADSCRITAS A LA VICERRECTORÍA DE CONFORMIDAD CON EL ESTATUTO INTERNO DE CONTRATACIÓN Y DEMÁS NORMAS CONCORDANTES EN LA MATERIA. 3. APOYAR AL GRUPO INTERNO DE CONTRATACIÓN EN LA PROYECCIÓN DE RESPUESTA DE PETICIONES QUE SE LE HICIEREN DENTRO DE LOS PLAZOS Y/O TÉRMINOS ESTABLECIDOS EN LA LEY, Y QUE LE HAYAN SIDO TRASLADADAS POR PARTE DE LA VICERRECTORÍA ADMINISTRATIVA. 4. PROYECTAR ACTOS ADMINISTRATIVOS RELACIONADOS CON ACTIVIDADES CONTRACTUALES O ADMINISTRATIVAS PARA LA VICERRECTORÍA ADMINISTRATIVA. 5. APOYAR EL PROCESO DE SEGUIMIENTO A PROCESOS CONTRACTUALES QUE ADELANTA LA VICERRECTORÍA ADMINISTRATIVA. 6. APOYAR EL DESARROLLO DE LOS PROCESOS ADMINISTRATIVOS SANCIONATORIOS QUE ADELANTE LA VICERRECTORÍA CONTRA LOS CONTRATISTAS Y/O PROVEEDORES.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</si>
  <si>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</si>
  <si>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</si>
  <si>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JUNTAMENTE CON EL ADMINISTRADOR DE LA PLATAFORMA AMSI Y DE AM. 7. APOYAR EN LA REALIZACIÓN DE INFORMES PERIÓDICOS DE LAS EJECUCIONES DE LOS DIFERENTES CONTRATOS Y ÓRDENES DE SERVICIOS. 8.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</si>
  <si>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AUXILIAR DE ENFERMERÍA A LOS MIEMBROS DE COMUNIDAD UNIVERSITARIA QUE LO SOLICITEN. 2. EJECUTAR ACTIVIDADES DE PROMOCIÓN Y FOMENTO DE LA SALUD A LOS MIEMBROS DE LA COMUNIDAD UNIVERSITARIA. 3. APOYAR EN LOS PROCEDIMIENTOS DE ATENCIÓN QUE SE REQUIERA. 4. APOYAR AL SUPERVISOR EN LA ACTUALIZACIÓN DEL INVENTARIO DE LOS EQUIPOS E INSUMOS DE SALUD Y GARANTIZAR EL BUEN USO DE LOS MISMOS. 5. APOYAR EN ACTIVIDADES DE PROMOCIÓN Y MANTENIMIENTO DE SALUD AL INTERIOR DE LA COMUNIDAD UNIVERSITARIA. 6. DILIGENCIAR OPORTUNAMENTE LOS FORMATOS DEL PROCESO "BIENESTAR UNIVERSITARIO" EN EL SISTEMA DE GESTIÓN DE CALIDAD. 7.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</si>
  <si>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</si>
  <si>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VERIFICACION DE PRESENTACION DE DECLARACIONES Y PAGOS DE LAS ESTAMPILLAS DEPARTAMENTALES, ADEMÁS DE,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REALIZADA POR EL SUJET ACTIVO DEL CONVENIO 005 DE 2017, EN ESE CASO, GOBERNACIÓN DEL MAGDALENA, CONTRA LOS ARCHIVOS QUE REPOSAN EN LA OFICINA DE ESTAMPILLA. 6 . APOYAR EL PROCESO DE CLASIFICACIÓN DE EXPEDIENTES O CARPETAS PARA REMITIRLOS A CADA FACILITADOR EN EL PROCESO DE AUDITORIA. 7. APOYAR LOS PROCESOS PARA DESARROLLAR ACCIONES ENCAMINADAS AL PLAN DE MEJORAMIENTO DEL ARCHIVO DE INFORMACIÓN DE LAS DIFERENTES ESTAMPILLAS AUDITADAS. 8. APOYAR EN LA ELABORACIÓN Y EMISIÓN DE INFORME PARA SABER A QUIEN SE LE HA REMITIDO EXPEDIENTES O CARPETAS PARA EL PROCESO DE AUDITORIA PERIODICAMENTE. 9. APOYAR EL REGISTRO DE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</si>
  <si>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4. APOYAR EL CARGUE DE INFORMACIÓN PRECONTRACTUAL, CONTRACTUAL Y POSTCONTRACTUAL A LA PLATAFORMA DEL SECOP II DE TODOS LOS PROCESOS DE CONTRATACIÓN QUE ADELANTE LA UNIVERSIDAD A TRAVÉS DE LA VICERRECTORÍA ADMINISTRATIVA Y LA DIRECCIÓN ADMINISTRATIVA. 5. APOYAR CON LA REVISIÓN EN LA PLATAFORMA DEL GEDOCO DE LOS DOCUMENTOS NECESARIOS PARA LA LIQUIDACIÓN DE HONORARIOS DE ÓRDENES DE SERVICIOS PROFESIONALES Y DE APOYO A LA GESTIÓN DE LA VICERRECTORÍA Y/O DIRECCIÓN ADMINISTRATIVA.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APOYAR EN LA REVISIÓN DE LA INFORMACIÓN CONTRACTUAL CARGADA EN LAS PLATAFORMAS DEL SIA OBSERVA-AUDITORIA, SIGEPII Y SECOP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</si>
  <si>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</si>
  <si>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APOYAR Y ASESORAR AL GRUPO DE ATENCIÓN DE CASOS DE VIOLENCIA DE GÉNERO EN EL MARCO DE LO ESTABLECIDO EN EL PROTOCOLO PARA LA ATENCIÓN DE CASOS DE VIOLENCIA SEXUAL Y VIOLENCIA DE GÉNERO (ACUERDO SUPERIOR 010 DE 2019). 9. PRESTAR ASESORÍA Y ACOMPAÑAMIENTO JURÍDICO A LAS VÍCTIMAS DE CUALQUIER FORMA DE VIOLENCIA SEXUAL O DE GÉNERO QUE REPORTEN LOS CASOS ANTE LA UNIVERSIDAD DEL MAGDALENA. 10. PRESTAR ASESORÍA JURÍDICA A LAS FACULTADES ACADÉMICAS EN EL MARCO DE LOS PROCESOS DISCIPLINARIOS INICIADOS POR CONDUCTAS RELACIONADAS CON CUALQUIER TIPO DE VIOLENCIA SEXUAL O DE GÉNERO.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</si>
  <si>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ACTUALIZACIÓN Y REVISIÓN DE LOS DOCUMENTOS DEL PROCESO DE GESTIÓN ACADÉMICA (FORMATOS, GUÍAS, INSTRUCTIVOS Y PROCEDIMIENTOS EN EL SISTEMA COGUI) 2.- APOYAR EN EL PROCESO DE REVISIÓN, SEGUIMIENTO Y CONSOLIDACIÓN DEL PLAN DE TRABAJO DOCENTE - PTD- PLANTA Y OCASIONALES DE UNIMAGDALENA. 3- APOYAR EN EL PROCESO DE REVISIÓN, SEGUIMIENTO Y CONSOLIDACIÓN DE INFORMACIÓN PARA EL TRÁMITE DE PAGO DE LA BONIFICACIÓN NO CONSTITUTIVA DE SALARIO A FUNCIONARIOS ADMINISTRATIVOS Y DOCENTES DE PLANTA DE UNIMAGDALENA, POR LAS ACTIVIDADES ACADÉMICAS DESARROLLADAS EN LA MODALIDAD DE CÁTEDRA 4- APOYAR EN LA ELABORACIÓN DE ACTOS ADMINISTRATIVOS RELACIONADOS CON LA VINCULACIÓN DE PROFESORES POR HORA CÁTEDRA.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</si>
  <si>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PROCESOS DE AUTOMATIZACIÓN DE PRUEBAS 3. APOYAR EN LA IMPLEMENTACIÓN DE PRINCIPIOS Y PATRONES DE PRUEBAS 4. ASESORAR AL DIRECTOR DEL CENTRO EN EL DISEÑO DE ESTRUCTURAS DE COMUNICACIÓN ENTRE SISTEMAS DE INFORMACIÓN 5. APOYAR EN EL PROCESO DE REALIZACIÓN DE PRUEBAS DE CONCURRENCIAS 6. INCORPORAR ELEMENTOS DE DISEÑOS EXISTENTES EN LOS PRODUCTOS TECNÓLOGICOS.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</si>
  <si>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AL PÚBLICO EN GENERAL QUE REQUIERAN EL SERVICIO DE LA DEPENDENCIA (CORREO, WHATSAPP, CELULAR INSTITUCIONAL Y EXTENSIONES TELEFÓNICAS). 2. APOYAR EN LA RECEPCIÓN, REVISIÓN, VERIFICACIÓN, CONFIRMACIÓN Y APROBACIÓN DE SOLICITUDES DE CRÉDITO CORTO PLAZO. 3. APOYAR EN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LA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REALIZAR EL REGISTRO DE LOS MISMO Y ENVIAR A TESORERÍA PARA SU RECAUDO. 13. APOYAR EN EL TRÁMITE DE SOLICITUDES DE REEMBOLSO, CRUCES DE CUENTAS DE LOS ESTUDIANTES DE LAS DISTINTAS MODALIDADES. 14. REALIZAR ACOMPAÑAMIENTO A LOS EVENTOS INSTITUCIONALES EN LOS QUE SE REQUIERA FINANCIAMIENTO EN LA ADQUISICIÓN DE SERVICIOS O PRODUCTOS COMO: FERIA DEL LIBRO, FERIA ARTESANAL, FERIA AGRÍCOLA, FERIA DE POSTGRADOS. 15. APOYAR EN LA ACTUALIZACIÓN, GENERACIÓN Y ENVÍO DE RECIBOS DE PAGO DE ABONOS A DEUDA POR CONCEPTO DE DIPLOMADO, HOMOLOGACIONES, CRÉDITOS ACADÉMICOS PARA ESTUDIANTES NO REGULARES Y CRÉDITO A CORTO PLAZO ADEMÁS DE LOS ABONOS DE LOS ESTUDIANTES QUE HACEN PARTE DE LOS DIFERENTES CONVENIOS QUE TIENE LA UNIVERSIDAD (INFOTEP – SENA). 16. APOYAR EN LA ELABORACIÓN DE FACTURAS POR CONCEPTO DE LOS DIFERENTES CONCEPTOS DE VENTA DE SERVICIO COMO: LABORATORIO DE BIOLOGÍA MOLECULAR, AUTENTICACIONES, INSCRIPCIONES, READMISIÓN, EXCEDENTE DE DERECHO A GRADO, CURSOS DE IDIOMAS, HOMOLOGACIONES, CRÉDITOS VALIDADOS, RECONOCIMIENTO DE SABERES, EXONERACIÓN DE DERECHO A GRADO, VENTAS DE LIBROS (EDITORIAL UNIMAGDALENA), CRUCE DE CUENTAS CON LA EMPRESA ESSMAR POR EL SERVICIO DE ACUEDUCTO DE LAS DIFERENTES SEDES DE LA UNIVERSIDAD, CONTRATOS DE ARRENDAMIENTO QUE MANEJA LA UNIVERSIDAD CON LAS CAFETERÍAS, LA CABINA DEL BANCO OCCIDENTE Y LAS MÁQUINAS DISPENSADORAS DE SNACKS. 17. APOYAR EN LA GENERACIÓN DE FACTURA POR CONCEPTO DE VENTA DE INSUMOS DE LA CLÍNICA ODONTOLÓGICA. 18. APOYAR EN GENERACIÓN DE CUENTAS DE COBRO PARA ESTUDIANTES QUE PERTENECEN A LOS DIFERENTES CONVENIOS QUE TIENE SUSCRITO LA UNIVERSIDAD CON LAS ALCALDÍAS Y GOBERNACIONES DEL DEPARTAMENTO DEL MAGDALENA. 19. APOYAR EN LA GENERACIÓN DE INFORME DE PÓLIZAS DE CRÉDITOS PARA ALLIANZ EN LAS DIFERENTES MODALIDADES DE ESTUDIO EN LOS PERIODOS ACADÉMICOS. 20.A POYAR EN LA GENERACIÓN DE FACTURAS PARA RECAUDO DE LA DEVOLUCIÓN DE IVA A FAVOR DE LA UNIVERSIDAD EN LOS DIFERENTES BIMESTRES. 22. APOYAR EN LA RECEPCIÓN Y ENVÍO DE TÍTULOS VALORES PARA LOS ESTUDIANTES QUE REALIZAN FINANCIACIÓN POR HOMOLOGACIONES, CRÉDITOS ACADÉMICOS RECONOCIDOS, ESTUDIANTES NO REGULARES Y DIPLOMADOS, ADEMÁS DE LAS FACTURAS EMITIDAS A LA GOBERNACIÓN DEL MAGDALENA Y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</si>
  <si>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LEVANTAMIENTO DE INFORMACIÓN Y ELABORACIÓN DE REQUERIMIENTOS Y TÉRMINOS DE REFERENCIA PARA EL DESARROLLO DE NUEVAS FUNCIONALIDADES DE SISTEMA DE INFORMACIÓN DE RECURSOS EDUCATIVOS. 2. APOYAR EN EL DISEÑO, DESARROLLO, IMPLEMENTACIÓN DE LOS CAMBIOS REQUERIDOS DEL SISTEMA DE INFORMACIÓN, UTILIZANDO TECNOLOGÍAS .NET, JAVASCRIPT, ANGULAR, VALIÉNDOSE DE PATRONES DE DISEÑO QUE PERMITAN LA AUTOMATIZACIÓN Y OPTIMIZACIÓN DE PROCESOS. 3. APOYAR EN LA ELABORACIÓN DE REPORTES ESTADÍSTICOS E INDICADORES PARA LOS PROCESOS DE RECURSOS EDUCATIVOS Y ADMINISTRACIÓN DE LABORATORIOS. 4. BRINDAR SOPORTE EN LOS PROBLEMAS COMUNES QUE SE PRESENTAN CON LOS USUARIOS DEL SISTEMA DE INFORMACIÓN; DIAGNOSTICANDO, SOLUCIONADO Y DANDO RESPUESTA EN EL MENOR TIEMPO POSIBLE A LOS USUARIOS RELACIONADOS. 5. REALIZAR EL MANTENIMIENTO Y ACTUALIZACIÓN DEL SISTEMA DE INFORMACIÓN DE RECURSOS EDUCATIVOS EN TÉRMINOS DE SOLUCIÓN DE BUGS, ADECUACIONES O CAMBIOS EN PROCESOS EN RELACIÓN CON OTROS SISTEMAS DE INFORMACIÓN. 6. REALIZAR CAPACITACIONES A USUARIOS FINALES DEL SIARE SOBRE FUNCIONALIDADES Y PROCESOS DEL SISTEMA DE INFORMACIÓN. 7. APOYAR EN LA PROGRAMACIÓN, PREPARACIÓN Y ASIGNACIÓN ACADÉMICA Y POSTERIOR PRESENTACIÓN DE INFORMES DE DICHO PROCESO A TRAVÉS DE LAS INTERFACES Y SOLUCIONES ENTRE LOS DIFERENTES SISTEMAS DE INFORMACIÓN. 8.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</si>
  <si>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PLANIFICACIÓN Y CCORDINACIÓN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</si>
  <si>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 LA DIRECCCIÓN DE DESARROLLO ESTUDIANTIL EN LAS ACTIVIDADES QUE SE REALICEN EN EL MARCO DE LA EJECUCIÓN DEL PROGRAMA TALENTO MAGDALENA. 2. APOYAR A LOS PROFESIONALES QUE SE CONTRATEN EN EL ACOMPAÑAMIENTO SOCIOECONÓMICO PARA LOS ESTUDIANTES DEL PROGRAMA TALENTO MAGDALENA 3. ASESORAR A LA DIRECCCIÓN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 LA DIRECCCIÓN DE DESARROLLO ESTUDIANTIL EN LAS ACTIVIDADES QUE SE REALICEN EN EL MARCO DE LOS PROCESOS DE SELECCIÓN Y ADMISIÓN DEL PROGRAMA TALENTO MAGDALENA. 11. APOYAR LA DIRECCIÓN DE DESARROLLO ESTUDIANTIL EN EL SEGUIMIENTO ACTIVO DE LOS PLANES DE ACOMPAÑAMIENTO Y SEGUIMIENTO EDUCATIVO, PSICOLÓGICO, ECONÓMICO, ACADÉMICO DEL PROGRAMA TALENTO MAGDALENA. 12. APOYAR LA DIRECCIÓN DE DESARROLLO ESTUDIANTIL EN LA SISTEMATIZACIÓN DE LAS ESTRATEGIAS IMPLEMENTADAS EN EL SISTEMA DEL PROGRAMA TALENTO MAGDALENA. 13. ASISTIR A LAS REUNIONES DE PLANEACIÓN, SEGUIMIENTO Y EVALUACIÓN CONVOCADAS POR EL DIRECTOR(A) DE DESARROLLO ESTUDIANTIL, PREVIO ACUERDO CON EL SUPERVISOR (A) DE LA PRESENTE ORDEN.14.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</si>
  <si>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ELABORAR Y PRESENTAR EL PLAN DE ACCIÓN DE ACTIVIDADES A DESARROLLAR, EN EL CUAL SE DETALLEN OBJETIVOS, FECHAS, METODOLOGÍA, METAS E INDICADORES DE ACUERDO CON LAS DIRECTRICES DE RECTORÍA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 9. ASESORAR A LA DIRECCIÓN DE DESARROLLO ESTUDIANTIL CON LAS ACTIVIDADES DESARROLLADAS EN EL FONDO DE SOLIDARIDAD UNIMAGDALENA, 2.0. ACORDE A LOS LINEAMIENTOS DE LA RESOLUCIÓN 253 DE 2021.10. APOYAR A LA DIRECCIÓN DE DESARROLLO ESTUDIANTIL EN LOS PROCESOS DE ADMISIÓN Y DE INDUCCIÓN DE LOS ESTUDIANTES QUE INGRESAN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</si>
  <si>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SELECCIÓN DE ASPIRANTES AL PROGRAMA TALENTO MAGDALENA. 2. APOYAR EN LA ORGANIZACIÓN DE LAS ENTREVISTAS DE LOS ASPIRANTES SELECCIONADOS EN LOS PROGRAMAS DE PREGRADO PRESENCIAL. 3. APOYAR EN EL PROCESO DE INSCRIPCIÓN, MATRÍCULA FINANCIERA Y REGISTRO ACADÉMICO DE ESTUDIANTES EN LAS DIFERENTES MODALIDADES QUE OFERTA LA UNIVERSIDAD. 4. APOYAR EN LA RECEPCIÓN Y TRAMITE DE PAZ Y SALVOS ACADÉMICOS DE LOS ESTUDIANTES DE LAS DIFERENTES MODALIDADES. 5. APOYAR EN LA REVISIÓN DEL ESTADO FINANCIERO DE LOS ESTUDIANTES NUEVOS Y ANTIGUOS DE LAS DIFERENTES MODALIDADES. 6. APOYAR EN LA ELABORACIÓN DEL INFORME FINAL DEL PROCESO DE REGISTRO ACADÉMICO DEL PERIODO 2024-I DE LA MODALIDAD PREGRADO PRESENCIAL. 7. APOYAR EN EL PROCESO DE MEJORA CONTINUA, REVISIÓN Y ACTUALIZACIÓN DE LOS INDICADORES DE CALIDAD DEL GRUPO DE ADMISIONES. 8. APOYAR EN LA ACTUALIZACIÓN DE INFORMACIÓN RELACIONADA CON LOS PLANES DE ESTUDIOS DE LOS PROGRAMAS EN LAS DIFERENTES MODALIDADES QUE LA UNIVERSIDAD OFERTA. 9.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</si>
  <si>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INSCRIPCIÓN, MATRÍCULA FINANCIERA Y REGISTRO ACADÉMICO DE ESTUDIANTES EN LAS DIFERENTES MODALIDADES QUE OFERTA LA UNIVERSIDAD. 2. APOYAR EN LA RECEPCIÓN Y TRAMITE DE PAZ Y SALVOS ACADÉMICOS DE LOS ESTUDIANTES DE LAS DIFERENTES MODALIDADES. 3. APOYAR EN LA REVISIÓN DEL ESTADO FINANCIERO DE LOS ESTUDIANTES NUEVOS Y ANTIGUOS DE LAS DIFERENTES MODALIDADES. 4. APOYAR EN LA ELABORACIÓN DEL INFORME FINAL DEL PROCESO DE REGISTRO ACADÉMICO DEL PERIODO 2024-I DE LA MODALIDAD PREGRADO PRESENCIAL. 5. APOYAR EN EL PROCESO DE MEJORA CONTINUA, REVISIÓN Y ACTUALIZACIÓN DE LOS INDICADORES DE CALIDAD DEL GRUPO DE ADMISIONES. 6. APOYAR EN LA ACTUALIZACIÓN DE INFORMACIÓN RELACIONADA CON LOS PLANES DE ESTUDIOS DE LOS PROGRAMAS EN LAS DIFERENTES MODALIDADES QUE LA UNIVERSIDAD OFERTA. 7. APOYAR EN EL REGISTRO DE ASIGNATURAS HOMOLOGADAS Y/O RECONOCIDAS EN LOS HISTORIALES ACADÉMICOS DE LOS ESTUDIANTES DE LOS DIFERENTES NIVELES DE FORMACIÓN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</si>
  <si>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</si>
  <si>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</si>
  <si>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ATENCIÓN A LOS USUARIOS QUE REQUIERAN LOS SERVICIOS DE LA DEPENDENCIA A TRAVÉS DE LOS DIFERENTES CANALES DISPONIBLES. 2. APOYAR CON LA RECEPCIÓN, REVISIÓN, VERIFICACIÓN, CONFIRMACIÓN Y APROBACIÓN DE SOLICITUDES DE CRÉDITO CORTO PLAZO. 3. APOYAR CON LA RECEPCIÓN, ORGANIZACIÓN Y REGISTRO DE LOS TÍTULOS VALORES DE CRÉDITO CORTO PLAZO QUE REPOSARÁN EN EL ARCHIVO FISICO Y DIGITAL DE LA DEPENDENCIA. 4. APOYAR EN LA ELABORACIÓN DE VOLANTES DE CONSIGNACIÓN PARA EL PAGO DE LAS CUOTAS MENSUALES DE LOS ESTUDIANTES CON CRÉDITO CORTO PLAZO. 5. APOYAR EN LA ELABORACIÓN DE VOLANTES DE READMISIÓN, AUTENTICACIONES, EXCEDENTES DE MATRÍCULAS, EXCEDENTES DE DERECHOS DE GRADO, EXAMEN DE SUFICIENCIA, INSCRIPCIONES, ACTITUD OCUPACIONAL, INSUMOS DE LOS CLÍNICA ODONTOLÓGICA. 6. APOYAR CON EL INGRESO DE LOS PAGOS REALIZADOS A LOS CRÉDITOS REGISTRADOS EN EL SISTEMA DE INFORMACIÓN CARTERA. 7.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8. REALIZAR MENSUALMENTE INFORME DE EFECTIVIDAD DEL PROCESO DE GESTIÓN DE COBRO DE LOS CRÉDITOS CORTO PLAZOS OTORGADOS. 9. APOYAR CON LA EXPEDICIÓN DE PAZ Y SALVOS DE LOS ESTUDIANTES CON CRÉDITO CORTO PLAZO Y ASÍ MISMO, ACTUALIZAR ESTADO FINANCIERO EN EL SISTEMA DE ADMISIONES. 10. APOYAR CON LA EXPEDICIÓN DE CERTIFICADO DE DEUDA A LOS ESTUDIANTES CON CRÉDITO CORTO PLAZO. 11. APOYAR CON LA APLICACIÓN DE LA ENCUESTA DE SATISFACCIÓN DEL SERVICIO EN EL PROCESO DE CRÉDITO CORTO PLAZO. 12. APOYAR CON LA RECEPCIÓN DE PAGOS POR DATAFONO, EL REGISTRO DE LOS MISMOS Y ENVÍO A TESORERÍA PARA SU RECAUDO. 13. APOYAR EN EL TRÁMITE DE SOLICITUDES DE REEMBOLSO, CRUCES DE CUENTAS DE LOS ESTUDIANTES DE LAS DISTINTAS MODALIDES. 14. REALIZAR ACOMPAÑAMIENTO A LOS EVENTOS INSTITUCIONALES EN LOS QUE SE REQUIERA FINANCIAMIENTO EN LA ADQUISIÓN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</si>
  <si>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DE LA DOCUMENTACIÓN REQUERIDA A LOS NUEVOS ESTUDIANTES DE LAS DIFERENTES MODALIDADES DE LA UNIVERSIDAD DEL MAGDALENA 2. APOYAR EN LA ELABORACIÓN DE LOS INVENTARIOS DOCUMENTALES DE LOS ARCHIVOS QUE LE SEAN ASIGNADOS. 3. APOYAR LA ACTUALIZACIÓN DEL INVENTARIO DE ARCHIVO DOCUMENTAL DEL GRUPO DE ADMISIONES, REGISTRO Y CONTROL Y ACADÉMICO. 4. APOYAR EN LAS ACTIVIDADES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</si>
  <si>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TRÁMITES ADMINISTRATIVOS DEL COMPONENTE AGRÍCOLA DEL PROYECTO "DISEÑO E IMPLEMENTACIÓN DE ESTRATEGIAS PARA EL FORTALECIMIENTO DE CAPACIDADES LOCALES QUE PERMITAN REDUCIR LA VULNERABILIDAD FRENTE AL CAMBIO CLIMÁTICO EN LOS DEPARTAMENTOS DEL MAGDALENA Y LA GUAJIRA" REQUERIDOS PARA LA ADQUISICIÓN DE BIENES Y SERVICIOS. 2. PROYECTAR LOS ESTUDIOS DE CONVENIENCIA PARA LAS ADQUISICIONES DE BIENES Y SERVICIOS EN EL MARCO DEL PROYECTO. 3. DILIGENCIAMIENTO DE FORMATOS REQUERIDOS EN LAS SOLICITUDES DE MOVILIDAD PARA CUMPLIR CON LAS VISITAS TÉCNICAS DEL PROYECTO. 4. REDACCIÓN DE LOS INFORMES DE LA DIRECCIÓN TÉCNICA DEL COMPONENTE AGRÍCOLA BPA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</si>
  <si>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ATENCIÓN AL PÚBLICO, A TRAVÉS DE LOS DISTINTOS CANALES DISPONIBLES. 2. APOYAR AL GSG EN LOS REGISTROS DE LOS MANTENIMIENTOS, CONSUMO DE COMBUSTIBLES, AGUA DEL CAMPUS Y SUS SEDES ALTERNAS; VEHÍCULOS SOLICITADOS Y SALIDAS DE PRÁCTICAS ACADÉMICAS, 3. APOYAR AL GSG EN LOS REGISTROS DE LOS GASTOS DE CAJA MENOR, GASTOS EN MANTENIMIENTOS REALIZADOS POR FERRETERÍA, CONSUMOS DE AGUA DE TODAS LAS SEDES Y GASTOS POR SERVICIOS PÚBLICOS, 4. APOYAR AL GSG EN LA REALIZACIÓN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RECIBIERON Y QUE NO SE PUDIERON ATENDER OPORTUNAMENTE.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</si>
  <si>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TODOS LOS MIEMBROS DE LA COMUNIDAD UNIVERSITARIA. 3. APOYAR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DE TODOS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</si>
  <si>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REGISTRO, ACTUALIZACIÓN Y ALMACENAMIENTO DE INFORMACIÓN. 2. APOYAR EN EL ARCHIVO DE LOS DOCUMENTOS PROPIOS DE CADA UNA DE LAS ÁREAS Y GENERAR REPORTES QUE PERMITAN IDENTIFICAR LA TRAZABILIDAD DE LOS PROCEDIMIENTOS EJECUTADOS. 3. APOYAR EN LA ATENCIÓN A LOS MIEMBROS DE LA COMUNIDAD UNIVERSITARIA QUE REQUIERAN INFORMACIÓN SOBRE LOS DISTINTOS SERVICIOS DE BIENESTAR UNIVERSITARIO A TRAVÉS DE LOS CANALES DE COMUNICACIÓN DISPONIBLES. 4. APOYAR EN LAS ACTIVIDADES QUE PERMITAN EL SEGUIMIENTO AL MANTENIMIENTO DE LOS ESCENARIOS DEPORTIVOS Y ESPACIOS DE ACTIVIDAD FÍSICA. 5. APOYAR EL PROCESO DE REALIZACIÓN DE LOS INVENTARIOS QUE SE REALICEN EN BIENESTAR UNIVERSITARIO. 6.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7. APOYAR EN EL PRESTAMOS DE LOS IMPLEMENTOS Y/O ESCENARIOS DEPORTIVOS A LA COMUNIDAD UNIVERSITARIA.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</si>
  <si>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PARTICIPACIÓN DE TODOS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5. DILIGENCIAR OPORTUNAMENTE TODOS LOS FORMATOS ESTABLECIDOS POR BIENESTAR UNIVERSITARIO EN EL SISTEMA DE GESTIÓN DE LA CALIDAD Y OTROS PROCESOS. 6. ENTREGAR OPORTUNAMENTE INFORMES ESTADÍSTICOS DE LAS ACTIVIDADES REALIZADAS, ASÍ COMO LAS PARTICIPACIONES DE LOS ESTAMENTOS UNIVERSITARIOS EN LAS MISMAS. 7.APOYAR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8. APOYAR EN EL ACOMPAÑAMIENTO A LAS ACTIVIDADES REALIZADAS POR LOS INSTRUCTORES DE MANERA VIRTUAL Y PRESENCIAL EN CADA UNA DE LAS DISCIPLINAS DEPORTIVAS OFRECIDAS POR LA INSTITUCIÓN. 9.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SUPERVISIÓN DE LAS ACTIVIDADES REALIZADAS Y REVISIÓN DE INFORMES EN EL ÁREA DE DEPORTES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</si>
  <si>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</si>
  <si>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TÉCNICAMENTE A LA DIRECCIÓN DE BIENESTAR UNIVERSITARIO, EN LOS PROCESOS ADMINISTRATIVOS CONTRACTUALES DE CONFORMIDAD AL SISTEMA DE GESTIÓN INTEGRAL. 2. ASESORAR FINANCIERAMENTE EN LOS PROCESOS PRESUPUESTALES QUE SEAN ADELANTADOS POR LA DIRECCIÓN DE BIENESTAR UNIVERSITARIO Y SUS COORDINACIONES. 3. ENTREGAR DE MANERA OPORTUNA Y BAJO SU RESPONSABILIDAD LOS INFORMES QUE SE LE SOLICITEN PARA SER PRESENTADOS EN OTRAS DEPENDENCIAS, CON SOPORTES ESTADÍSTICOS. 4. APOYAR A LA OFICINA DE CALIDAD DE BIENESTAR UNIVERSITARIO, EN LOS PROCESOS DE AUDITORÍA INTERNA Y EXTERNA QUE SE REALICEN. 5. ELABORAR INFORMES ESTADÍSTICOS Y FINANCIEROS DE ACUERDO CON EL SISTEMA DE GESTIÓN DE LA CALIDAD DE LAS ÁREAS ADSCRITAS A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</si>
  <si>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</si>
  <si>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ALIMENTACIÓN DEL BANCO DE DATOS DE HOJA DE VIDA DE DOCENTES DE CÁTEDRA – BDC DE PERFILES HABILITANTES PARA LA VINCULACIÓN DE PROFESIONALES COMO DOCENTES DE HORA CÁTEDRA. 2. APOYAR EN LA VERIFICACIÓN Y REPORTE DE INCONSISTENCIA DEL SISTEMA AL CIDS. 3. APOYAR LA REVISIÓN Y VERIFICACIÓN REQUISITOS GLOBALES DE PROFESIONES INSCRITOS. 4. APOYAR LA ELABORACIÓN DE INFORME SEMESTRAL SOBRE PERFILES PROFESIONALES INSCRITOS PARA PRESENTACIÓN ANTE EL CONSEJO ACADÉMICO. 5. APOYAR EN LA REVISIÓN DE LOS PROCEDIMIENTOS DE GESTIÓN ACADÉMICA A CARGO DE LA DIRECCIÓN CURRICULAR Y DE DOCENCIA, PARA OBSERVACIONES DE MEJORA CONTINUA DE LOS PROCESOS ACADÉMICOS LLEVADOS POR LA VICERRECTORÍA ACADÉMICA COMO SON LOS SIGUIENTES: A. ELABORACIÓN Y ADOPCIÓN DE MICRODISEÑO, B. PROGRAMA INSTITUCIONAL DE MONITORIAS ACADÉMICAS, C. PLAN DE TRABAJO DOCENTE, D. EVALUACIÓN DOCENTE, E. CUALIFICACIÓN DOCENTE, F. PLANEACIÓN ACADÉMICA, G. PRÁCTICAS DE CAMPO, H. ELABORACIÓN DE INFORME MENSUAL DE ACTIVIDADES. 6. APOYAR EN LA REVISIÓN Y SEGUIMIENTO A LA ASIGNACIÓN DE CUBÍCULOS Y EQUIPOS DE CÓMPUTO EN EL EDIFICIO DOCENTE. 7. APOYAR EN LA ASIGNACIÓN Y VERIFICACIÓN DE ESPACIO FÍSICO Y EQUIPO DE CÓMPUTO. 8. APOYAR EN LA REALIZACIÓN DE SOLICITUDES Y SEGUIMIENTO DEL MANTENIMIENTO DE LAS ÁREAS. 9. APOYAR EN LA ASIGNACIÓN Y SEGUIMIENTO SALA DE AUDIOVISUALES DEL EDIFICIO DOCENTE. 10. APOYAR EN LA ELABORACIÓN DE INFORME SOBRE UTILIZACIÓN DE ESPACIOS Y EQUIPOS 11. APOYAR EN LA ADMINISTRACIÓN DE LOS CORREOS ELECTRÓNICOS DE LA DIRECCIÓN CURRICULAR Y DE DOCENCIA Y DE DOCENCIA Y EL DEL PROGRAMA DE MONITORIAS ACADÉMICAS. 12. REALIZAR INFORME MENSUAL DE ACTIVIDADES. 13. APOYAR LA VERIFICACIÓN Y REPORTE DE CUMPLIMIENTO HORAS CÁTEDRA ASIGNADA A DOCENTES PARA APOYO A LA GESTIÓN ACADÉMICA DE LA DIRECCIÓN CURRICULAR Y DE DOCENCIA 14. APOYAR LA ELABORACIÓN DE ESTUDIO DE CONVENIENCIA CONTRATISTAS DE LA DIRECCIÓN CURRICULAR Y DE DOCENCIA. 15. APOYAR LA VERIFICACIÓN Y REPORTE DE CUMPLIMIENTO ACTIVIDADES CONTRATISTAS DE LA DIRECCIÓN CURRICULAR Y DE DOCENCIA. 16. APOYAR EN LA ORGANIZACIÓN DE CURSOS DE CUALIFICACIÓN DOCENTE. 17. APOYAR EN LA ENTREGA DE INFORME DE PROCESOS DE CUALIFICACIÓN. 18. APOYAR EN LA ORGANIZACIÓN Y DESARROLLO DE LOS EVENTOS RECONOCIMIENTO A LA LABOR DOCENTE E INGRESO Y ASCENSO EN EL ESCALAFÓN DOCENTE Y REINCORPORACIÓN A LA LABOR DOCENTE. 19. APOYAR EN LA ORGANIZACIÓN Y ENTREGA DE LOS OBSEQUIOS ANUALES A LOS DOCENTES. 20. APOYAR EN LA ELABORACIÓN DE INFORMES PARA LOS PROCESOS DE ACREDITACIÓN DE LOS PROGRAMAS ACADÉMICOS. 21. APOYAR EN LA ELABORACIÓN DE INFORME DE DOCENTES CUALIFICADOS AL SNIES.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</si>
  <si>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EL TRÁMITE DE LOS PROCESOS QUE SE INICIAN POR JURISDICCIÓN COACTIVA. 8. ASESORAR AL JEFE DE LA OFICINA ASESORA JURIDICA EN LAS DECISIONES QUE DEBEN ADOPTARSE CON RELACIÓN AL SANEAMIENTO PENSIONAL.9.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</si>
  <si>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LAS ACTIVIDADES DE LA VICERRECTORÍA ACADÉMICA, RELACIONADAS CON LOS PROCEDIMIENTOS GA-P11; GA-P13; GA-P17; GA-P18 Y GA-P19 DEL COMITÉ INTERNO DE ASIGNACIÓN Y RECONOCIMIENTO DE PUNTAJE -CIARP; EN EL PERIODO ACADÉMICO, RELACIONADAS CON: A) APOYAR EN EL TRÁMITE DE COMUNICACIONES PARA LA FIRMA DE VICERRECTOR, DIRIGIDAS A LOS DOCENTES, RELACIONADAS CON LAS DECISIONES ADOPTADAS EN EL CIARP. B) APOYAR CON LA REVISIÓN DE HOJAS DE VIDA PARA DETERMINAR LA CATEGORÍA A PROFESORES HORA CÁTEDRA. C) APOYAR CON LA ELABORACIÓN DE INFORMES PERIÓDICOS DE CATEGORÍAS DE PROFESORES HORA CÁTEDRA EN EL PERIODO ACADÉMICO. D) APOYAR CON LA RECEPCIÓN Y REVISIÓN DE SOLICITUDES REALIZADAS POR LOS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E) APOYAR EN LA ATENCIÓN A PROFESORES HORA CÁTEDRA, FACULTADES, PROGRAMAS, DEPARTAMENTO Y/O CENTRO, QUE REQUIEREN INFORMACIÓN RELACIONADA LAS SOLICITUDES EN TRÁMITE DE CATEGORÍAS. F) APOYAR EN LA BÚSQUEDA DE PARES ACADÉMICOS Y TRÁMITES RELACIONADOS CON LA EVALUACIÓN DE PRODUCTOS.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</si>
  <si>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ACTUALIZACIÓN Y REVISIÓN DE LOS DOCUMENTOS DEL PROCESO DE GESTIÓN ACADÉMICA (FORMATOS, GUÍAS, INSTRUCTIVOS Y PROCEDIMIENTOS). 2-. APOYAR EN EL DILIGENCIAMIENTO Y CARGUE DE LOS INDICADORES E INFORMACIÓN DEL MAPA DE RIESGOS DEL PROCESO DE GESTIÓN ACADÉMICA, EN LA PLATAFORMA ISOLUCION. 3. APOYAR CON EL DILIGENCIAMIENTO Y ACTUALIZACIÓN DE LA PLATAFORMA RENATA. 4. APOYAR CON LA ELABORACIÓN DE INFORMES REQUERIDOS PARA PROCESOS DE AUTOEVALUACIÓN CON FINES DE RENOVACIÓN. 5. APOYAR CON EL LEVANTAMIENTO DE REQUERIMIENTOS PARA EL SISTEMA DE INFORMACIÓN INTEGRAL DE LA VICERRECTORÍA ACADÉMICA. 6. APOYAR CON LA ELABORACIÓN DE INFORMES DE INDICADORES DE GESTIÓN DEL PROCESO DE GESTIÓN ACADÉMICA. 7. APOYAR EN LA ORGANIZACIÓN Y LOGÍSTICA DE EVENTOS QUE SE REALICEN DESDE LA VICERRECTORÍA ACADÉMICA. 8. APOYAR CON LA ELABORACIÓN DE PIEZAS INFORMATIVAS PARA LOS EVENTOS Y PÁGINA WEB DE LA VICERRECTORÍA ACADÉMICA. 9. APOYAR EN LA ACTUALIZACIÓN DE INFORMACIÓN EN LA PÁGINA WEB Y REDES SOCIALES DE LA VICERRECTORÍA ACADÉMICA. 10. APOYAR EN LA REVISIÓN DE ACTAS DE VINCULACIÓN, ADICIÓN, DISMINUCIÓN Y/O MODIFICATORIOS DE CÁTEDRA DEL PERIODO ACADÉMICO. 11. APOYAR EN LA CONSOLIDACIÓN, GESTIÓN DE RESERVAS DE TIQUETES SOLICITADAS POR LOS DIFERENTES PROGRAMAS DE PREGRADO EN EL PERÍODO ACADÉMICO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</si>
  <si>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DE LA PREPARACIÓN Y PRESENTACIÓN DE LAS DIFERENTES DECLARACIONES TRIBUTARIAS (IMPUESTOS NACIONALES Y TERRITORIALES) QUE CORRESPONDE PRESENTAR A LA UNIVERSIDAD DEL MAGDALENA. 2. ASESORAR AL GRUPO DE CONTABILIDAD Y OFICINA DE TALENTO HUMANO EN LA PROYECCIÓN DEL CÁLCULO DEL PORCENTAJE FIJO DE RETENCIÓN EN LA FUENTE (PROCEDIMIENTO 2). 3. APOYAR EN LA COORDINACIÓN DE LA REVISIÓN DE LA CODIFICACIÓN CONTABLE DE LAS CUENTAS POR PAGAR Y OBLIGACIONES PRESUPUESTALES ELABORADAS PARA PROCESO DE PAGO. 4. APOYAR EN LA COORDINACIÓN DE LA ELABORACIÓN DE ENLACES DE CONTABLES Y CREACIÓN DE CUENTAS CONTABLES. 5. APOYAR EN LA COORDINACIÓN DE LA ELABORACIÓN, REVISIÓN, CONCILIACIÓN Y PRESENTACIÓN DE LOS DIFERENTES INFORMES QUE SE DEBEN ENVIAR A LOS ENTES DE CONTROL (CONTADURÍA GENERAL DE LA NACIÓN, CONTRALORÍA DEPARTAMENTAL DEL MAGDALENA, CONTRALORÍA GENERAL DE LA REPÚBLICA). 6. ASESORAR AL GRUPO DE CONTABILIDAD EN EL PROCESO DE CONCILIACIÓN DE CARTERA, CON EL GRUPO DE FACTURACIÓN, CRÉDITO Y CARTERA Y CONCILIACIÓN DE LA PROPIEDAD, PLANTA Y EQUIPO. 7. APOYAR AL GRUPO DE CONTABILIDAD EN EL PROCESO DE ACTIVIDADES DE CIERRE MENSUAL. 8.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</si>
  <si>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MANTENIMIENTO Y MEJORA DE LOS PROCEDIMIENTOS, GUÍAS Y DOCUMENTACIÓN DEL PROCESO DE ACREDITACIÓN DENTRO DEL SISTEMA DE GESTIÓN INSTITUCIONAL INTEGRAL, ASÍ COMO EN LOS PROCESOS DE AUDITORÍA INTERNA Y AUDITORÍA EXTERNA. 2. APOYAR EN EL ANÁLISIS DE LOS RESULTADOS DE LAS ENCUESTAS SATISFACCIÓN AL USUARIO, SEGUIMIENTO A LOS INDICADORES DEL PROCESO Y FORMULACIÓN DE ACCIONES DE MEJORA A PARTIR DE LOS ANÁLISIS CORRESPONDIENTES. 3. APOYAR EN LA IDENTIFICACIÓN, ANÁLISIS Y VALORACIÓN DE LOS RIESGOS DEL PROCESO DE ACREDITACIÓN, ASÍ COMO EN EL SEGUIMIENTO DE LOS CONTROLES Y ACCIONES DE CONTROL ESTABLECIDAS EN EL MAPA DE RIESGOS DE GESTIÓN Y MAPA DE RIESGOS DE CORRUPCIÓN DEL PROCESO. 4. APOYAR EN LA FORMULACIÓN, SEGUIMIENTO Y REPORTE DE LOS INDICADORES DE LOS PROYECTOS DEL PLAN DE ACCIÓN CONFORME LAS SOLICITUDES DE LA OFICINA ASESORA DE PLANEACIÓN. 5. APOYAR EN LA CUALIFICACIÓN, ACTUALIZACIÓN Y ORIENTACIÓN A LOS MIEMBROS DE LA COMUNIDAD ACADÉMICA QUE REALICEN PROCESOS DE SOLICITUD O RENOVACIÓN DE ACREDITACIÓN EN ALTA CALIDAD NACIONAL, ASÍ COMO CERTIFICACIÓN O ACREDITACIÓN INTERNACIONAL DE LOS PROGRAMAS ACADÉMICOS.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</si>
  <si>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1. PRESTAR ASESORÍA JURÍDICA Y RESOLVER CONSULTAS DE TIPO JURÍDICO QUE SE PRESENTEN EN EL DESPACHO DE RECTORÍA 2. PRESTAR ASESORÍA EN LO TENDIENTE AL CUMPLIMIENTO DE LAS POLÍTICAS DE PROTECCIÓN DE DATOS QUE HAN SIDO IMPLEMENTADOS EN LA INSTITUCIÓN A TRAVÉS DEL ACUERDOS SUPERIOR N° 017 DE 2018. 3. PRESTAR ASISTENCIA Y ASESORÍA EN LOS TEMAS QUE SEAN ASIGNADOS EN RELACIÓN CON LOS CONVENIOS, ALIANZAS Y/O TRÁMITES JURÍDICOS QUE SE TRAMITEN EN LA UNIVERSIDAD 4. REVISAR SOPORTES DOCUMENTALES Y REDACTAR DOCUMENTOS JURÍDICOS PARA EL DESARROLLO DE CONVENIOS INTERINSTITUCIONALES O CUALQUIER REQUERIMIENTO JURÍDICO. 5. ASESORAR Y ELABORAR MINUTAS PARA CONTRATOS, CONVENIOS, PROCESOS DE CONVOCATORIAS Y DEMÁS QUE REQUIERA LA UNIVERSIDAD DEL MAGDALENA Y QUE SEAN SOLICITADOS POR PARTE DEL DESPACHO DE RECTORÍA Y DEMÁS AUTORIDADES DE DIRECCIÓN DE LA UNIVERSIDAD 6. COADYUVAR CON LOS PROCESOS DE REGLAMENTACIÓN Y NUEVAS POLÍTICAS GESTIONADAS POR LA UNIVERSIDAD. 7. ELABORAR CONCEPTOS JURÍDICOS QUE SEAN SOLICITADOS POR EL DESAPACHO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CUMPLIR CON LOS PROCEDIMIENTOS DEL PROCESO DE GESTIÓN JURÍDICA DEL SISTEMA DE GESTIÓN INTEGRAL DE LA CALIDAD "COGUI".</t>
  </si>
  <si>
    <t>LA PRESENTE ORDEN TIENE POR OBJETO: 1. ASESORAR AL GRUPO DE GESTIÓN DE LA CALIDAD EN LA REVISIÓN, EL SEGUIMIENTO, MEDICIÓN, ANÁLISIS Y EVALUACIÓN DEL SISTEMA DE GESTIÓN DEL CONSULTORIO JURÍDICO Y CENTRO DE CONCILIACIÓN. 2. APOYAR LA COORDINACIÓN DEL SISTEMA DE GESTIÓN DE CALIDAD DEL CENTRO PARA LA REGIONALIZACIÓN DE LA EDUCACIÓN Y LAS OPORTUNIDADES (CREO) BAJO LA NORMA NTC 5555:2011. 3. ASESORAR Y APOYAR LA COORDINACIÓN DEL DISEÑO DOCUMENTAL ATENDIENDO LOS REQUISITOS DE LAS NORMAS DE CALIDAD PARA LOS 4 PROGRAMAS TÉCNICOS LABORALES POR COMPETENCIA DE CREO, BAJO LAS NORMAS NTC 5581: 2011, 5663:2011. 4. APOYAR EN LA ORGANIZACIÓN, COORDINACIÓN Y ASESORARÍA DE LA FORMULACIÓN Y EJECUCIÓN DE ACCIONES CORRECTIVAS, PREVENTIVAS Y DE MEJORAMIENTO PARA GARANTIZAR LA EFICACIA DE LOS 21 PROCESOS DEL SISTEMA DE GESTIÓN. 5. APOYAR EN LA ORGANIZACIÓN Y EJECUCIÓN DEL PROCESO DE AUDITORÍA INTERNA. 6. ASESORAR A LOS 21 PROCESOS EN EL MANEJO Y USO DE LAS PLATAFORMAS QUE SE DISPONGA PARA LA GESTIÓN DE LAS ACTIVIDADES DEL SISTEMA DE GESTIÓN. 7. APOYAR EN LA ELABORACIÓN DE LOS INFORMES DE ATENCIÓN AL CIUDADANO.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</si>
  <si>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 RESOLUCIONES DE REEMBOLSOS. 2 APOYAR EN LA ELABORACIÓN DE CERTIFICADOS DE PARAFISCALES, 3. APOYAR EN LA LIQUIDACIÓN DE VIÁTICOS, 4. APOYAR EN LA ATENCIÓN TELEFÓNICA O POR CORREO ELECTRÓNICO A LOS ESTUDIANTES QUE SOLICITEN INFORMACIÓN SOBRE SUS REEMBOLSOS.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</si>
  <si>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DEL PROGRAMA EN LA ELABORACIÓN DE INFORMES DE GESTIÓN ACADÉMICA Y ADMINISTRATIVA, CONSEJOS Y REUNIONES CON ESTUDIANTES Y DOCENTES. 2. APOYAR EN LA ATENCIÓN DE LAS SOLICITUDES DE ESTUDIANTES Y DOCENTES CONCERNIENTES A LOS PROCESOS ACADÉMICOS, DE EXTENSIÓN E INVESTIGACIÓN. 3. APOYAR EN LA DIFUSIÓN DE INFORMACIÓN INSTITUCIONAL RELEVANTE PARA LA COMUNIDAD ACADÉMICA RELACIONADOS CON EVENTOS, CONVOCATORIAS Y ACTIVIDADES CULTURALES. 4. RECOLECTAR INFORMACIÓN ESTADÍSTICA PARA LA ORGANIZACIÓN Y CONSTRUCCIÓN DE LOS CUADROS Y DOCUMENTOS MAESTROS EN EL MARCO DEL PROCESO DE REFORMA AL PLAN DE ESTUDIOS Y CONDICIONES INICIALES PARA ACREDITACIÓN POR ALTA CALIDAD. 5. APOYAR LA ATENCIÓN DE LOS REQUERIMIENTOS DE LA FACULTAD Y LA DIRECCIÓN DE PROGRAMA QUE VAYAN ENCAMINADAS AL CUMPLIMIENTO DE LOS OBJETIVOS MISIONALES Y DE CALIDAD DE LA INSTITUCIÓN. 6. APOYAR LA GESTIÓN DE LAS MISIONES ACADÉMICAS NACIONALES E INTERNACIONALES Y DEMÁS ACTIVIDADES COMO LA SEMANA INTERNACIONAL Y CULTURAL DESARROLLADA POR 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</si>
  <si>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TRIMESTRAL DE AUSTERIDAD DEL GASTO. 5. APOYAR A LA OFICINA DE CONTROL INTERNO EN EL SEGUIMIENTO TRIMESTRAL A LA LEGALIZACIÓN DE AVANCES Y APOYOS ECONÓMICOS, Y A LA AMORTIZACIÓN DE ANTICIPOS, ASÍ COMO AL SEGUIMIENTO DEL ESTADO DE LAS RESERVAS PRESUPUESTALES. 6. APOYAR A LA OFICINA DE CONTROL INTERNO EN EL SEGUIMIENTO Y ASESORÍA A LA RENDICIÓN DE CUENTAS DE LA GESTIÓN FINANCIERA, CONTABLE Y PRESUPUESTAL EN SIA CONTRALORÍAS.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</si>
  <si>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LAS ACTIVIDADES PARA FOMENTAR EN LOS EMPLEADOS Y PARTE INTERESADA DEL SG-SST ACTIVIDADES DE PROMOCIÓN Y PREVENCIÓN QUE CONCIENTICEN A LOS EMPLEADOS DE LA INSTITUCIÓN A INCORPORAR ESTILOS DE VIDA SALUDABLES. 2. BRINDAR ATENCIÓN BÁSICA EN CONSULTA COMO PSICÓLOGO EN EL SISTEMA DE GESTIÓN DE SEGURIDAD Y SALUD EN EL TRABAJO DESARROLLO EN LOS PROGRAMAS DE PREVENCIÓN Y PROMOCIÓN QUE LA UNIVERSIDAD LLEVE A CABO. 3. BRINDAR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</si>
  <si>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CONSTRUCCIÓN DE PIEZAS DE DISEÑO GRÁFICO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EN EL DESARROLLO DEL MANUAL DE IMAGEN CORPORATIVA. 4. APOYAR EN EL DESARROLLO DE PIEZAS PARA LA OFERTA ACADÉMICA INSTITUCIONAL. 5. APOYAR EN EL DESARROLLO DE PIEZAS PARA LOS DIFERENTES EVENTOS INSTITUCIONALES, CULTURALES Y ACADÉMICOS. 6. APOYAR EN EL DISEÑO Y SEGUIMIENTO A LAS DIFERENTES PUBLICACIONES INTERNAS. 7. APOYAR EN EL DISEÑO DE ELEMENTOS DE MERCHANDISING PARA DIFERENTES ÁREAS Y/O EVENTOS INSTITUCIONALES. 8. APOYAR EL DESARROLLO Y MONTAJE DE INTERFACES GRÁFICAS DE LOS SISTEMAS DE INFORMACIÓN WEB. 9. APOYAR EN EL DISEÑO Y DIAGRAMACIÓN DE LAS PRESENTACIONES INSTITUCIONALES. 10. APOYAR EN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</si>
  <si>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CUBRIMIENTO DE FUENTES INSTITUCIONALES. 2. REALIZAR SEGUIMIENTO A LA EMISORA FUEGO STEREO. 3. REALIZAR LOCUCIÓN DEL PROGRAMA DE RADIO DESDE EL CAMPUS. 4. REDACTAR LIBRETOS DE RADIO DIARIOS, SOBRE LAS NOVEDADES, EVENTOS E INFORMACIÓN DE LAS FUENTES ASIGNADAS, PARA LA TRANSMISIÓN EN LA EMISORA UNIMAGDALENA RADIO. 5. REDACTAR BOLETINES DE PRENSA SOBRE LAS NOVEDADES, EVENTOS E INFORMACIÓN DE LAS FUENTES ASIGNADAS. 6. APOYAR EL PROCESO DE ORGANIZACIÓN LOGÍSTICA DE EVENTOS DE LAS FUENTES ASIGNADAS, ASISTIR A REUNIONES PREPARATORIAS, ELABORAR LIBRETOS DE PRESENTACIÓN, ÓRDENES DEL DÍA Y PRECEDENCIAS. 7. APOYAR EN EL SEGUIMIENTO A SOLICITUDES DE INSUMOS Y ELEMENTOS PARA LOS EVENTOS. 8. PRESENTAR EVENTOS DE LAS FUENTES ASIGNADAS. 9. ELABORAR DOS (2) BOLETINES AUDIOVISUALES DIARIOS DE LUNES A VIERNES, INCLUYE: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10. APOYAR LA ELABORACIÓN DE PIEZAS DE COMUNICACIÓN SOLICITADAS POR LAS FUENTES: ACOMPAÑAR LA PRODUCCIÓN DE VIDEOS; ACOMPAÑAR EL PROCESO DE SOLICITUD, REVISIÓN Y APROBACIÓN DISEÑOS DE BANNERS E INFOGRAFÍAS. 11. CREAR COPYS PARA PUBLICACIONES EN LAS REDES SOCIALES SOBRE LAS NOVEDADES, EVENTOS E INFORMACIÓN DE LAS FUENTES ASIGNADAS Y OTROS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</si>
  <si>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4. APOYAR EN EL FOMENTO AL INTERIOR DE LA COMUNIDAD UNIVERSITARIA, DE ACTIVIDADES DE PROMOCIÓN Y MANTENIMIENTO DE LA SALUD, PARA LA ADOPCIÓN DE ESTILOS DE VIDA SALUDABLE. 5.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6. APOYAR EN LA ATENCIÓN A LOS MIEMBROS DE LA COMUNIDAD UNIVERSITARIA QUE REQUIERAN INFORMACIÓN SOBRE LOS SERVICIOS DE BIENESTAR A TRAVÉS DE LOS DIFERENTES CANALES DISPONIBLES. 7. REALIZAR ACTIVIDADES DOCENTE ASISTENCIALES BAJO LA MODALIDAD DE SUPERVISIÓN DE PRÁCTICAS FORMATIVAS A LOS ESTUDIANTES DE LA FACULTAD DE CIENCIAS DE LA SALUD DE LA UNIVERSIDAD DEL MAGDALENA. 8. APOYAR EN LA VALIDACIÓN Y VERIFICACIÓN DE LA VERACIDAD DE LAS INCAPACIDADES DE LOS ESTUDIANTES, TENIENDO EN CUENTA LA REGLAMENTACIÓN EXISTENTE PARA TAL EFECTO.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</si>
  <si>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LOS PROGRAMAS DEL GOBIERNO GENERACIÓN E Y MONITORIAS. 12. ASISTIR A LAS REUNIONES CONVOCADAS PARA LA ARTICULACIÓN Y PLANEACIÓN DEL TRABAJO CON LOS PROGRAMAS DEL GOBIERNO GENERACIÓN E Y MONITORIAS, PREVIA CITACIÓN Y ACUERDO CON EL SUPERVISOR.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MONITORIAS. 14. APOYAR A LA DIRECCIÓN DE DESARROLLO ESTUDIANTIL EN LA REALIZACIÓN DE ENTREVISTAS DE ORIENTACIÓN VOCACIONAL DEL PROCESO DE ADMISIÓN DEL PROGRAMA TALENTO MAGDALENA PARA EL PERIODO ACADÉMICO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</si>
  <si>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DURANTE EL PERÍODO 2024-1 2.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DURANTE EL PERÍODO 2024-1 3. APOYAR EN LA REVISIÓN, ELABORACIÓN Y VALIDACIÓN DE LOS DOCUMENTOS PRECONTRACTUALES Y CONTRACTUALES DE LOS CONTRATOS ADELANTADOS POR LA VICERRECTORÍA ACADÉMICA DE CONFORMIDAD CON EL ESTATUTO DE CONTRATACIÓN DE LA INSTITUCIÓN, DURANTE EL PERÍODO 2024-1 4. APOYAR CON LA REDACCIÓN DE LAS ACTAS DE INICIO, SUSPENSIÓN, REINICIO, ADICIÓN EN VALOR, ADICIÓN EN PLAZO, ADICIÓN EN PLAZO Y VALOR U OTRO SÍ MODIFICATORIO, Y/O TERMINACIÓN DE LAS ÓRDENES DE PROVEEDORES, DURANTE EL PERÍODO 2024-1 5. APOYAR EN LA PREPARACIÓN DE LOS INFORMES, RESPUESTAS Y DEMÁS DOCUMENTOS EXIGIDOS POR LAS AUTORIDADES COMPETENTES REFERENTES A ASUNTOS DE CONTRATACIÓN DE LA VICERRECTORÍA ACADÉMICA. 6. APOYAR A LA VICERRECTORÍA ACADÉMICA EN LA REVISIÓN, ELABORACIÓN Y VALIDACIÓN DE LOS ACTOS ADMINISTRATIVOS Y FORMATOS QUE SE REQUIERA EXPEDIR POR EL DESPACHO DEL VICERRECTOR ACADÉMICO. 7. RENDIR INFORMES MENSUALES O CUANDO EL SUPERVISOR ASÍ LO REQUIERA, SOBRE LAS ACTIVIDADES DESARROLLADAS EN CUMPLIMIENTO DE LA ORDEN DE PRESTACIÓN DE SERVICIOS, DURANTE EL PERÍODO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</si>
  <si>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DESARROLLO ESTUDIANTIL EN LA CARACTERIZACIÓN PSICOSOCIAL DE LOS ESTUDIANTES NUEVOS QUE INGRESAN AL PROGRAMA TALENTO MAGDALENA. 2. APOYAR A LA DIRECCIÓN DE DESARROLLO ESTUDIANTIL EN EL PROCESO DE ADMISIÓN DEL PROGRAMA TALENTO MAGDALENA. 3. APOYAR A LA DIRECCIÓN DE DESARROLLO ESTUDIANTIL EN EL ACOMPAÑAMIENTO PSICOPEDAGÓGICO CON LOS ESTUDIANTES PERTENECIENTES AL PROGRAMA TALENTO MAGDALENA. 4. ASESORAR Y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MAGDALENA.10. ASESORAR Y APOYAR A LA DIRECIÓN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DÉ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</si>
  <si>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FINANCIERA EN LA RECEPCIÓN Y ORGANIZACIÓN DE SOLICITUDES DE SOPORTE EN EL SISTEMA DE INFORMACIÓN FINANCIERO POR PARTE DE LOS USUARIOS. 2. APOYAR A LA DIRECCIÓN FINANCIERA EN LA CREACIÓN Y PUBLICACIÓN DENTRO DEL MÓDULO DE PAGOS UNIMAGDALENA DE LOS SERVICIOS Y DERECHOS PECUNIARIOS PRESTADOS POR LA UNIVERSIDAD. 3. APOYAR A LA DIRECCIÓN FINANCIERA EN EL INGRESO DE LA PARAMETRIZACIÓN DE LOS PROCESOS DE LA DIRECCIÓN FINANCIERA DENTRO DEL SISTEMA DE INFORMACIÓN FINANCIERO. 4. APOYAR A LA DIRECCIÓN FINANCIERA EN EL SEGUIMIENTO AL CUMPLIMIENTO DE LAS INCIDENCIAS REPORTADAS AL PROVEEDOR DEL SOFTWARE FINANCIERO A TRAVÉS DE LA HERRAMIENTA JTRAC. 5. APOYAR A LA DIRECCIÓN FINANCIERA EN LA SOLUCIÓN DE SOLICITUDES DE SOPORTE EN EL SISTEMA DE INFORMACIÓN FINANCIERO REALIZADAS POR LOS USUARIOS. 6. ENTREGAR A LA DIRECCIÓN FINANCIERA LOS PRODUCTOS Y/O INFORMES QUE SE DERIVEN DEL CUMPLIMIENTO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</si>
  <si>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PRESUPUESTO EN LAS ACTIVIDADES QUE SE REALICEN EN LA PLATAFORMA SIIF NACIÓN DE LOS RECURSOS ASIGNADOS POR TRANSFERENCIAS DE LA NACIÓN A LA UNIVERSIDAD DEL MAGDALENA. 2. APOYAR EN LA REALIZACIÓN DE ACTIVIDADES DE PARAMETRIZACIÓN, DESAGREGACIÓN Y CADENA BÁSICA EPG. 3. APOYAR EN LA ELABORACIÓN DE REGISTROS COMO SOLICITUD DE CDP, CDP, COMPROMISOS, CUENTA POR PAGAR Y OBLIGACIÓN PRESUPUESTAL EN LA PLATAFORMA SIIF NACIÓN. 4. APOYAR EN LA REALIZACIÓN DE CONSULTA A LA MESA DE AYUDA DEL MEN, CUANDO SE PRESENTEN INCONVENIENTES EN EL INGRESO DE MOVIMIENTOS EN LA PLATAFORMA SIIF NACIÓN. 5. INFORMAR AL PROFESIONAL ESPECIALIZADO DEL GRUPO DE PRESUPUESTO DE LAS NOVEDADES, ACTUALIZACIONES Y MOVIMIENTOS QUE SE REALICEN EN LA PLATAFORMA SIIF NACIÓN. 6. APOYAR EN EL SEGUIMIENTO MENSUAL A CDP´S Y REGISTROS PRESUPUESTALES PARA DEPURACIÓN DE SALDOS EN EL SISTEMA DE INFORMACIÓN. 7. APOYAR EN EL SEGUIMIENTO A ORDENES EN REPORTES DE EJECUCIÓN DE RESERVAS PRESUPUESTALES CONSTITUIDAS EN LA VIGENCIA. 8. APOYAR EN EL SEGUIMIENTO, ARCHIVO DIGITAL Y DEPURACIÓN DE RESERVAS PRESUPUESTALES EN EL SISTEMA DE INFORMACIÓN FINANCIERO PARA ENTREGA DE INFORMES CUANDO LO REQUIERAN LOS ENTES DE CONTROL.  9. APOYAR EN LAS CONSULTAS QUE REQUIERAN LOS ORDENADORES DEL GASTO. 10. APOYAR EN LA RECEPCIÓN, REVISIÓN, ARCHIVO DIGITAL Y ELABORACIÓN DE REGISTROS PRESUPUESTALES CON BASE EN ACTOS ADMINISTRATIVOS QUE GENEREN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</si>
  <si>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LA CONTRATISTA. 2. RESOLVER LAS PETICIONES QUE SE LE HAGAN A LA UNIVERSIDAD DEL MAGDALENA DENTRO DE LOS PLAZOS Y/O TÉRMINOS ESTABLECIDOS EN LA LEY, QUE LE SEAN TRASLADADAS POR PARTE DEL RECTOR, DE LA DIRECCIÓN DE TALENTO HUMANO Y DEMÁS AUTORIDADES QUE DESIGNE LA ALTA DIRECCIÓN. 3. ATENDER Y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ELABORAR ACTOS ADMINISTRATIVOS, MINUTAS Y DEMÁS DOCUMENTOS QUE LE SEAN SOLICITADOS POR EL RECTOR, POR LA DIRECCIÓN DE TALENTO HUMANO Y DEMÁS AUTORIDADES QUE DESIGNE LA ALTA DIRECCIÓN. 5. FORMULAR LOS PROCESOS Y PROCEDIMIENTOS DE TIPO JURÍDICO QUE SEAN REQUERIDOS POR EL RECTOR, LA DIRECCIÓN DE TALENTO HUMANO Y DEMÁS AUTORIDADES QUE DESIGNE LA ALTA DIRECCIÓN. 6. COMPILAR Y ACTUALIZAR LAS NORMAS LEGALES, DE JURISPRUDENCIA DOCTRINA Y DE LOS CONCEPTOS QUE TENGAN RELACIÓN CON EL ÁMBITO DE COMPETENCIA DE LA UNIVERSIDAD. 7. APOYAR EN EL BUEN MANEJO DEL ARCHIVO Y LA CORRESPONDENCIA QUE LE SEAN ASIGNADOS.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</si>
  <si>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EL MODELAMIENTO DE BASES DE DATOS RELACIONALES QUE SOPORTEN LOS PROCESOS DE LOS SISTEMAS DE LA DIRECCIÓN CURRICULAR 3. APOYAR EN LA IMPLEMENTACIÓN DE PRINCIPIOS SOLID 4. APOYAR EN LA IMPLEMENTACIÓN DE CONTROL DE CÓDIGO FUENTE DE LOS PRODUCTOS SOFTWARE DESARROLLADOS 5. APOYAR EN EL PROCESO DE OPTIMIZACIÓN DE SENTENCIAS SQL EN SQL SERVER.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</si>
  <si>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ASEGURAMIENTO DE LA CALIDAD EN EL ACOMPAÑAMIENTO, ASESORÍAS Y SEGUIMIENTO A LOS PROCESOS DE SOLICITUD DE REGISTROS CALIFICADOS (NUEVOS O RENOVACIÓN) DE LOS PROGRAMAS ACADÉMICOS. 2. APOYAR A LA OFICINA DE ASEGURAMIENTO DE LA CALIDAD EN LAS ACTIVIDADES DE CUALIFICACIÓN, CAPACITACIÓN, ACTUALIZACIÓN DE LA NORMATIVIDAD EN LOS PROCESOS DE REGISTRO CALIFICADO DE LOS PROGRAMAS ACADÉMICOS. 3. APOYAR A LA OFICINA DE ASEGURAMIENTO DE LA CALIDAD EN LA TOMA DE REGISTROS DE ASISTENCIAS, ACTAS, DESARROLLO DE RELATORÍAS Y EVIDENCIAS DE LAS ASESORÍAS EN LOS PROCESOS DE REGISTRO CALIFICADO DE LOS PROGRAMAS ACADÉMICOS (NUEVOS Y RENOVACIONES). 4. APOYAR A LA OFICINA ASEGURAMIENTO EN LA ORIENTACIÓN A LOS PROGRAMAS ACADÉMICOS EN LA BÚSQUEDA Y USO DE LOS SISTEMAS DE CONSULTAS PÚBLICAS DE INDICADORES Y DATOS ESTADÍSTICOS DEL MINISTERIO DE EDUCACIÓN NACIONAL - MEN, 5. APOYAR A LA OFICINA ASEGURAMIENTO DE LA CALIDAD EN LAS ACTIVIDADES OPERATIVAS EN EL MARCO DE LAS VISITAS DE PARES ACADÉMICOS. 6. APOYAR A LA OFICINA ASEGURAMIENTO DE LA CALIDAD EN EL SEGUIMIENTO PERIÓDICO DE LA PUBLICIDAD DE LOS PROGRAMAS ACADÉMICOS EN CONCORDANCIA CON LO APROBADO EN SUS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</si>
  <si>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A LOS TRÁMITES DE PAGO ANTE LAS OFICINAS DE PRESUPUESTO Y CONTABILIDAD, EN LO QUE REFIERE A ASUNTOS Y ACTIVIDADES ACADÉMICAS. 2. APOYAR CON EL PROCESO DE CONSOLIDACIÓN DE INFORMACIÓN PARA RECONOCER ESTÍMULOS POR CONCEPTO DE PAGO DE INSCRIPCIÓN A LAS PRUEBAS SABER PRO. 3. APOYAR EN EL DILIGENCIAMIENTO DE INFORMES PERIÓDICOS REQUERIDOS POR ENTES EXTERNOS Y OTRAS DEPENDENCIAS DE LA INSTITUCIÓN. 4. APOYAR EN LAS ACTIVIDADES DEL PROCESO DE ORGANIZACIÓN DE CONVOCATORIAS, SELECCIÓN Y SEGUIMIENTO DE ACTIVIDDAES QUE SE DERIVEN DEL PROGRAMA DE MONITORIAS ACADÉMICAS: -APOYAR EN LA ELABORACIÓN DE LAS ACTAS DE REUNIONES CONVOCADAS EN EL MARCO DEL PROGRAMA DE MONITORIAS. -APOYAR CON LA REVISIÓN Y ATENCIÓN DEL CORREO ELECTRÓNICO DE MONITORIAS ACADÉMICAS. -APOYAR EN LA ATENCIÓN A LAS INQUIETUDES DE ESTUDIANTES Y DOCENTES SOBRE EL PROCESO DE MONITORIAS. -APOYAR CON EL SEGUIMIENTO AL CUMPLIMIENTO DEL REPORTE DE HORAS POR PARTE DE LOS MONITORES EN EL SISTEMA. -APOYAR EN EL PROCESO RELACIONADO CON EL TRÁMITE DE PAGOS DE HORAS DE MONITORIAS Y DEMÁS ESTIMULOS ACADÉMICOS Y ECONÓMICOS A LOS QUE SON BENEFICIARIOS LOS MONITORES ACADÉMICOS.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</si>
  <si>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</si>
  <si>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ASEGURAMIENTO DE LA CALIDAD, EN LA ARTICULACIÓN DEL PLAN DE DESARROLLO INSTITUCIONAL CON LAS OPORTUNIDADES DE MEJORA DE LOS PROGRAMAS ACADÉMICOS QUE ESTÁN EN PROCESO DE RENOVACIÓN DE ACREDITACIÓN EN ALTA CALIDAD. 2. APOYAR A LA OFICINA ASEGURAMIENTO DE LA CALIDAD EN EL ACOMPAÑAMIENTO A LOS LIDERES DE FACTORES DE LOS PROGRAMAS ACADÉMICOS QUE ESTÁN EN PROCESO DE ACREDITACIÓN EN ALTA CALIDAD DURANTE LA CONSTRUCCIÓN DEL DOCUMENTO DE AUTOEVALUACIÓN. 3. APOYAR A LA OFICINA ASEGURAMIENTO DE LA CALIDAD EN EL ACOMPAÑAMIENTO A LOS PROGRAMAS ACADÉMICOS PARA LA IDENTIFICACIÓN Y SEGUIMIENTO DE LOS REQUERIMIENTOS DE INFORMACIÓN EN LOS PROCESOS DE AUTOEVALUACIÓN. 4. APOYAR A LA OFICINA ASEGURAMIENTO DE LA CALIDAD EN LA PREPARACIÓN Y EJECUCIÓN DE LOS INSTRUMENTOS DE PERCEPCIÓN QUE DESARROLLAN LOS PROGRAMAS ACADÉMICOS EN LA ETAPA DE RECOLECCIÓN DE INFORMACIÓN EN EL PROCESO DE AUTOEVALUACIÓN. 5. APOYAR A LA OFICINA ASEGURAMIENTO DE LA CALIDAD EN LA ACTUALIZACIÓN DE INFORMACIÓN EN LAS MATRICES DE SEGUIMIENTO A LOS PROCESOS DE REGISTROS CALIFICADOS Y ACREDITACIONES. 6. APOYAR A LA OFICINA ASEGURAMIENTO DE LA CALIDAD EN EL SEGUIMIENTO Y ALERTAS A LOS PROGRAMAS ACADÉMICOS EN RELACIÓN A LOS VENCIMIENTOS DE LAS REGISTROS CALIFICADOS Y ACREDITACIONES.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</si>
  <si>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</si>
  <si>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APOYAR A LA DIRECCIÓN DE TALENTO HUMANO EN LA ELABORACIÓN Y/O REVISIÓN DE ACTOS ADMINISTRATIVOS RELACIONADOS CON LAS DIFERENTES SITUACIONES ADMINISTRATIVAS DE LOS SERVIDORES PÚBLICOS DOCENTES DE PLANTA, DOCENTES OCASIONALES, DOCENTES DE CÁTEDRA Y PENSIONADOS DE LA UNIVERSIDAD. 2. RESOLVER LAS PETICIONES QUE SE LE HAGAN A LA UNIVERSIDAD DEL MAGDALENA DENTRO DE LOS PLAZOS Y/O TÉRMINOS ESTABLECIDOS EN LA LEY, QUE LE SEAN TRASLADADAS POR PARTE DE LA DIRECCIÓN DE TALENTO HUMANO. 3. APOYAR EN LA REVISIÓN DE MINUTAS DE ACTAS DE VINCULACIÓN DE LOS DOCENTES DE CÁTEDRA Y OCASIONALES. 4. APOYAR EN LA PROYECCIÓN Y REVISIÓN DE RESPUESTA A PETICIONES PRESENTADAS POR ENTES DE CONTROL, ADMINISTRADORAS DE FONDOS DE PENSIONES Y EMPRESAS PRESTADORAS DE SERVICIO – EPS. 5. COMPILAR Y ACTUALIZAR LAS NORMAS LEGALES, DE JURISPRUDENCIA DOCTRINA Y DE LOS CONCEPTOS QUE TENGAN RELACIÓN CON EL ÁMBITO DE COMPETENCIA DE LA UNIVERSIDAD. 6. APOYAR EN EL BUEN MANEJO DEL ARCHIVO Y LA CORRESPONDENCIA QUE LE SEAN ASIGNADOS.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</si>
  <si>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PROMOVER LA DINAMIZACIÓN DE ACCIONES EN EL MARCO DE LOS CONVENIOS SUSCRITOS. 6. APOYAR EN EL DESARROLLO Y SEGUIMIENTO DE AGENDAS O ESQUEMAS DE COLABORACIÓN CON INSTITUCIONES Y ALIADOS ESTRATÉGICOS.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</si>
  <si>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PROCESOS DE GESTIÓN DE CONTRATACIÓN, ELABORACIÓN DE SONDEOS COMERCIALES Y MANEJO DE PROVEEDORES, NECESARIOS PARA EL PERFECTO DESARROLLO DE LAS ACTIVIDADES ESTABLECIDAS EN EL PLAN DE ACCIÓN; 2. APOYAR A LA DIRECCIÓN DE BIENESTAR UNIVERSITARIO EN EL MANEJO FINANCIERO, NECESARIO PARA EL PERFECTO DESARROLLO DE LAS ACTIVIDADES CULTURALES, DEPORTIVAS, DE SALUD Y DESARROLLO HUMANO ESTABLECIDAS EN EL PLAN DE ACCIÓN; 3. APOYAR A LA DIRECCIÓN DE BIENESTAR UNIVERSITARIO EN LOS TRÁMITES ADMINISTRATIVOS CONTRACTUALES ESTABLECIDOS EN EL SISTEMA COGUI PLUS; 4.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5. APOYAR A LA DIRECCIÓN DE BIENESTAR UNIVERSITARIO EN LA ORGANIZACIÓN Y ARCHIVO DE LA DOCUMENTACIÓN CONCERNIENTE A LA CONTRATACIÓN DE PROVEEDORES DE LA DIRECCIÓN; 6. PRESENTAR INFORMES OPORTUNAMENTE A LA DIRECCIÓN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</si>
  <si>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DIAGNOSTICAR LOS RECURSOS TECNOLÓGICOS DE LA INFORMACIÓN Y COMUNICACIÓN CON LOS QUE CUENTA UNIMAGDALENA EN LA ACTUALIDAD PARA APOYAR LOS PROCESOS ESTRATÉGICOS, MISIONALES Y DE APOYO. 2. REALIZAR UN ESTUDIO DE ANÁLISIS Y DETERMINACIÓN DE LAS TECNOLOGÍAS DE LA INFORMACIÓN Y COMUNICACIÓN QUE DEBEN SER IMPLEMENTADAS EN UNIMAGDALENA PARA APOYAR LOS PROCESOS ESTRATÉGICOS, MISIONALES Y DE APOYO. 3. ASESORAR EN LA ACTUALIZACIÓN DE RECURSOS TECNOLÓGICOS DE CONFORMIDAD CON LAS NECESIDADES DE LOS PROCESOS ESTRATÉGICOS, MISIONALES Y DE APOYO. 4. APOYAR EN LA PROMOCIÓN DEL DESARROLLO Y UTILIZACIÓN DE LOS RECURSOS TECNOLÓGICOS DE UNIMAGDALENA. 5. PRESENTAR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</si>
  <si>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COMPRAS Y ADMINISTRACIÓN DE BIENES EN LOS PROCESOS ADMINISTRATIVOS TALES COMO LA CONTRATACIÓN DE BIENES FUNGIBLES, ELABORACION DE ACTAS, TOMA FISICA DE INVENTARIOS EN BODEGA, PROYECCIÓN DE PRESUPUESTOS Y PLANES DE TRABAJO. 2. APOYAR EN LA CLASIFICACIÓN DE LOS BIENES DE CONSUMO Y DEVOLUTIVOS RECIBIDOS EN EL GRUPO DE COMPRAS Y ADMINISTRACION DE BIENES. 3. APOYAR AL GRUPO INTERNO DE COMPRAS Y ADMINISTRACIÓN DE BIENES EN LA CUSTODIA, AISLAMIENTO Y DISTRIBUCIÓN DE BIENES INSTITUCIONALES. 4. APOYAR EN LA FORMULACIÓN DE ACCIONES DE MEJORAS A LOS PROCESOS DE GESTIÓN DE LA DEPENDENCIA PARA MEJORAR LA PRESTACIÓN DE SERVICIOS. 5. APOYAR LA REALIZACIÓN DE INFORMES DE GESTIÓN DE LOS CONTRATOS DE SUMINISTROS DE ASEO, CAFETERÍA, AGUA TRATADA, DESODORIZADOS Y DE EQUIPOS ENTREGADOS EN CALIDAD DE COMODATOS. 6. APOYAR AL GRUPO INTERNO DE COMPRAS Y ADMINISTRACIÓN DE BIENES EN LA ATENCIÓN DE LOS USUARIOS INTERNOS Y EXTERNOS. 7. APOYAR LOS PROCESOS DE COMPRAS DE BIENES BAJO LA SUPERVISIÓN DEL GRUPO DE COMPRAS Y ADMINISTRACIÓN DE BIENES.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</si>
  <si>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APOYAR EN LA REVISIÓN DE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</si>
  <si>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SOPORTE A USUARIOS. 2. APOYAR LA COORDINACIÓN Y EJECUCIÓN DE LOS MANTENIMIENTOS PREVENTIVOS PMP. 3. APOYAR LA COORDINACIÓN DE LA CONFIGURACIÓN DE LOS EQUIPOS NUEVOS DE CÓMPUTO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</si>
  <si>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</si>
  <si>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</si>
  <si>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</si>
  <si>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SERVICIOS PROFESIONALES COMO ADMINISTRADOR DE EMPRESAS, CON EL FIN DE APOYAR EN LA COORDINACIÓN DEL PROGRAMA JOVENES EN ACCIÓN (JEA) EN LA UNIVERSIDAD DEL MAGDALENA. 2. DETERMINAR ÁREAS DE MEJORA CON EL OBJETIVO DE DAR CAPACITACIONES Y TALLERES EN FORMA PRESENCIAL Y VIRTUAL A LOS ESTUDIANTES CON RELACIÓN AL PROGRAMA DE JÓVENES EN ACCIÓN. 3. APOYAR EN LA ORGANIZACIÓN DE REUNIONES PERIÓDICAS CON DIRECTORES DE DEPARTAMENTO PARA COMPRENDER SUS DIFICULTADES ACTUALES DILIGENCIANDO OPORTUNAMENTE TODOS LOS FORMATOS ESTABLECIDOS POR BIENESTAR UNIVERSITARIO EN EL SISTEMA DE GESTIÓN DE CALIDAD JEA. 4. APOYAR EN EL DISEÑO E IMPLEMENTACIÓN DE UN PLAN DE ACCIÓN PARA EL PROCESO OPERATIVO DEL PROGRAMA JÓVENES EN ACCIÓN DESDE LA FASE DEL PRE-REGISTRO DE LOS ESTUDIANTES HASTA SU INSCRIPCIÓN. 5. APOYAR EN LA IMPLEMENTACIÓN DEL TRABAJO EN EQUIPO A TRAVÉS DE LA PRÁCTICA DE DIVERSAS ESTRATEGIAS PARA LOS ESTUDIANTES QUE SE ENCUENTRAN INSCRITOS EN EL PROGRAMA JÓVENES EN ACCIÓN, APOYANDO EN LA EXCELENTE ATENCIÓN EN EL SERVICIO. 6. ASESORAR A LOS ESTUDIANTES  CON EL ENVÍO DE INFORMACIÓN A TRAVÉS DEL CORREO ELECTRONICO SOBRE EL PROGRAMA JÓVENES EN ACCIÓN. 7. APOYAR CON EL ANÁLISIS, EVALUACIÓN E INTERPRETACIÓN DEL PROCESO DE REVISIÓN DE LOS ESTUDIANTES DE LA UNIVERSIDAD QUE PERTENECEN AL PROGRAMA JÓVENES EN ACCIÓN EL SISTEMA SIJA. 8. PRESENTAR INFORMES, ENTREGANDO DE MANERA OPORTUNA QUE SE SOLICITEN, CON ANEXOS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</si>
  <si>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ACTIVIDADES DE LOS PROGRAMAS DE PROMOCIÓN DE HÁBITOS Y ESTILO DE VIDA SALUDABLE. 2. BRINDAR ATENCIÓN DE ENFERMERÍA A LOS EMPLEADOS AFECTADOS POR UNA ENFERMEDAD RELACIONADA CON EL TRABAJO O ENFERMEDAD COMÚN, QUE ESTÉ DENTRO DE LOS SISTEMAS DE VIGILANCIA EPIDEMIOLÓGICA DESARROLLADOS POR LA UNIVERSIDAD. 3. DESARROLLAR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ELABORAR Y ACTUALIZAR LAS DIFERENTES MATRICES DE PELIGROS DE LA UNIVERSIDAD DEL MAGDALENA. 6. REALIZAR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</si>
  <si>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GESTIÓN EN LA RECEPCIÓN DE SOLICITUDES DE ADICIÓN, REDUCCIÓN, TRASLADOS PRESUPUESTALES QUE LLEGAN A LA DIRECCIÓN FINANCIERA - GRUPO DE PRESUPUESTO. 2. APOYAR LA REVISIÓN DE DISPONIBLES PRESUPUESTALES Y ELABORAR LOS BORRADORES DE RESOLUCIÓN DE ADICIÓN, TRASLADOS PRESUPUESTALES, REDUCCIÓN PRESUPUESTAL, RADICAR RESOLUCIONES, LLEVAR CONTROL DE LAS RESOLUCIONES QUE PASAN PARA VISTO BUENO DE LA DIRECCIÓN FINANCIERA Y QUE PASAN PARA FIRMA DEL VICERRECTOR ADMINISTRATIVO. 3. APOYAR EN LA RECEPCIÓN DE LOS ACTOS ADMINISTRATIVOS FIRMADOR EN LA VICERRECTORÍA ADMINISTRATIVA. 4. APOYAR EL CONTROL DE LOS ACTOS ADMINISTRATIVOS FIRMADOS, ADJUNTARLOS EN EL SISTEMA DE INFORMACIÓN FINANCIERO SINAP CON LOS SOPORTES RESPECTIVOS Y ARCHIVARLOS DE MANERA CRONOLÓGICA PARA CONSULTA Y REPORTES DEL GRUPO DE PRESUPUESTO.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</si>
  <si>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</si>
  <si>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SEGUIMIENTO Y APOYO AL PROCESO DE MANTENIMIENTO 2. APOYAR EN EL LEVANTAMIENTO DE FORMATOS, PROCEDIMIENTO, GUÍAS, INSTRUCTIVOS, MANUALES E INDICADORES AL PROCESO DE APOYO TECNOLÓGICO. 3. APOYAR EN LA RECOLECCION DE INFORMACION PARA PRESENTACION DE INFORMES. 4. APOYAR EN LA ATENCION DE LOS REQUERIMIENTOS DE LOS DIFERENTES USUARIOS (ADMINISTRATIVOS, DOCENTES Y ESTUDIANTES). 5. APOYO EN LOS EVENTOS CON TRANSMISIONES VIA STREAMING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</si>
  <si>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TELEFÓNICA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</si>
  <si>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</si>
  <si>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REPUBLICA Y DEL MAGDALENA CON RESPECTO A LAS ORDENES Y/O CONTRATOS SUSCRITOS POR LOS DIFERENTES ORDENADORES DEL GASTO DELEGADOS. 2. APOYAR AL GRUPO INTERNO DE CONTRATACIÓN EN EL CARGUE DE INFORMACIÓN A LA PLATAFORMA DEL SECOP II DE TODOS LOS PROCESOS DE CONTRATACIÓN QUE ADELANTE LA UNIVERSIDAD A TRAVÉS DE LA VICERRECTORÍA ADMINISTRATIVA Y/O DIRECCIÓN ADMINISTRATIVA. 3. APOYAR AL GRUPO INTERNO DE CONTRATACIÓN EN EL CARGUE Y ACTUALIZACIÓN DE LA INFORMACIÓN DE LAS ORDENES DE SERVICIOS PROFESIONALES Y DE APOYO A LA GESTIÓN QUE SUSCRIBA EL VICERRECTOR ADMINISTRATIVO Y/O DIRECTOR ADMINISTRATIVO EN LA PLATAFORMA SIA OBSERVA DE LA AUDITORIA GENERAL DE LA REPUBLICA. 4. APOYAR EL SEGUIMIENTO A LOS PLANES DE MEJORAMIENTO DE AUDITORÍAS INTERNAS Y EXTERNAS. ASÍ COMO EL PLAN DE INTEGRIDAD Y BUEN GOBIERNO. 5. APOYAR LA GENERACIÓN DE INFORMES DEL ESTADO DE CARGUE DE DOCUMENTOS EN LAS PLATAFORMAS: SIA OBSERVA AUDITORIA, SIGEP I Y II, SECOP I Y II, SIA OBSERVA CONTRALORÍA, POR PARTE DE CADA UNO DE LOS ORDENADORES DEL GASTO DELEGADOS. 6. APOYAR EN LA CAPACITACIÓN Y MESAS DE TRABAJO CON LOS DISTINTOS EQUIPOS Y ORDENADORES DEL GASTO DELEGADOS RESPECTO DE LA GESTIÓN Y CARGUE DE INFORMACIÓN EN LAS PLATAFORMAS: SIA OBSERVA AUDITORIA, SIGEP I Y II, SECOP I Y II, SIA OBSERVA CONTRALORÍA, CHIP, CONTADURÍA GENERAL DE LA NACIÓN Y SIRECI. 7. APOYAR EL PROCESOS DE REVISIÓN INTERNA DE LAS PLATAFORMAS SIA OBSERVA AUDITORIA, SIGEP I Y II, SECOP I Y II, SIA OBSERVA CONTRALORÍA, DEL CARGUE DE LOS CONTRATOS Y MATRIZ DE LEGALIDAD. 8. APOYAR A LOS EQUIPOS DE TRABAJO Y ORDENADORES DEL GASTO DELEGADOS, RESPECTO DE INQUIETUDES O SOLICITUDES SOBRE EL CARGUE DE INFORMACIÓN EN LAS PLATAFORMAS: SIA OBSERVA AUDITORIA, SIGEP I Y II, SECOP I Y II, SIA OBSERVA CONTRALORÍA. 9. APOYAR EN LA REVISIÓN JURÍDICA DE INFORMACIÓN CARGADA EN LAS PLATAFORMAS DEL SIA OBSERVA- AUDITORIA, SIGEP II SECOP I Y II DE ÓRDENES Y/O CONTRATOS SUSCRITOS POR LOS DIFERENTES ORDENADORES DEL GASTO DELEGADOS. 10. APOYAR EN LA REVISIÓN Y VERIFICACIÓN DE LA INFORMACIÓN DEL DIRECTORIO FUNCIÓN PÚBLICA SIGEP II. 11. APOYAR EN LA CAPACITACIÓN, CONFORMACIÓN, CARGUE Y PUBLICACIÓN DEL PLAN ANUAL DE ADQUISICIONES – PAA DE ACUERDO A LOS CÓDIGOS UNSPSC QUE CORRESPONDAN. 12. APOYAR EN LA CAPACITACIÓN, REVISIÓN Y CARGUE DEL FORMATO F-20 CONTRALORÍA DEPARTAMENTAL DEL MAGDALENA. 13. APOYAR EL CARGUE DE INFORMACIÓN DE LAS ORDENES DE PRESTACIÓN DE SERVICIOS PROFESIONALES Y DE APOYO A LA GESTIÓN A LAS PLATAFORMAS: CHIP, FUNCIÓN PÚBLICA, CONTADURÍA GENERAL DE LA NACIÓN Y SIRECI. 14. APOYAR EN LA REVISIÓN DE LOS DOCUMENTOS PARA TRÁMITE DE LIQUIDACIÓN DE HONORARIOS DE LOS CONTRATISTAS POR PRESTACIÓN DE SERVICIOS PROFESIONALES Y DE APOYO A LA GESTIÓN DE LA VICERRECTORÍA ADMINISTRATIVA Y DIRECCIÓN ADMINISTRATIVA. 15.  APOYAR AL GRUPO DE CONTRATACIÓN EN LA ORGANIZACIÓN DEL ARCHIVO DIGITAL DE LAS ORDENES DE SERVICIOS PROFESIONALES Y DE APOYO A LA GESTIÓN SUSCRITAS POR EL VICERRECTOR ADMINISTRATIVO Y/O EL DIRECTOR ADMINISTRATIVO. 16. RENDIR INFORMES MENSUALES O CUANDO EL SUPERVISOR ASÍ LO REQUIERA, SOBRE LAS ACTIVIDADES DESARROLLADAS EN CUMPLIMIENTO DE LA ORDEN DE PRESTACIÓN DE SERVICIOS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</si>
  <si>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CUBRIMIENTO DE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APOYAR EN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ORDEN.13. REALIZAR FOTOGRAFÍAS CONCEPTUALES TANTO EN EVENTOS INSTITUCIONALES COMO EN DIVERSOS ESCENARIOS QUE SE PRESENTEN.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</si>
  <si>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DEL PROGRAMA DE RADIO "DESDE EL CAMPUS AL AIRE" QUE SE EMITE EN LA EMISORA CULTURAL DE LA UNIVERSIDAD DEL MAGDALENA. 2. APOYAR LA COORDINACIÓN DE FUENTES INSTITUCIONALES, COMO: FACULTAD DE CIENCIAS DE LA EDUCACIÓN, 3. APOYAR EN LA ORGANIZACIÓN DE EVENTOS POR SEMESTRE CON SU RESPECTIVO CUBRIMIENTO. 4. REALIZAR CUBRIMIENTO NOTICIOSO Y LOGÍSTICO DEL DEPARTAMENTO DE ESTUDIOS GENERALES. 5. REALIZAR CUBRIMIENTO PERIODÍSTICO DE LAS NOTICIAS QUE GENERA EL GRUPO DE ADMISIONES, REGISTRO Y CONTROL ACADÉMICO, RELACIONADO CON INSCRIPCIONES, OFERTA ACADÉMICA, MATRÍCULAS, FONGES, DE CADA UNO DE ESTOS TEMAS SE REALIZA BOLETÍN DE PRENSA PARA INFORMAR A LA COMUNIDAD UNIVERSITARIA. 6. APOYAR CON EL MONITOREO A LOS NOTICIEROS EMITIDOS POR LA EMISORA "RUMBA STEREO". 7. HACER TRANSMISIONES EN DIRECTO DEL PROGRAMA DE RADIO "DESDE EL CAMPUS AL AIRE". 8. PRESENTAR EVENTOS Y REDACTAR BOLETINES. 9. PRESENTAR LOS INFORMES QUE SEAN REQUERIDOS POR EL SUPERVISOR DE LA ORDEN. 10. APOYAR EL PROCESO DE SOLICITUD, REVISIÓN Y APROBACIÓN DISEÑOS DE BANNERS E INFOGRAFÍAS. 11. APOYAR EN LA ELABORACIÓN Y RECOPILACIÓN DE LOS EVENTOS SEMANALES PARA TU AGENDA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</si>
  <si>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</si>
  <si>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</si>
  <si>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DEL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</si>
  <si>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</si>
  <si>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DIRECCIÓN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DURANTE EL PLAZO DE EJECUCIÓN DE LA PRESENTE ORDEN. 4. APOYAR A LA DIRECCIÓN DE COMUNICACIONES EN LA PRESENTACIÓN DE EVENTOS. 5. REDACTAR CERDA DE 15 A 20 BOLETINES MENSUALES. 6. APOYAR A LA DIRECCIÓN DE COMUNICACIONES EN LA COORDINACIÓN DEL MONITOREO DE 8 NOTICIEROS RADIALES 120 DÍAS DURANTE EL PLAZO DE EJECUCIÓN DE LA PRESENTE ORDEN.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</si>
  <si>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DE LOS CONTRATOS DE CÁTEDRA DEL CENTRO DE POSGRADOS Y FACULTADES Y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EN EL CONTROL DE LAS BONIFICACIONES NO CONSTITUTIVAS DE DOCENTES DE PLANTA, OCASIONALES Y EMPLEADOS ADMINISTRATIVOS. 6. APOYAR EN LA ENTREGA DE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CUMPLIR CON LOS PROCEDIMIENTOS DEL PROCESO DE GESTIÓN DEL SISTEMA INTEGRAL DE LA CALIDAD "COGUI +". 14. APOYAR CON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</si>
  <si>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 LA DIRECCIÓN DE COMUNICACIONES EN LA COORDINACIÓN, REVISIÓN Y/O EDICIÓN DEL CONTENIDO DIGITAL QUE INFORMA LOS HECHOS NOTICIOSOS DE LA INSTITUCIÓN Y PROMOCIONA LA OFERTA ACADÉMICA, PRODUCTOS Y SERVICIOS UNIVERSITARIOS. 4. APOYAR LA COORDINACIÓN CON EL CENTRO DE INVESTIGACIÓN Y DESARROLLO DE SOFTWARE, EN ASPECTOS RELACIONADOS A LA PROGRAMACIÓN Y MANEJO DEL SITIO WEB PRINCIPAL DE LA UNIVERSIDAD Y LA OPTIMIZACIÓN DE SU ARQUITECTURA DIGITAL. 5. APOYAR A LA DIRECCIÓN DE COMUNICACIONES EN EL DISEÑO DE ESTRATEGIAS DE MARKETING DIGITAL, QUE APORTEN AL POSICIONAMIENTO DE MARCA INSTITUCIONAL Y POTENCIEN LA FIDELIZACIÓN DE LA COMUNIDAD VIRTUAL. 6. APOYAR A LA DIRECCIÓN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APOYAR LA COORDINACIÓN DE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</si>
  <si>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SUPERVISIÓN DE ESPACIOS FÍSICOS DE LAS SEDE ALTERNA, CERES DE PIVIJAY, MAGDALENA. 2. APOYAR AL GSG EN LAS APERTURAS DE SALONES Y AREAS ADMINISTRATIVAS DE ESA SEDE. 3. APOYAR AL GSG EFECTUANDO REPORTES DE ANOMALÍAS EN LOS ESPACIOS FÍSICOS DESCRITOS Y APOYAR EN ORIENTACIONES LOCATIVAS A FUNCIONARIOS Y CONTRATISTAS DE LA UNIVERSIDAD CUANDA HAYA LA NECESIDAD. 4. APOYAR AL GSG EN LA REALIZACIÓN DE RONDAS A TODOS LOS ESPACIOS DE LAS SEDE ALTERNA DE PIVIJAY PARA VERIFICAR SUS CONDICIONES Y ESTADOS.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</si>
  <si>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LA PRODUCCIÓN AUDIOVISUAL DE TODAS LAS ACTIVIDADES QUE SE DESARROLLEN EN LA UNIVERSIDAD Y NECESITEN DE UN REGISTRO HISTÓRICO. 2. REALIZAR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REALIZAR LA PRODUCCIÓN, EDICIÓN Y POSTPRODUCCIÓN DE VIDEOS, MICROPROGRAMAS Y MICRONOTAS.7. APOYAR EN LA ADMINISTRACIÓN DE LA UTILIZACIÓN Y BODEGAJE DE LAS HERRAMIENTAS DE PRODUCCIÓN AUDIOVISUAL Y FOTOGRÁFICA QUE PERTENEZCAN A LA DIRECCIÓN DE COMUNICACIONES. 8. PRESENTAR LOS INFORMES QUE SEAN REQUERIDOS POR EL SUPERVISOR DE LA ORDEN. 9. APOYAR LA COORDINACIÓN Y SUPERVISIÓN DE LAS TAREAS QUE REALIZA EL EQUIPO DE AUDIOVISUALES DE LA DIRECCIÓN DE COMUNICACIONES. 10. APOYAR LA COORDINACIÓN DEL MANEJO Y DISTRIBUCIÓN DE LOS EQUIPOS DE TELEVISIÓN PARA LA REALIZACIÓN DE PIEZAS AUDIOVISUALES. 11. REALIZAR LA PRODUCCIÓN DE 2 A 5 PIEZAS (VIDEOS INSTITUCIONALES) MENSUALES. 12. REALIZAR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</si>
  <si>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PRESENTE ORDEN.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</si>
  <si>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</si>
  <si>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</si>
  <si>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</si>
  <si>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SUPERVISOR Y COORDINADORES DE LA SUPERVISIÓN SOBRE LOS PROCESOS Y PROCEDIMIENTOS DE ORDEN JURÍDICO Y LEGAL EN EL MARCO DE LA NORMATIVIDAD VIGENTE. 2. APOYAR LA SUPERVISIÓN EN LA PROYECCIÓN DE LOS ACTOS ADMINISTRATIVOS QUE SE REQUIERAN PARA EL DESARROLLO DEL APOYO A LA SUPERVISIÓN. 3. APOYAR LA SUPERVISIÓN PARA QUE LOS PROCESOS DE INSCRIPCIÓN Y SELECCIÓN DE LOS BENEFICIARIOS SE DÉ ACORDE A LOS TÉRMINOS DE REFERENCIA REQUERIDOS. 4. APOYAR LA SUPERVISIÓN DE LA VALIDACIÓN DE LOS PLANES DE INTERVENCIÓN BASADOS EN LA NORMATIVIDAD COLOMBIANA VIGENTE. 5. APOYAR LA SUPERVISIÓN DE LOS MÓDULOS – TALLERES, PARA EJERCER EL APOYO JURÍDICO QUE SE REQUIERA. 6. APOYAR LA SUPERVISIÓN DE LA IMPLEMENTACIÓN DE LOS PLANES DE INTERVENCIÓN. 7. APOYAR LA SUPERVISIÓN DEL CUMPLIMIENTO A CABALIDAD DE CADA UNA DE LAS ACTIVIDADES Y OBJETIVOS DE ACUERDO CON LA NORMATIVIDAD VIGENTE. 8. APOYAR LA SUPERVISIÓN DE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</si>
  <si>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EN LA CONSTRUCCIÓN Y PRESENTACIÓN DE INFORMES DE AVANCE DE EJECUCIÓN TÉCNICA Y FINANCIERA DEL PROYECTO, SOLUCIONES Y DETALLES DE ACTIVIDADES CUMPLIDA, DE TAL FORMA QUE PERMITA UNA VISIÓN CLARA Y COMPLETA DEL ESTADO DE EJECUCIÓN. 5. APOYAR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</si>
  <si>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FORMULACIÓN,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REALIZACIÓN DE SONDEOS COMERCIALES PARA LOS PROCESOS DE COMPRA Y ADQUISICIÓN DE SERVICIOS. 6. APOYAR EN LA FORMULACIÓN DE MEJORAS A LOS PROCESOS Y PROCEDIMIENTOS A CARGO DE LA DIRECCIÓN ADMINISTRATIVA. 7.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</si>
  <si>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(A) DE DESARROLLO ESTUDIANTIL QUE DÉ RESPUESTA A LAS ACTIVIDADES PARA LAS CUALES FUE CONTRATADA. 2. APOYAR A LA DIRECCIÓN DE DESARROLLO ESTUDIANTIL EN EL PROCESO DE SELECCIÓN DE LOS INTÉRPRETES DE LENGUA DE SEÑAS COLOMBIANA. 3. APOYAR A LA DIRECCIÓN DE DESARROLLO ESTUDIANTIL EN LA CONSOLIDACIÓN DE LAS POLÍTICAS DE INCLUSIÓN EDUCATIVAS PARA LOS ESTUDIANTES CON DISCAPACIDAD DE LA UNIVERSIDAD DEL MAGDALENA. 4. APOYAR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14. APOYAR A LA DIRECCIÓN DE DESARROLLO ESTUDIANTIL EN LOS PROCESOS DE ADMISIÓN, INDUCCIÓN DE LOS ESTUDIANTES NUEVOS 2024-I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</si>
  <si>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APOYAR EL SEGUIMIENTO Y ACTUALIZACIÓN AL PROCESO APOYO TECNOLÓGICO TIC, PARA LA TOMA DE ACCIONES PREVENTIVAS, CORRECTIVAS Y MEJORAS. 2. ASESORAR Y APOYAR EN LA ELABORACIÓN DE MANUALES, FORMATOS DE PROCEDIMIENTO, GUÍAS, INSTRUCTIVOS E INDICADORES AL PROCESO DE APOYO TECNOLÓGICO. 3. ASESORAR Y APOYAR EN LOS SEGUIMIENTOS AL PDU Y PDA. 4. ASESORAR Y APOYAR EN LA ENTREGA DE INFORMES PARA EL PROCESO DE ACREDITACIÓN DE LOS PROGRAMAS, FACULTADES Y A NIVEL INSTITUCIONAL. 5. ASESORAR Y APOYAR EN EL DILIGENCIAMIENTO DE LAS ACTIVIDADES ENMARCADAS EN EL PLAN DE ACCIÓN CORRESPONDIENTE AL PROCESO APOYO TECNOLÓGICO TIC.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</si>
  <si>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 PROYECCIONES FINANCIERAS DE INGRESOS Y GASTOS DE ACUERDO CON LAS INSTRUCCIONES DEL VICERRECTOR ADMINISTRATIVO. 2. APOYAR EN LA RECOPILACIÓN Y ELABORACIÓN DE INFORMES DE SEGUIMIENTO DE EJECUCIÓN PRESUPUESTAL. 3. APOYAR EN LA REVISIÓN DE INFORMES FINANCIEROS Y CONTABLES ELABORADOS POR LA DIRECCIÓN FINANCIERA. 4. APOYAR EN LA ELABORACIÓN DE INFORMES Y DOCUMENTOS PARA LOS PROCESOS DE ACREDITACIÓN INSTITUCIONAL Y DE PROGRAMAS. 5. APOYAR EN EL SEGUIMIENTO A LOS PROYECTOS ASIGNADOS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</si>
  <si>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ATENCIÓN A TRAVÉS DE LOS DIFERENTES CANALES DE COMUNICACIÓN A LOS APROXIMADAMENTE 900 DOCENTE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</si>
  <si>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REGISTRO DEL PERSONAL CIENTÍFICO A CONTRATAR PARA PROYECTOS DE INVESTIGACIÓN. 2. APOYAR EN LA COORDINACIÓN PARA LA CREACIÓN DE USUARIOS DE LAS PLATAFORMAS GEDOCO Y SIGEP II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7. APOYAR LA REALIZACIÓN DE LLAMADAS DE ACOMPAÑAMIENTO Y SEGUIMIENTO EN EL CARGUE DE DOCUMENTOS DEL PERSONAL A CONTRATAR. 8. APOYAR EN LA CREACIÓN Y ACTIVACIÓN DE USUARIOS EN LA PLATAFORMA SIGEP II. 9. APOYAR EN EL PROCESO DE INCLUSIÓN DE LOS CONTRATOS EN LA PLATAFORMA SIGEP II. 10. APOYAR LA ACTUALIZACIÓN DE LOS DOCUMENTOS CONTRACTUALES EN LA PLATAFORMA SIA OBSERVA. 11. APOYAR EL PROCESO DE CARNETIZACIÓN DE LOS NUEVOS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</si>
  <si>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CARGUE DE DOCUMENTOS EN LAS PLATAFORMAS SIA OBSERVA Y SECOP II. 2. APOYAR EN LA DIGITALIZACIÓN LOS DOCUMENTOS DE LOS PROCESOS CONTRACTUALES EXPEDIDOS POR LA VICERRECTORÍAADMINISTRATIVA. 3. APOYAR EN LA COMUNICACIÓN DE LOS ACTOS ADMINISTRATIVOS A LA OFICINA DE PRESUPUESTO PARA LA ELABORACIÓN DE LOS REGISTROS PRESUPUESTALES. 4. APOYAR LA REVISIÓN DE INFORMES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</si>
  <si>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</si>
  <si>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</si>
  <si>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</si>
  <si>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 LA  DIRECCIÓN DEL CENTRO EN BUENAS PRÁCTICAS DE DESARROLLO EN EL SISTEMA DE INFORMACIÓN DE REGISTRO ACADÉMICO. 5. APOYAR EN LA CONSTRUCCIÓNDE PIPELINE EN EL SISTEMA DE INFORMACIÓN DE REGISTRO ACADÉMICO.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</si>
  <si>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</si>
  <si>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CREAER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</si>
  <si>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</si>
  <si>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REALIZACIÓN DE MANTENIMIENTO PREVENTIVO Y CORRECTIVO A LOS EQUIPOS DE CÓMPUTO DE LA INSTITUCIÓN, INCLUYENDO SEDES ALTERNAS (SEDECENTRO, PLANTA PILOTO, CONSULTORIO JURÍDICO, SAN JUAN NEPOMUCENO). 2. REALIZAR SOPORTE TECNOLÓGICO A USUARIOS, INSTALAR SOFTWARE LICENCIADO QUE SOLICITEN LOS USUARIOS DESPUÉS DE SU CONFIGURACIÓN INICIAL. 3. APOYAR EN LA CONFIGURACIÓN DE LAS IMPRESORAS CON LOS EQUIPOS DE CÓMPUTO EN LAS DIFERENTES DEPENDENCIAS DE LA UNIVERSIDAD DEL MAGDALENA. 4. APOYAR LA CONFIGURACIÓN DE LOS EQUIPOS NUEVOS DE CÓMPUTO (INSTALAR DE SOFTWARE, SISTEMA OPERATIVO). 5. APOYAR LOS SERVICIOS DE VÍDEO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</si>
  <si>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PRESTACIÓN DE SOPORTE A USUARIOS QUE LO REQUIERAN. 2. APOYAR EN LA ACTUALIZACIÓN DE LA INFRAESTRUCTURA TECNOLÓGICA. 3. APOYAR EN EL PROCESO DE CARNETIZACION LIDERADO POR 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</si>
  <si>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ACOMPAÑAR EN EL DISEÑO DOCUMENTAL DEL SISTEMA DE ASEGURAMIENTO INTERNO DE LA CALIDAD BAJO EL MODELO AUDIT COLOMBIA. 2. ASESORAR Y ACOMPAÑAR EN EL DISEÑO, MEDICIÓN Y SEGUIMIENTO DE LOS INDICADORES DE PROCESOS A LOS 21 PROCESOS DEL SISTEMA COGUI+ Y A LOS SISTEMAS DE GESTIÓN DEL CREO Y CENTRO DE CONCILIACIÓN Y CONSULTORIO JURIDICO. 3. ASESORAR Y ACOMPAÑAR A LOS 21 PROCESOS DEL SISTEMA COGUI+ EN LA CONSTRUCCIÓN DE LOS MAPAS DE RIESGOS DE GESTIÓN Y CORRUPCIÓN. 4. ASESORAR A LOS 21 PROCESOS EN EL MANEJO Y USO DE LAS PLATAFORMAS QUE SE DISPONGA PARA LA GESTIÓN DE LAS ACTIVIDADES DEL SISTEMA DE GESTIÓN. 5. ASESORAR Y APOYAR AL GRUPO DE GESTIÓN DE LA CALIDAD EN LOS PROCESOS DEL SISTEMA COGUI+ AL NUEVO PLAN DE GOBIERNO 2020- 2024 Y PLAN DE DESARROLLO 2020-2030.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</si>
  <si>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 LOS 21 PROCESOS DEL SISTEMA DE GESTIÓN INTEGRAL INSTITUCIONAL PARA LA ELABORACIÓN O MEJORAMIENTO DE LA DOCUMENTACIÓN (CARACTERIZACIÓN, PROCEDIMIENTOS Y FORMATOS). 2. APOYAR LAS SOLICITUDES QUE INCIDAN EN EL MEJORAMIENTO DE LOS PROCEDIMIENTOS PARA LA ELABORACIÓN Y CONTROL DE DOCUMENTOS Y REGISTROS. 3. APOYAR EN LA VERIFICACIÒN DE LOS DOCUMENTOS DEL SISTEMA DE GESTIÓN “COGUI+” CUMPLIENDO LAS DISPOSICIONES DE FORMA DADAS EN LA GUÍA PARA LA ELABORACIÓN DE DOCUMENTOS, ANTES DE SU PUBLICACIÓN. 4. APOYAR LA COORDINACIÓN Y ASEGURAMIENTO DE LA PUBLICACIÓN DE LOS DOCUMENTOS APROBADOS DEL SISTEMA “COGUI+”, CON EL FIN DE GARANTIZAR LA DISPONIBILIDAD DE LOS MISMOS PARA TODA LA COMUNIDAD UNIVERSITARIA. 5. APOYAR EN LA ADMINISTRACIÓN DE LOS LISTADOS MAESTROS DEL SISTEMA DE GESTIÓN “COGUI+”. 6. APOYAR EN LA ADMINISTRACIÓN, CUIDADO Y PROTECCIÓN DE LA DOCUMENTACIÓN DEL SISTEMA DE GESTIÓN. 7. ASESORAR A LOS 21 PROCESOS EN EL MANEJO Y USO DE LAS PLATAFORMAS QUE SE DISPONGA PARA LA GESTIÓN DE LAS ACTIVIDADES DEL SISTEMA DE GESTIÓN.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</si>
  <si>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EL CARGUE DE LA INFORMACIÓN EN LA PLATAFORMA SIA-OBSERVA DE LA AUDITORÍA GENERAL DE LA REPÚBLICA DE LOS CONTRATOS SUSCRITOS POR EL VICERRECTOR ADMINISTRATIVO. 3. APOYAR EN EL CARGUE Y ACTUALIZACIÓN DE LA INFORMACIÓN PRECONTRACTUAL, CONTRACTUAL Y POS CONTRACTUAL DE LAS ÓRDENES DE SERVICIOS PROFESIONALES Y DE APOYO A LA GESTIÓN QUE SUSCRIBA EL VICERRECTOR ADMINISTRATIVO Y EL DIRECTOR ADMINISTRATIVO EN LA PLATAFORMA SIA OBSERVA DE LA AUDITORA GENERAL DE LA REPÚBLICA. 4. APOYAR EL CARGUE DE INFORMACIÓN PRECONTRACTUAL, CONTRACTUAL Y POS CONTRACTUAL A LA PLATAFORMA DEL SECOP II DE TODOS LOS PROCESOS DE CONTRATACIÓN QUE ADELANTE LA UNIVERSIDAD A TRAVÉS DE LA VICERRECTORÍA ADMINISTRATIVA Y LA DIRECCIÓN ADMINISTRATIVA. 5. APOYAR AL GRUPO INTERNO DE CONTRATACIÓN EN LA ORGANIZACIÓN DEL ARCHIVO DIGITAL DE LAS ÓRDENES DE SERVICIOS PROFESIONALES Y DE APOYO A LA GESTIÓN SUSCRITAS POR EL VICERRECTOR ADMINISTRATIVO Y EL DIRECTOR ADMINISTRATIVO. 6. APOYAR EN LA REVISIÓN DE LA INFORMACIÓN CONTRACTUAL CARGADA EN LAS PLATAFORMAS DEL SIA OBSERVA AUDITORIA, SIGEP II, SECOP I Y II. 7. APOYAR LA REVISIÓN DE LOS FORMATOS DE RECIBIDO A SATISFACCIÓN PARA TRÁMITES DE PAGO DE ÓRDENES DE PRESTACIÓN DE SERVICIOS PROFESIONALES Y DE APOYO A LA GESTIÓN.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</si>
  <si>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</si>
  <si>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</si>
  <si>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LOS SERVICIOS PROFESIONALES DE ABOGADO EN LOS PROCESOS QUE SEAN ADELANTADOS EN LA DIRECCIÓN DE BIENESTAR UNIVERSITARIO Y SUS COORDINACIONES. 2. APOYAR JURÍDICAMENTE A LA DIRECCIÓN DE BIENESTAR UNIVERSITARIO, EN LOS PROCESOS DE GESTIÓN DE CONTRATACIÓN (PRE-CONTRACTUALES, CONTRACTUALES, POST-CONTRACTUALES). 3. ENTREGAR DE MANERA OPORTUNA Y BAJO SU RESPONSABILIDAD LOS INFORMES QUE SE LE SOLICITEN PARA SER PRESENTADOS EN OTRAS DEPENDENCIAS, CON SOPORTES ESTADÍSTICOS. 4. APOYAR JURÍDICAMENTE EN LA REVISIÓN DE DOCUMENTOS Y PROCEDIMIENTOS IMPLEMENTADOS DESDE LA DIRECCIÓN Y DESDE CADA UNA DE SUS COORDINACIONES. 5. APOYAR EN LOS TRÁMITES ADMINISTRATIVOS CONTRACTUALES A LA DIRECCIÓN DE BIENESTAR UNIVERSITARIO. 6. APOYAR JURÍDICAMENTE EN LA PROYECCIÓN DE SOLICITUDES, INFORMES Y RESPUESTAS DE DERECHO DE PETICIÓN QUE LE SEAN SOLICITADAS A LA DIRECCIÓN. 7. APOYAR JURÍDICAMENTE LA ELABORACIÓN DE POLÍTICAS, PROCEDIMIENTOS, PROTOCOLOS, MANUALES, GUÍAS, FORMATOS Y DEMÁS DOCUMENTOS QUE SE DEFINAN DENTRO DEL ALCANCE TÉCNICO PARA EL CUMPLIMIENTO DE LOS ESTÁNDARES DE CALIDAD. 8. APOYAR EN LA SUPERVISIÓN EN LO RELACIONADO CON REVISIÓN DE INFORMES Y LA EJECUCIÓN DE LAS ORDENES Y/O CONTRATOS DE LA DIRECCIÓN DE BIENESTAR UNIVERSITARIO. 9. EMITIR CONCEPTOS Y RESOLVER LAS CONSULTAS JURÍDICAS QUE SEAN SOLICITUDES POR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</si>
  <si>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FACULTAD DE CIENCIAS BÁSICAS LAS ACTIVIDADES DE INVESTIGACIÓN Y EXTENSIÓN EN LOS PROCESOS DE PROGRAMACIÓN DE REUNIONES, RELATORÍAS DEL COMITÉ DE INVESTIGACIÓN Y EXTENSIÓN, Y PROCESAMIENTO DE INFORMACIÓN PARA GENERAR INDICADORES. 2. APOYAR EL ANÁLISIS FINANCIERO, MERCADEO, PLANEACIÓN ACADÉMICA, ADMINISTRATIVA Y LOGÍSTICA DE LOS PROYECTOS DE EDUCACIÓN CONTINUADA. 3. APOYAR LA REALIZACIÓN DE LOS PROYECTOS ESTRATÉGICOS DE LA FACULTAD DE CIENCIAS BÁSICAS. 4. APOYAR EN LA BÚSQUEDA Y DIVULGACIÓN DE CONVOCATORIAS DE PROYECTOS, BECAS Y APOYO PARA FINANCIACIÓN DE PROYECTOS Y PRODUCTOS DE CTEI. 5. APOYAR EN EL DESARROLLO DEL FACTOR 08 "APORTES DE LA INVESTIGACIÓN, LA INNOVACIÓN, EL DESARROLLO TECNOLÓGICO Y LA CREACIÓN" EN EL MARCO DEL PROCESO DE RENOVACIÓN DE LA REACREDITACIÓN Y REGISTRO CALIFICADO DEL PROGRAMA DE BIOLOGÍA. 6. APOYAR EN LA DIVULGACIÓN DE INFORMACIÓN DE REGULACIÓN ACADÉMICA, CALENDARIOS, EVENTOS, PROMOCIÓN DE LA OFERTA ACADÉMICA, CONVOCATORIA DE REUNIONES, EN LAS REDES SOCIALES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</si>
  <si>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</si>
  <si>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DE LOS RECAUDOS DE LAS PRINCIPALES FUENTES DE FINANCIACIÓN DEL PRESUPUESTO DE LA INSTITUCIÓN. 2. APOYAR EN LA SOLICITUD AL GRUPO DE PRESUPUESTO LOS INFORMES DE EJECUCIONES PRESUPUESTALES DE INGRESOS Y EGRESOS ELABORADOS TRIMESTRALMENTE PARA ENVIARLOS A LA OFICINA ASESORA DE PLANEACIÓN PARA SU PUBLICACIÓN EN LA PÁGINA DE TRANSPARENCIA Y ACCESO A INFORMACIÓN PÚBLICA. 3. APOYAR EN LA SOLICITUD AL GRUPO DE CONTABILIDAD LOS ESTADOS FINANCIEROS DEFINITIVOS ELABORADOS MENSUALMENTE PARA ENVIARLOS A LA OFICINA ASESORA DE PLANEACIÓN PARA SU PUBLICACIÓN EN LA PÁGINA DE TRANSPARENCIA Y ACCESO A INFORMACIÓN PÚBLICA. 4. DILIGENCIAR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</si>
  <si>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ASESORAR A LA OFICINA ASESORA JURÍDICA EN EL TRÁMITE DE LOS PROCESOS QUE SE INICIAN POR JURISDICCIÓN COACTIVA,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</si>
  <si>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DE LA CREACIÓN, REVISIÓN Y DEPURACIÓN DE LA BASE DE TERCEROS EN EL SISTEMA DE INFORMACIÓN FINANCIERO – SINAP- . 2. ASESORAR AL GRUPO DE CONTABILIDAD EN EL PROCESO DE GESTIÓN DOCUMENTAL DE LA UNIDAD (RECEPCIÓN Y ARCHIVO DE LAS COMUNICACIONES INTERNAS Y EXTERNAS). 3. APOYAR EN LA COORDINACIÓN CON EL PERSONAL VINCULADO AL GRUPO DE CONTABILIDAD LO REFERENTE AL PROCESO DE RECEPCIÓN, REVISIÓN Y POSTERIOR ENVÍO DE DOCUMENTOS SOPORTE PARA TRÁMITES DE PAGO, PROVENIENTES DE LA DIRECCIÓN FINANCIERA, GRUPO DE PRESUPUESTO Y DEMÁS DEPENDENCIAS. 4. ASESORAR AL GRUPO DE CONTABILIDAD EN LA ELABORACIÓN DEL INFORME DE AVANCE A LOS PLANES DE MEJORAMIENTO SUSCRITOS CON LAS ENTIDADES DE CONTROL QUE CORRESPONDA. 5. ASESORAR AL GRUPO DE CONTABILIDAD EN LA PLANIFICACIÓN, COORDINACIÓN Y EJECUCIÓN DE LAS ACTIVIDADES TENDIENTES A ACTUALIZAR EL SISTEMA DE GESTIÓN DE CALIDAD DEL PROCESO CONTABLE – FINANCIERO. 6. ASESORAR AL GRUPO DE CONTABILIDAD EN LA ADMINISTRACIÓN DEL MAPA DE RIESGO DE PROCESO CONTABLE.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</si>
  <si>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MANTENIMIENTO PREVENTIVO Y CORRECTIVO A LOS EQUIPOS DE CÓMPUTO DE LA INSTITUCIÓN, INCLUYENDO SEDES ALTERNAS (SEDE-CENTRO, PLANTA PILOTO, CONSULTORIO JURÍDICO, SAN JUAN NEPOMUCENO). 2. APOYAR EN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</si>
  <si>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REVISIÓN DE LOS CRÉDITOS REGISTRADOS EN LAS DIFERENTES CUENTAS BANCARIAS DE LA UNIVERSIDAD, QUE ESTOS SE ENCUENTREN DEBIDAMENTE IDENTIFICADOS Y REGISTRADOS EN EL SISTEMA DE INFORMACIÓN FINANCIERO (SINAP). 2. INFORMAR AL TESORERO EN LA IDENTIFICACIÓN Y REGISTRO DE AJUSTES DE TESORERÍA. 3. REVISAR MENSUALMENTE LAS RETENCIONES Y DEDUCCIONES POR CONCEPTO DE RETENCIÓN EN LA FUENTE Y ESTAMPILLAS DEPARTAMENTALES. 4. APOYAR LA RECEPCIÓN DE SOLICITUDES DE EMBARGOS ENVIADAS POR LOS JUZGADOS PARA DIRECCIONAMIENTO DE LAS MISMAS. 5. REVISAR LA APLICACIÓN DE LOS EMBARGOS DECRETADOS POR LOS JUZGADOS CONTRA FUNCIONARIOS Y CONTRATISTAS. 6. PROYECTAR PARA LA FIRMA DEL TESORERO, COMUNICACIONES EXTERNAS POR SOLICITUDES DE INFORMACIÓN DE LOS JUZGADOS EN RELACIÓN CON LOS EMBARGOS DECRETADOS. 7. APOYAR SEGUIMIENTO A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</si>
  <si>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SEGUIMIENTO Y ANÁLISIS DE LOS INDICADORES DE GESTIÓN Y CORRUPCIÓN. 2. APOYAR EN LA ELABORACIÓN DE PROYECCIONES FINANCIERAS DE INGRESOS Y GASTOS DE ACUERDO CON LAS INSTRUCCIONES DEL DIRECTOR FINANCIERO. 3. APOYAR EN EL SEGUIMIENTO DE LOS PLANES DE MEJORAMIENTO DE LA CGDM. 4. APOYAR A LA DIRECCIÓN FINANCIERA EN LA RESPUESTA DE LOS PQR CON RESPECTO A SOLICITUDES DE INFORMACIÓN FINANCIERA POR ENTES EXTERNOS. 5. APOYAR EN LA SOLICITUD DE INFORMACIÓN FINANCIERA DE LOS DISTINTOS PROGRAMAS ACADÉMICOS EN PRO DE LOS PROCESOS DE EVALUACIÓN. 6. APOYAR EN EL SEGUIMIENTO A LOS INFORMES DE EJECUCIONES PRESUPUESTALES DE INGRESOS Y EGRESOS ELABORADOS TRIMESTRALMENTE PARA ENVIARLOS A LA OFICINA DE ASEGURAMIENTO DE LA CALIDAD PARA SU PUBLICACIÓN EN LA PÁGINA DE TRANSPARENCIA Y ACCESO A INFORMACIÓN PÚBLICA. 7. APOYAR EN LAS SOLICITUDES AL GRUPO DE CONTABILIDAD DE LOS ESTADOS FINANCIEROS DEFINITIVOS ELABORADOS MENSUALMENTE PARA ENVIARLOS A LA OFICINA DE ASEGURAMIENTO DE LA CALIDAD PARA SU PUBLICACIÓN EN LA PÁGINA DE TRANSPARENCIA Y ACCESO A INFORMACIÓN PÚBLICA. 8. APOYAR EN EL DILIGENCIAMIENTO DE LOS FORMATOS DE ACTUALIZACIÓN FINANCIERA ENVIADAS POR LOS BANCOS. 9. APOYAR EN EL SEGUIMIENTO AL CRONOGRAMA DE INFORMES A PRESENTAR POR LA DIRECCIÓN FINANCIERA. 10. APOYAR EN LA ELABORACIÓN DE LOS INFORMES MENSUALES DE SEGUIMIENTO DE INGRESOS, GASTOS, REQUERIDOS POR EL CSU.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</si>
  <si>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</si>
  <si>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COMUNICACIONES EN LOS PROCESOS DE COMUNICACIÓN INTERNA Y EXTERNA. 2. REALIZAR EL CUBRIMIENTO DE FUENTES INSTITUCIONALES. 3. REALIZAR EL SEGUIMIENTO A LA EMISORA RADIO MAGDALENA. 4. REALIZAR LOCUCIÓN DEL PROGRAMA DE RADIO “DESDE EL CAMPUS AL AIRE” A TRAVÉS DE LA EMISORA UNIMAGDALENA RADIO. 5. REDACTAR LIBRETOS DE RADIO SOBRE LAS NOVEDADES, EVENTOS E INFORMACIÓN DE LAS FUENTES ASIGNADAS, PARA LA TRANSMISIÓN EN LA EMISORA UNIMAGDALENA RADIO. 6. REDACTAR BOLETINES DE PRENSA SOBRE LAS NOVEDADES, EVENTOS E INFORMACIÓN DE LAS FUENTES ASIGNADAS. 7. APOYAR A LA DIRECCIÓN DE COMUNICACIONES EN EL PROCESO DE ORGANIZACIÓN LOGÍSTICA DE EVENTOS DE LAS FUENTES ASIGNADAS, ELABORAR LIBRETOS DE PRESENTACIÓN, ÓRDENES DEL DÍA Y PRECEDENCIAS; REALIZAR SEGUIMIENTO A SOLICITUDES DE INSUMOS Y ELEMENTOS PARA LOS EVENTOS. 8. PRESENTAR EVENTOS DE LAS FUENTES ASIGNADAS. 9. COORDINAR LA ELABORACIÓN DE PIEZAS DE COMUNICACIÓN SOLICITADAS POR LAS FUENTES ASIGNADAS; ACOMPAÑAR EL PROCESO DE SOLICITUD, REVISIÓN Y APROBACIÓN DE DISEÑOS Y PRODUCCIÓN DE VIDEOS. 10. APOYAR A LA DIRECCIÓN DE COMUNICACIONES EN LA CREACIÓN DE COPYS PARA PUBLICACIONES EN LAS REDES SOCIALES SOBRE LAS NOVEDADES, EVENTOS E INFORMACIÓN DELAS FUENTES ASIGNADAS Y ESCRITOS PARA LAS SECCIONES DE LAS DEPENDENCIAS EN LA PÁGINA WEB INSTITUCIONAL. 11. APOYAR EN EL SEGUIMIENTO Y MONITOREO A LOS PLANES, PROGRAMAS E INDICADORES DE LA DIRECCIÓN DE COMUNICACIONES EN EL SISTEMA DE PLANEACIÓN, CONTROL INTERNO Y GESTIÓN DE LA CALIDAD INSTITUCIONAL. 12. APOYAR EN LA ELABORACIÓN Y DIFUSIÓN DE BOLETINES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</si>
  <si>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</si>
  <si>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</si>
  <si>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ELABORAR CRONOGRAMA DE TRABAJO Y CUMPLIR LAS ACTIVIDADES ACORDADAS CON LA FACULTAD Y LAS DOCENTES ASIGNADAS A LAS ACTIVIDADES DEL BOSQUE SECO, DENTRO DE LOS TIEMPOS ESTABLECIDOS. 2. REALIZAR UN MONITOREO ORNITOLÓGICO DESPUÉS DE LA EMERGENCIA SANITARIA CAUSADA POR EL COVID-19 PARA EVALUAR LOS EFECTOS EN LAS COMUNIDADES DE AVES ASOCIADAS AL CAMPUS Y EL BOSQUE SECO. 3. APOYAR PROCESOS DE CARÁCTER ADMINISTRATIVO, RELACIONADOS CON EL SEGUIMIENTO A SOLICITUDES Y PROCESOS PARA EL INGRESO DE LOS ESTUDIANTES Y DOCENTES QUE TENDRÁN ACCESO AL BOSQUE SECO. 4. APOYAR PROCESOS ADMINISTRATIVOS RELACIONADOS CON LA CREACIÓN DE NUEVOS ESPACIOS (OBSERVATORIO EXPERIMENTAL ORNITOLÓGICO Y VIVERO QUE DONARÁ LA FUNDACIÓN BACHAQUEROS). 5. ELABORAR BASE DE DATOS DE LOS PRODUCTOS HISTÓRICOS Y ACTUALES DEL BOSQUE SECO (TESIS, PRÁCTICAS, ARTÍCULOS CIENTÍFICOS). 6. ORGANIZAR INFORMACIÓN DEL BOSQUE SECO CON FINES DE PUBLICACIÓN EN LAS REDES SOCIALES DE LA UNIVERSIDAD Y DE LA FACULTAD DE CIENCIAS BÁSICAS. 7. APOYAR EL CUMPLIMIENTO Y SUPERVISIÓN DE LAS NORMAS DE INGRESO DURANTE LAS VISITAS AL BOSQUE.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</si>
  <si>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PRODUCCIÓN DE CONTENIDOS PARA LAS REDES SOCIALES Y MEDIOS DIGITALES DE LA DIRECCIÓN DE BIENESTAR UNIVERSITARIO, ESPECIALMENTE LOS RELACIONADOS CON EL PROTOCOLO INSTITUCIONAL PARA LA PREVENCIÓN Y ATENCIÓN DE LA VIOLENCIA BASADA EN GÉNERO Y VIOLENCIA SEXUAL. 2. APOYAR AL FOMENTO AL INTERIOR DE LA COMUNIDAD UNIVERSITARIA, ACTVIDADES DE PROMOCIÓN Y PREVENCIÓN DE LA VIOLENCIA BASADA EN GÉNERO Y VIOLENCIA SEXUAL. 3. APOYAR EN LA PRODUCCIÓN DE CONTENIDOS PARA LOS MEDIOS DIGITALES DE BIENESTAR UNIVERSITARIO EN LAS ACTIVIDADES Y EVENTOS ACADÉMICOS, SOCIALES, DEPORTIVOS Y CULTURALES DE LA DIRECCIÓN DE BIENESTAR UNIVERSITARIO. 4. ENTREGAR DE MANERA OPORTUNA Y BAJO SU RESPONSABILIDAD LOS INFORMES CON SOPORTES NECESARIOS. 5. APOYAR EN LA GRABACIÓN Y EDICIÓN DE MENSAJES INSTITUCIONALES. 5. APOYAR EN EL DILGENCIAMIENTO OPORTUNO DE TODOS LOS FORMATOS ESTABLECIDOS POR BIENESTAR UNIVESITARIO EN EL SISTEMA DE GESTIÓN DE LA CALIDAD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</si>
  <si>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LA REVISIÓN DE LOS DOCUMENTOS EN LA PLATAFORMA DEL GEDOCO PARA EL PROCESO DE LIQUIDACIÓN DE HONORARIOS DE LAS ÓRDENES DE SERVICIOS PROFESIONALES Y DE APOYO A LA GESTIÓN QUE SUSCRIBA EL VICERRECTOR ADMINISTRATIVO Y EL DIRECTOR ADMINISTRATIVO. 4. APOYAR AL GRUPO INTERNO DE CONTRATACIÓN EN EL CARGUE Y ACTUALIZACIÓN DE LA INFORMACIÓN PRECONTRACTUAL, CONTRACTUAL Y POSTCONTRACTUAL DE LAS ÓRDENES DE SERVICIOS PROFESIONALES Y DE APOYO A LA GESTIÓN QUE SUSCRIBA EL VICERRECTOR ADMINISTRATIVO Y EL DIRECTOR ADMINISTRATIVO EN LA PLATAFORMA SIA OBSERVA DE LA AUDITORA GENERAL DE LA REPÚBLICA. 5. APOYAR AL GRUPO INTERNO DE CONTRATACIÓN EN EL CARGUE DE INFORMACIÓN PRECONTRACTUAL, CONTRACTUAL Y POSTCONTRACTUAL A LA PLATAFORMA DEL SECOP II DE TODOS LOS PROCESOS DE CONTRATACIÓN QUE ADELANTE LA UNIVERSIDAD A TRAVÉS DE LA VICERRECTORÍA ADMINISTRATIVA Y LA DIRECCIÓN ADMINISTRATIVA. 6. APOYAR AL GRUPO INTERNO DE CONTRATACIÓN EN LA ORGANIZACIÓN DEL ARCHIVO DIGITAL DE LAS ÓRDENES DE SERVICIOS PROFESIONALES Y DE APOYO A LA GESTIÓN SUSCRITAS POR EL VICERRECTOR ADMINISTRATIVO Y EL DIRECTOR ADMINISTRATIVO. 7. APOYAR EN LA REVISIÓN DE LA INFORMACIÓN CONTRACTUAL CARGADA EN LAS PLATAFORMAS DEL SIA OBSERVA AUDITORIA, SIGEP II, SECOP I Y II POR PARTE DE LOS ORDENADORES DEL GASTO. 8. APOYAR EN LA REVISIÓN EN LA PLATAFORMA DEL GEDOCO DE LOS DOCUMENTOS PRECONTRACTUALES NECESARIOS PARA LA ELABORACIÓN DE ÓRDENES DE SERVICIOS PROFESIONALES Y DE APOYO A LA GESTIÓN. 9.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</si>
  <si>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SOLICITAR,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SOLICITAR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</si>
  <si>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SOPORTE A LAS ACTIVIDADES ASOCIADAS A LA TRANSMISIÓN DE EVENTOS DENTRO DE LOS AUDITORIOS DEL EDIFICIO MAR CARIBE Y LAS SALAS ESPECIALIZADAS. 2. APOYAR EN EL SOPORTE Y LA CONFIGURACIÓN DE LOS EQUIPOS MULTIMEDIALES (ATRIL PILOT Y SISTEMA DE AUTOMATIZACIÓN) CON QUE CUENTAN AUDITORIOS Y EN LA ASISTENCIA A EXPOSITORES DURANTE LOS EVENTOS QUE SE DESARROLLAN EN LOS AUDITORIOS. 3. APOYAR EL MANTENIMIENTO DEL ESTADO FUNCIONAL DE LAS HERRAMIENTAS MULTIMEDIALES QUE DAN SOPORTE A LAS TRANSMISIONES DE EVENTOS DURANTE EL USO DE LOS AUDITORIOS Y SUMINISTRAR LA INFORMACIÓN QUE PERMITA LA CORRECTA Y OPORTUNA GESTIÓN DE SU MANTENIMIENTO. 4. APOYAR CAPACITACIONES A LOS USUARIOS EN EL MANEJO DE LAS AYUDAS AUDIOVISUALES. 5. APOYAR EN EL CUMPLIMIENTO A CABALIDAD CON LOS PROCEDIMIENTOS ESTABLECIDOS PARA LA PRESTACIÓN DE LOS SERVICIOS DE SOPORTE AUDIOVISUAL. 6. APOYAR EN LA GENERACIÓN DE REPORTES DE CUALQUIER NOVEDAD QUE SE PRESENTE CUANDO SE PRESTEN LOS SERVICIOS, POR EJEMPLO EVENTOS Y RESPONSABLES DEL MAL USO DE LAS HERRAMIENTAS O NOVEDADES FRENTE AL FUNCIONAMIENTO DE LOS EQUIPOS. 7. APOYAR EN LAS ACTIVIDADES QUE SE PROGRAMEN PARA GARANTIZAR LA EFICIENCIA EN LA PRESTACIÓN DE LOS SERVICIOS TALES COMO RECORRIDOS DE DETECCIÓN DE NECESIDADES DE SERVICIO, CAPACITACIONES, REVISIONES DE EQUIPOS. 8. APOYAR LA RECOLECCIÓN Y ANÁLISIS DE INFORMACIÓN DE SATISFACCIÓN DEL SERVICIO E INFORMES RELACIONADOS. 9. APOYAR EN LA GENERACIÓN DE INFORMES PERIÓDICOS DEL INVENTARIO DE LOS EQUIPOS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</si>
  <si>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</si>
  <si>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Y EN LA EJECUCIÓN DE PRODUCCIÓN AUDIOVISUAL, Y DESARROLLO DE LOS CONTENIDOS MULTIMEDIA PARA EL CETEP. 2. APOYAR EN LA ESCRITURA Y REVISIÓN DE LOS GUIONES RELACIONADOS CON LAS PRODUCCIONES AUDIOVISUALES. 3. APOYAR EN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8. APOYAR EN LA COORDINACIÓN DE CURSOS VIRTUALES EN LA PLATAFORMA DE BLOQUE 10. 9. APOYAR EN LA ASESORIA A DOCENTES EN REALIZACIÓN Y ESTRUCTURACIÓN DE PIEZAS AUDIOVISUALES PARA SUS CLASES.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</si>
  <si>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SUPERVISIÓN DE ESPACIOS FÍSICOS DE LAS SEDE ALTERNA CERES DE PIVIJAY, MAGDALENA. 2. APOYAR AL GSG EN LAS APERTURAS DE SALONES Y ÁREAS ADMINISTRATIVAS DE LA SEDE. 3. APOYAR AL GSG EFECTUANDO REPORTES DE ANOMALÍAS EN LOS ESPACIOS FÍSICOS DESCRITOS Y APOYAR EN ORIENTACIONES LOCATIVAS A FUNCIONARIOS Y CONTRATISTAS DE LA UNIVERSIDAD CUÁNDO HAYA LA NECESIDAD. 4. APOYAR AL GSG EN LA REALIZACIÓN DE RONDAS A TODOS LOS ESPACIOS DE LAS SEDE ALTERNA DE PIVIJAY PARA VERIFICAR SUS CONDICIONES Y ESTADO. 5.APOYAR AL GSG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GUÍAS, EL MOVIMIENTO DE LOS BIENES DE LA SEDE.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</si>
  <si>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ACOMPAÑAMIENTO A LOS ESTUDIANTES DE MOVILIDAD NACIONAL E INTERNACIONAL ENTRANTE PREVIO Y DURANTE SU PERÍODO DE ESTUDIOS EN LA UNIVERSIDAD DEL MAGDALENA. 2. APOYAR LOS PROCESOS DE MOVILIDAD INTERNACIONAL ENTRANTE DE DOCENTES, INVESTIGADORES, PONENTES. 3. APOYAR LA CREACIÓN E IMPLEMENTACIÓN DEL CLUB/CENTRO INTERNACIONAL. 4. APOYAR LA CREACIÓN E IMPLEMENTACIÓN DEL PROGRAMA ESCUELA DE VERANO.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</si>
  <si>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</si>
  <si>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</si>
  <si>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LOS PROCESOS DE ORIENTACIÓN VOCACIONAL Y PROFESIONAL A LOS ASPIRANTES DEL PROGRAMA TALENTO MAGDALENA 2024-1. 2. EJECUTAR ACTIVIDADES RELACIONADAS CON INTERVENCIONES PSICOEDUCATIVAS GRUPALES DE FORMA PRESENCIAL A LOS ASPIRANTES COHORTE 2024-1. 3.CONSTRUIR PLANES DE TRABAJO INDIVIDUAL SOBRE LOS RESULTADOS DE LAS INTERVENCIONES PSICOEDUCATIVAS REALIZADAS A LO LARGO DEL PROCESO DE ORIENTACIÓN A ASPIRANTES DEL PROGRAMA TALENTO MAGDALENA. 4. LEER E INTERPRETAR LOS RESULTADOS DE LAS PRUEBAS DE ORIENTACIÓN VOCACIONAL U OTRAS, REALIZADAS A LOS ASPIRANTES DEL PROGRAMA TALENTO MAGDALENA. 5. DILIGENCIAR INFORMES INDIVIDUALES DE LOS PROCESOS ENTREVISTA APLICADA, ATENDIENDO LOS ASPECTOS RELACIONADOS EN LA MISMA. 6. APOYAR EN EL ESTABLECIMIENTO DE PLANES DE ACOMPAÑAMIENTO Y SEGUIMIENTO A LOS ESTUDIANTES DE PRIMER SEMESTRE DEL PROGRAMA TALENTO MAGDALENA DE LA COHORTE 2024-1. 7. APOYAR EN LA PRIORIZACIÓN DE LOS ESTUDIANTES QUE PRESENTEN DIFICULTADES ECONÓMICAS DE LA COHORTE 2024-1. 8. REALIZAR INFORME GENERAL DEL PROCESO DE INDUCCIÓN Y SELECCIÓN REALIZADO A LOS ASPIRANTES DEL PROGRAMA TALENTO MAGDALENA 2024-1.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</si>
  <si>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REVISIÓN DE LOS DOCUMENTOS SOPORTES QUE SON ENVIADOS AL GRUPO DE CONTABILIDAD, QUE HACEN PARTE DE TRÁMITES DE PAGO A LOS DIFERENTES PROVEEDORES DE BIENES Y SERVICIOS CONTRATADOS CON RECURSOS PROVENIENTES DEL SISTEMA GENERAL DE REGALÍAS. 2) APOYAR EN LA RADICACIÓN DE LAS CUENTAS POR PAGAR, UNA VEZ CULMINA SU ETAPA DE REVISIÓN; TANTO EN EL SISTEMA DE INFORMACIÓN FINANCIERO DE LA UNIVERSIDAD DEL MAGDALENA (SINAP) COMO EN EL SISTEMA DE PAGOS Y GIROS DE REGALÍAS SPGR DEL MINISTERIO DE HACIENDA. 3) APOYAR EN LA RADICACIÓN DE LAS OBLIGACIONES PRESUPUESTALES, UNA VEZ CULMINA SU ETAPA DE REVISIÓN; TANTO EN EL SISTEMA DE INFORMACIÓN FINANCIERO DE LA UNIVERSIDAD DEL MAGDALENA (SINAP) COMO EN EL SISTEMA DE PAGOS Y GIROS DE REGALÍAS SPGR DEL MINISTERIO DE HACIENDA. 4) REVISAR EN CONJUNTO CON EL PROFESIONAL ESPECIALIZADO DEL GRUPO DE CONTABILIDAD, LA CODIFICACIÓN DE LOS MODELOS CONTABLES DEL SINAP QUE SEAN UTILIZADOS EN LA ELABORACIÓN DE CUENTAS POR PAGAR Y OBLIGACIONES PRESUPUESTALES REFERENTES AL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</si>
  <si>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PRESTACIÓN DE SERVICIOS PROFESIONALES COMO ABOGADO,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</si>
  <si>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</si>
  <si>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ARCHIVO DE GESTIÓN E INVENTARIO, DE ACUERDO CON LOS PROCEDIMIENTOS Y DIRECTRICES INSTITUCIONALES 2. APOYAR EN LAS LABORES DE REPROGRAFÍA QUE SE REQUIERAN EN LOS PROCESO DE LA DEPENDENCIA.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</si>
  <si>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</si>
  <si>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PROYECCIÓN DE ÓRDENES DE SERVICIO, COMPRA Y SUMINISTRO, ASÍ COMO LAS NOTIFICACIONES AL SUPERVISOR Y CONTRATISTA. 2. APOYAR EN LA VERIFICACIÓN DE DOCUMENTOS PRECONTRACTUALES REQUERIDOS POR EL SISTEMA DECALIDAD PARA LA GESTIÓN UNIVERSITARIA – COGUI. 3. PROYECTAR LOS RECIBIDOS A SATISFACCIÓN DE CONTRATISTAS A CARGO DE LA FACULTAD DE INGENIERÍA Y LOS PROGRAMAS. 4. VERIFICAR LOS DOCUMENTOS PRECONTRACTUALES EN LA PLATAFORMA DE GEDOCO. 5. REALIZAR LOS REGISTROS Y ACTUALIZACIONES EN LAS PLATAFORMAS SIA OBSERVA, SECOP II Y SIGEP II.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</si>
  <si>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APOYAR LAS ACTIVIDADES DE DIRECCIÓN PARA LOS PROYECTOS DEL SISTEMA GENERAL DE REGALÍAS EJECUTADOS POR LA UNIVERSIDAD DEL MAGDALENA, DESARROLLANDO LAS SIGUIENTES ACTIVIDADES: 1. APOYAR LA GESTIÓN OPERATIVA E INTEGRAL DEL PROYECTO EN RELACIÓN CON LA PLANIFICACIÓN, IMPLEMENTACIÓN Y SEGUIMIENTO A LOS PLANES Y CRONOGRAMAS APROBADOS. 2. APOYAR EN LA ELABORACIÓN DE INFORMES DE EJECUCIÓN DEL PROYECTO DE FORMA MENSUAL O A SOLICITUD DE LAS DISTINTAS INSTANCIAS DE SUPERVISIÓN DEL PROYECTO. 3. APOYAR EN LA VERIFICACIÓN DEL USO ADECUADO DE LOS RECURSOS FINANCIEROS PARA LA CONTRATACIÓN DEL TALENTO HUMANO, EQUIPOS Y SOFTWARES, SERVICIOS TECNOLÓGICOS, MATERIALES E INSUMOS, GASTOS DE VIAJE Y ADICIONALES; DE ACUERDO CON LAS NECESIDADES EN TÉRMINOS DE TIEMPO Y CANTIDAD REQUERIDO POR LOS INVESTIGADORES Y GESTORES DEL PROYECTO. 4. APOYAR A LA DIRECCIÓN ADMINISTRATIVA Y A FINANCIERA EN LA ARTICULACIÓN DE LOS RECURSOS TÉCNICOS TECNOLÓGICOS Y LOGÍSTICOS EN CONJUNTO CON EL LÍDER CIENTÍFICO DEL PROYECTO Y LAS DIFERENTES DEPENDENCIAS, CON LA ESTRATEGIA DE ADMINISTRACIÓN ADECUADA PARA EL DESARROLLO DE LAS ACTIVIDADES DEL PROYECTO. 5. APOYAR LA COORDINACIÓN DE LAS ACTIVIDADES OPERATIVAS DE PLANEACIÓN Y PROGRAMACIÓN DE LA GESTIÓN ADMINISTRATIVA. 6. APOYAR EN LA ELABORACIÓN DE SOLICITUDES DE DISPONIBILIDAD PRESUPUESTAL, ESTUDIOS DE CONVENIENCIA, SOLICITUDES DE PROPONENTES Y LOS DEMÁS REQUERIMIENTOS PARA LA CONTRATACIÓN DE BIENES Y SERVICIOS PROFESIONALES Y NO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</si>
  <si>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DE ESTUDIANTES. 2. APOYAR EN LA ELABORACIÓN DE COMUNICACIONES DE ACUERDO A LAS INSTRUCCIONES DE LA SECRETARIA GENERAL. 3. APOYAR EN LA RESPUESTA, SEGUIMIENTO Y CONTROL DE LAS SOLICITUDES DEL CONSEJO ACADÉMICO. 4. APOYAR EN LAS ACTIVIDADES DE COMUNICACIÓN Y PUBLICACIÓN DE ACTOS ADMINISTRATIVOS. 5. APOYAR EN EL REGISTRO DE RESOLUCIONES Y ACTOS ADMINISTRAIVOS. 6. APOYAR EN EL COMITÉ DE CORRESPONDENCIA DEL CONSEJO ACADÉMICO. 7. APOY EN LAS SOLICITUDES RECIBIDAS PARA LA COMISIÓN DEL MÉRITO.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</si>
  <si>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APOYAR AL CENTRO PARA LA REGIONALIZACIÓN DE LA EDUCACIÓN Y LAS OPORTUNIDADES – CREO, CUANDO ASÍ SE REQUIERA.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</si>
  <si>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ASESORAR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LA COORDINACIÓN DEL PROCESO DE CONCILIACIÓN DE CARTERA, CON EL GRUPO DE FACTURACIÓN, CRÉDITO Y CARTERA Y CONCILIACIÓN DE LA PROPIEDAD, PLANTA Y EQUIPO. 5. APOYAR AL GRUPO DE CONTABILIDAD EN EL PROCESO DE ACTIVIDADES DE CIERRE MENSUAL. 6.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</si>
  <si>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ACTIVIDADES DE ORGANIZACIÓN DE LAS CEREMONIAS DE GRADUACIÓN COLECTIVAS Y ESPECIALES DE PREGRADO PRESENCIAL, A DISTANCIA Y POSTGRADOS. 2. APOYAR EN LAS ACTIVIDADES DE AUTENTICACIÓN DE CONTENIDOS PROGRAMÁTICOS. 3. APOYAR EN LA REMISIÓN DEL LISTADO DE LOS GRADUADOS QUE SE REPORTAN ANTE LAS ENTIDADES PERTINENTES PARA LA EXPIDICIÓN DE TARJETAS PROFESIONALES.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</si>
  <si>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ASEGURAMIENTO DE CALIDAD EDUCATIVA, A TRAVÉS DEL ACOMPAÑAMIENTO EN EL DESARROLLO DE LOS DISTINTOS PROCESOS DE ACREDITACIÓN NACIONAL E INTERNACIONAL Y RENOVACIÓN DE REGISTROS CALIFICADOS DE LA FACULTAD DE INGENIERÍA Y SUS PROGRAMAS ACADÉMICOS. 2. APOYAR EN LA RECOLECCIÓN, ORGANIZACIÓN, PROCESAMIENTO DE LA INFORMACIÓN DOCUMENTAL, CONSTRUCCIÓN Y ANÁLISIS DE ESTADÍSTICAS NECESARIAS PARA EVIDENCIAR EL AVANCE DE CADA UNO DE LOS FACTORES, CRITERIOS, CARACTERÍSTICAS Y/O ASPECTOS POR EVALUAR DURANTE LOS PERIODOS DEFINIDOS PARA LA VENTANA DE OBSERVACIÓN, CONFORME A LOS LINEAMIENTOS DEL CONSEJO NACIONAL DE ACREDITACIÓN – CNA 2021, ABET O CUALQUIER OTRO ENTE ACREDITADOR AL QUE SE QUIERA SOMETER LA FACULTAD DE INGENIERÍA O SUS PROGRAMAS ACADÉMICOS. 3. APOYAR EN LA RECOLECCIÓN DE INFORMACIÓN DE PERCEPCIÓN DE LA COMUNIDAD ACADÉMICA, A SU VEZ QUE EN SU PROCESAMIENTO Y SU ANÁLISIS PARA LA CONSTRUCCIÓN DE LOS DOCUMENTOS DE AUTOEVALUACIÓN CON FINES DE ACREDITACIÓN POR ALTA CALIDAD NACIONAL E INTERNACIONAL DE LA FACULTAD DE INGENIERÍA Y SUS PROGRAMAS ACADÉMICOS. 4. APOYAR EN LAS ACTIVIDADES DE COMUNICACIÓN Y SENSIBILIZACIÓN DE LOS PROCESOS DE AUTOEVALUACIÓN DIRIGIDAS A LA COMUNIDAD ACADÉMICA DE LA FACULTAD DE INGENIERÍA Y SUS PROGRAMAS ACADÉMICOS. 5. APOYAR EN LA REDACCIÓN Y REVISIÓN DE LOS INFORMES DE AUTOEVALUACIÓN CON FINES DE ACREDITACIÓN POR ALTA CALIDAD NACIONAL E INTERNACIONAL DEL PROGRAMA DE INGENIERÍA INDUSTRIAL, ASIMISMO QUE EN LA CONSTRUCCIÓN DE LOS PLANES DE MEJORAMIENTO Y ORGANIZACIÓN DE ANEXOS.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</si>
  <si>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MATRÍCULA ACADÉMICA 2. APOYAR LA COORDINACIÓN DEL PROCESO DE CONTRATACIÓN DE CATEDRÁTICOS DEL PROGRAMA. 3. APOYAR EN EL MANEJO DE LOS SISTEMAS DE INFORMACIÓN: ADMISIONES Y REGISTRO, SIARE, GEDOCO. 4. APOYAR EN LA PLANEACIÓN, EJECUCIÓN Y SEGUIMIENTO DE LAS ACTIVIDADES ACADÉMICO-ADMINISTRATIVAS DEL PROGRAMA. 5. APOYAR EN LA ELABORACIÓN DE PROYECTOS DE COMUNICACIONES, ACTOS ADMINISTRATIVOS, DOCUMENTOS E INFORMES DE GESTIÓN. 6. APOYAR EN LA PROYECCIÓN, DESARROLLO, RECOMENDACIÓN Y EJECUCIÓN DE ACCIONES QUE PERMITAN MEJORAR LA GESTIÓN DE LOS SERVICIOS A CARGO DEL PROGRAMA. 7. APOYAR EN LA ADMINISTRACIÓN Y OPORTUNO CUMPLIMIENTO DE LOS PROCEDIMIENTOS, PROTOCOLOS, GUÍAS Y AGENDAS DISEÑADOS PARA EL ÓPTIMO FUNCIONAMIENTO DEL PROGRAMA. 8. APOYAR EN LA PROYECCIÓN, RADICACIÓN Y GESTIÓN DE LAS COMUNICACIONES INTERNAS Y EXTERNAS DEL PROGRAMA. 9. APOYAR EN LA ELABORACIÓN Y PRESENTACIÓN DE RESULTADOS DE LA GESTIÓN DEL PROGRAMA. 10. APOYAR EN LA ADECUADA, OPORTUNA, EFICIENTE, EFICAZ Y AMABLE ATENCIÓN AL USUARIO, EN LA PRESTACIÓN DE SERVICIOS. 11. APOYAR EN LA ATENCIÓN OPORTUNA Y ADECUADA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</si>
  <si>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MANTENIMIENTO Y ACTUALIZACIÓN DE LOS SERVICIOS DE LA PLATAFORMA DE AMBIENTES VIRTUALES DE APRENDIZAJE. 2. APOYAR AL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APOYAR EN LA PROYECCION LAS RESPUESTAS RELACIONADAS CON LAS INQUIETUDES, SOLICITUDES Y REQUERIMIENTOS TÉCNICOS DE LOS USUARIOS. 5. APOYAR LAS ACTIVIDADES DE FORMACIÓN DE LOS USUARIOS EN SUS DIFERENTES ROLES, SOBRE EL USO DE LA PLATAFORMA. 6. APOYAR LA ACTIVACIÓN DE USUARIOS Y CURSOS EN LA PLATAFORMA ACADÉMICA. 7. APOYAR LA ESTRUCTURACIÓN DE LAS POLÍTICAS DE SEGURIDAD DE LAS TIC Y/O PROPIEDAD INTELECTUAL CONFORME A LAS NECESIDADES, PROCEDIMIENTOS Y ESTÁNDARES EXISTENTES E INFORMAR LA EXISTENCIA DE ANOMALÍAS EN LAS ACTIVIDADES DE LA PLATAFORMA. 8. ASESORAR EN 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</si>
  <si>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EXPEDICIÓN DE CERTIFICADOS DE DIPLOMADOS, EN LA ACTUALIZACIÓN DE LA BASE DE DATOS DE LOS DIPLOMADOS REALIZADOS POR LAS FACULTADES Y PROGRAMAS ACADÉMICOS. 2. APOYAR EN LA ATENCIÓN Y RESPUESTA A SOLICITUDES DE CERTIFICADOS DE TÍTULOS Y ANTECEDENTES DISCIPLINARIOS. 3. APOYAR EN LA ATENCIÓN Y RESPUESTA A SOLICITUDES DE DUPLICADOS DE DIPLOMAS Y ACTAS DE GRADO.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</si>
  <si>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Y ACTUALIZACIÓN AL PROCESO APOYO TECNOLÓGICO TIC, PARA LA TOMA DE ACCIONES PREVENTIVAS, CORRECTIVAS Y MEJORAS. 2.APOYAR EN LA ELABORACION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</si>
  <si>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SUS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SOLICITUD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</si>
  <si>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SUPERVISIÓN DE LAS LABORES CULTURALES EFECTUADAS EN EL MANEJO DE ESPECIES PERENNES Y TRANSITORIAS ESTABLECIDAS EN LA GRANJA EXPERIMENTAL. 2. APOYAR LA TOMA DE MUESTRAS DE EVOLUCIÓN DE CALIDAD DE AGUA Y INCIDENCIA SOBRE LOS REGISTROS DE RENDIMIENTO EN LOS LOTES EXPERIMENTALES. 3. ELABORAR PLANES DE MANEJO AMBIENTAL. 4. APOYAR EN LA CONSTRUCCIÓN DE CARTILLA DE SALUD OCUPACIONAL. 5. APOYAR LA SUPERVISIÓN DEL MONITOREO DEL POZO SUBTERRÁNEO Y LOS DIFERENTES SISTEMAS DE RIEGO Y RECARGA DEL ACUÍFERO DEL CAMPUS UNIVERSITARIO. 6. APOYAR LA COORDINACIÓN DE INSTALACIÓN DE TUBERÍAS.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</si>
  <si>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</si>
  <si>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</si>
  <si>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 xml:space="preserve">LA PRESENTE ORDEN TIENE POR OBJETO: 1. REALIZAR LA CARACTERIZACIÓN PSICOSOCIAL DE LOS ESTUDIANTES NUEVOS QUE INGRESAN AL PROGRAMA “TALENTO MAGDALENA”. 2. APOYAR LAS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PRESTAR SERVICIOS PROFESIONALES PARA DESARROLLAR LAS ESTRATEGIAS DE ATENCIÓN Y ASESORÍA INDIVIDUAL A ESTUDIANTES DEL PROGRAMA TALENTO MAGDALENA. 6. REALIZAR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ACOMPAÑAMIENTO, SEGUIMIENTO Y MONITOREO A LOS ESTUDIANTES IDENTIFICADOS EN RIESGO DE DESERCIÓN ESTUDIANTIL EN LA UNIVERSIDAD DEL MAGDALENA. 10. APOYAR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 SASED. 15. PRESENTAR EL PLAN DE TRABAJO DE ACTIVIDADES A DESARROLLAR, DETALLANDO OBJETIVOS, FECHAS, METODOLOGÍA, METAS, INDICADORES ACORDES CON LAS DIRECTRICES IMPARTIDAS POR EL DIRECTOR DE DESARROLLO ESTUDIANTIL QUE DE RESPUESTA A LAS ACTIVIDADES PARA LAS CUALES FUE CONTRATADA.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 </t>
  </si>
  <si>
    <t>LA PRESENTE ORDEN TIENE POR OBJETO: SERVICIOS PROFESIONALES COMO APOYO A LA DIRECCIÓN DEL PROYECTO CAMBIO CLIMATICO ADEMÁS,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</si>
  <si>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LOS PROCEDIMIENTOS Y ACTIVIDADES DE GESTIÓN FINANCIERA, DE ACUERDO CON LAS DIRECTRICES TRAZADAS POR EL DIRECTOR FINANCIERO. 2. ASESORAR EN LAS ACTIVIDADES DE SEGUIMIENTO, CONSOLIDACIÓN Y PRESENTACIÓN DE INFORMES SOBRE EL RESULTADO DE LA GESTIÓN PRESUPUESTAL, DE TESORERÍA Y CONTABLE. 3. PROPONER REFORMAS A LOS PROCEDIMIENTOS DEL PROCESO FINANCIERO, CON MIRAS A OPTIMIZAR LA UTILIZACIÓN DE RECURSOS DISPONIBLES. 4 APOYAR A LA DIRECCCIÓN FINANCIERA DE LA UNIVERSIDAD DEL MAGDALENA EN LOS PROCESOS QUE LE SON INHERENTES EN LE EJECUCIÓN DEL CONVENIO INTERADMINISTRATIVO 005 DE 2017, SUSCRITO ENTRE LA UNIVERSIDAD DEL MAGDALENA Y LA GOBERNACIÓN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</si>
  <si>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TALES COMO: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LA APLICACIÓN DE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</si>
  <si>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Y ASIGNACIÓN DE ÁREAS, PREPARACIÓN DE LOTES DE PRÁCTICAS, ENSAYOS Y PARCELAS EXPERIMENTALES EN LOS PROYECTOS AGRÍCOLAS. 2. APOYAR EN LA REALIZACIÓN Y RELACIÓN DE INFORMACIÓN DE CAMPO EN PROYECTOS AGRÍCOLAS Y PRODUCTIVOS, PRÁCTICAS ACADÉMICAS EN LA GRANJA EXPERIMENTAL. 3. APOYAR EN MUESTREOS DE LOS ENSAYOS DE LAS PARCELAS EXPERIMENTALES Y DATOS ESTADÍSTICOS. 4. APOYAR EN LA ELABORACIÓN Y SUPERVISIÓN DEL MANUAL DE PROCEDIMIENTO DE LAS UNIDADES EXPERIMENTALES AGRÍCOLAS. 5. APOYAR EN LA ELABORACIÓN, ACTUALIZACIÓN Y DILIGENCIAMIENTO DEL FORMATO DE HERRAMIENTAS, INSUMOS. 6. APOYO EN LA EJECUCIÓN DE LOS PROYECTOS AGRÍCOLAS. 7. APOYAR EN LOS REQUERIMIENTOS TÉCNICOS EXPERIMENTALES. 8. APOYAR EN LOS PROCESOS DE IMPLEMENTACIÓN DE LOS CURSOS LIBRES EN LA GRANJA EXPERIMENTAL 9. APOYAR Y FACILITAR LA ASIGNACIÓN DE LOTES DE PRÁCTICAS E INSTALACIONES A LOS DOCENTES, ESTUDIANTES Y DEMÁS PERSONAL QUE NECESITE HACER USO DE ELLA PARA PROYECTOS, TESIS Y ENSAYOS AGRÍCOLAS. 10. APOYAR EN ELABORACIÓN DE INFORMES PERIÓDICOS SOBRE LOS AVANCES EN LA TOMA DE INFORMACIÓN DE CAMPO EN PROYECTOS AGRÍCOLAS PRODUCTIVOS Y PRÁCTICAS ACADÉMICAS EN LA GRANJA EXPERIMENTAL. 11. APOYAR EN EL DILIGENCIAMIENTO, SUPERVISIÓN DE LAS LABORES Y TAREAS DE CAMPO.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</si>
  <si>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DISTINTOS USUARIOS A TRAVÉS DE LOS CANALES DISPONIBLES. 2. APOYAR EN EL RECIBO Y SEGUIMIENTO A CORRESPONDENCIA INTERNAS RECIBIDAS Y ENVIADAS FÍSICAS Y DIGITALES, EXTERNAS RECIBIDAS Y ENVIADAS. 3. APOYAR EN LA RESPUESTA OPORTUNA A SOLICITUDES PRESENTADAS A LA DEPENDENCIA. 4. APOYAR EN LA ACTUALIZACIÓN DE LA BASE DE DATOS DE CORRESPONDENCIA TRAMITADA. 5. APOYAR EN LA ORGANIZACIÓN DE ARCHIVOS PARA TRANSFERENCIA DOCUMENTAL DE LA VIGENCIA ESPECIFICADA. 6. APOYAR LA LOGÍSTICA DE LOS EVENTOS ORGANIZADOS POR LA DEPENDENCIA. 7. APOYAR EN LA CREACIÓN DE PROCEDIMIENTOS A TRÁMITES ADMINISTRATIVOS INTERNOS.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</si>
  <si>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ESTUDIANTES Y DOCENTES DEL PROGRAMA. 2. APOYAR LA REALIZACIÓN DE LAS HOMOLOGACIONES DE TRANSFERENCIAS, SIMULTANEIDADES, TRASLADOS, INGRESO DE OTRO TÍTULO DE PREGRADOS, INGRESO POR RECONOCIMIENTO DE COMPETENCIAS. 3. APOYAR EN LA COORDINACION DEL CONVENIO ENTRE EL INFOTEP Y LA UNIVERSIDAD (REVISIÓN DE LAS SOLICITUDES, ESTUDIOS DE RECONOCIMIENTO, APLICACIÓN DE INSTRUMENTOS DE VALIDACIÓN). 4. APOYAR A LA COORDINACION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</si>
  <si>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PLANEACIÓN, EJECUCIÓN Y SEGUIMIENTO DE LAS ACTIVIDADES ACADÉMICO- ADMINISTRATIVAS Y PROYECTOS DEL PROGRAMA. 2. APOYAR EN LA ELABORACIÓN DE COMUNICACIONES, ACTOS ADMINISTRATIVOS, DOCUMENTOS E INFORMES DE GESTIÓN. 3. APOYAR EN LA PROYECCIÓN, DESARROLLO, RECOMENDACIÓN Y EJECUCIÓN DE ACCIONES QUE PERMITAN MEJORAR LA GESTIÓN DE LOS SERVICIOS A CARGO DEL PROGRAMA. 4. APOYAR EN LOS PROCESOS DE REGISTRO, ANÁLISIS Y PROCESAMIENTO DE BASES DE DATOS Y ESTADÍSTICAS DEL PROGRAMA. 5. APOYAR EN LOS PROCESOS CONTRACTUALES A CARGO DE LA DEPENDENCIA Y LOS INSTITUCIONALES QUE REQUIERAN SU APOYO. 6. APOYAR EN LA UTILIZACIÓN, ACTUALIZACIÓN Y PROTECCIÓN DE LOS REGISTROS EN LOS SISTEMAS DE INFORMACIÓN ASOCIADOS A SUS ACTIVIDADES. 7. APOYAR EN LA ADMINISTRACIÓN Y VERIFICACIÓN DEL CUMPLIMIENTO DE LOS PROCEDIMIENTOS, PROTOCOLOS, GUÍAS Y AGENDAS DISEÑADOS PARA EL ÓPTIMO FUNCIONAMIENTO DEL PROGRAMA. 8. APOYAR EN LA PROYECCIÓN, RADICACIÓN Y GESTIÓN DE LAS COMUNICACIONES INTERNAS Y EXTERNAS DEL PROGRAMA. 9. APOYAR EN LA ACTUALIZACIÓN DEL ARCHIVO DE GESTIÓN DEL PROGRAMA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APOYAR EN EL DISEÑO Y MEDICIÓN DE INDICADORES DE GESTIÓN DEL ÁREA DE SU COMPETENCIA. 12. APOYAR LA ELABORACIÓN Y PRESENTACIÓN DE RESULTADOS DE LA GESTIÓN DEL PROGRAMA. 13. APOYAR EN LA ADECUADA Y OPORTUNA, ATENCIÓN AL USUARIO, EN LA PRESTACIÓN DE SERVICIOS. 14. INFORMAR OPORTUNAMENTE SOBRE SITUACIONES QUE AFECTEN EL DESARROLLO DE LAS ACTIVIDADES DEL PROGRAMA. 15. APOYAR EN LA ATENCIÓN OPORTUNA Y ADECUADA DE LAS PETICIONES, QUEJAS, RECLAMOS Y SUGERENCIAS, RELACIONADAS CON LOS SERVICIOS DEL PROGRAMA. 16. APOYAR EL CUMPLIMIENTO DE LAS NORMAS Y PROTOCOLOS DEL PLAN INSTITUCIONAL DE GESTIÓN AMBIENTAL – PIGA. 17. APOYAR EL CUMPLIMIENTO DE LAS RESPONSABILIDADES Y COMPETENCIAS ESTABLECIDAS EN LOS SISTEMAS DE GESTIÓN INTEGRAL Y EL MODELO ESTÁNDAR DE CONTROL INTERNO. 18. APOYAR EL CUMPLIMIENTO DE LAS ACTIVIDADES Y RESPONSABILIDADES ESTABLECIDAS EN LAS LEYES QUE ENMARCAN EL SISTEMA DE GESTIÓN DE SEGURIDAD Y SALUD EN EL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</si>
  <si>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PREPARACIÓN DE LOS LABORATORIOS PARA LAS PRÁCTICAS Y SERVICIOS REQUERIDOS EN EL MISMO, DE CONFORMIDAD CON LA PROGRAMACIÓN ESTABLECIDA. 2. APOYAR ACTIVIDADES LAS SIGUIENTES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</si>
  <si>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</si>
  <si>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SERVICIOS PROFESIONALES COMO DIRECTORA ADMINISTRATIVA Y FINANCIERA DE LOS PROYECTOS: BPIN 2020000100036 DENOMINADO "IMPLEMENTACIÓN DE SISTEMAS PRODUCTIVOS EN LA PISCICULTURA MARINA DEL RÓBALO PARA EL FOMENTO DE SU PRODUCCIÓN EN EL DEPARTAMENTO DEL MAGDALENA", BPIN 2019000100064 DENOMINADO "FORTALECIMIENTO DE HABILIDADES Y COMPETENCIAS COMUNICATIVAS, INVESTIGATIVAS Y TECNOLÓGICAS ALREDEDOR DE LA MEMORIA HISTÓRICA Y CULTURAL EN NIÑOS, ADOLESCENTES Y JÓVENES DEL DEPARTAMENTO DEL CESAR" , DESARROLLANDO LAS SIGUIENTES ACTIVIDADES: 1. APOYAR LA GESTIÓN OPERATIVA E INTEGRAL DEL PROYECTO EN RELACIÓN CON LA PLANIFICACIÓN, IMPLEMENTACIÓN Y SEGUIMIENTO A LOS PLANES Y CRONOGRAMAS APROBADOS. 2. APOYAR EN EL DISEÑO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APOYAR LA COORDINACIÓN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APOYAR EN LA ELABORACIÓN DE INFORMES DE SEGUIMIENTO Y AVANCES DEL PROYECTO Y PRESENTARLOS ANTE LAS INSTANCIAS DE SUPERVISIÓN DEL PROYECTO 7. APOYAR EN EL SEGUIMIENTO DEL PROYECTO EN LA PLATAFORMA DEL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</si>
  <si>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USUARIOS A TRAVÉS DE LOS DISTINTOS CANALES DISPONIBLES. 2. APOYAR EN LA ORGANIZACIÓN Y DIGITALIZACIÓN DE ARCHIVO DE GESTIÓN DE LA SECRETARÍA GENERAL, DE ACUERDO CON LOS PROCEDIMIENTOS Y DIRECTRICES INSTITUCIONALES. 3. APOYAR EN LA RECEPCIÓN Y ACTUALIZACIÓN DE LA BASE DE DATOS DE SOLICITUDES RECIBIDAS Y ENVIADAS.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</si>
  <si>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CRISTINA ISABEL VELASQUEZ ESCOBAR</t>
  </si>
  <si>
    <t>LEIDY VANESA FUENTES TAVERA</t>
  </si>
  <si>
    <t>KAREN LORENA POLO MALDONADO</t>
  </si>
  <si>
    <t>LAURA CAROLINA HERNANDEZ SEVERICHE</t>
  </si>
  <si>
    <t>ANDREA CAROLINA MARTINEZ GUERRERO</t>
  </si>
  <si>
    <t>HAROLD ONASIS ACOSTA SANTOS</t>
  </si>
  <si>
    <t>MARIA FERNANDA GOMEZ HENAO</t>
  </si>
  <si>
    <t>BERNARDO JOSE SAADE MEJIA</t>
  </si>
  <si>
    <t>OLIVER JOSE GREGORIO OROZCO SANJUANELO</t>
  </si>
  <si>
    <t>MARIO ALBERTO MENDEZ VASQUEZ</t>
  </si>
  <si>
    <t>ANDREA PAOLA HERNANDEZ CORVACHO</t>
  </si>
  <si>
    <t>RICARDO JOSE ABELLO ZORRO</t>
  </si>
  <si>
    <t>LIZETH CAROLINA DE LA HOZ COTES</t>
  </si>
  <si>
    <t>GUISELLA PATRICIA CHAMORRO MOLINA</t>
  </si>
  <si>
    <t>VIVIAN CAROLINA BAUTE ZULUAGA</t>
  </si>
  <si>
    <t>ELIU MANUEL FAJARDO CASTILLO</t>
  </si>
  <si>
    <t>MALORY DE LOS ANGELES RODRIGUEZ CANTILLO</t>
  </si>
  <si>
    <t>JENIFER SOFIA CARVAJAL LORDUY</t>
  </si>
  <si>
    <t>DANIELA JOSE ALEAN MOLINARES</t>
  </si>
  <si>
    <t>RAMIRO DAVID PALMERA DE LA ROSA</t>
  </si>
  <si>
    <t>OMAR FERNANDO CORTES PEÑA</t>
  </si>
  <si>
    <t>ELENA MARGARITA TORRES OSPINA</t>
  </si>
  <si>
    <t>OSCAR HERNANDO LONDOÑO POLO</t>
  </si>
  <si>
    <t>ALFONSO DAVID MIRANDA PAZ</t>
  </si>
  <si>
    <t>JOHANNA CRISTINA BOCANEGRA SANDOVAL</t>
  </si>
  <si>
    <t>LEONARDO FABIO LINERO MONTAÑO</t>
  </si>
  <si>
    <t>RENE MAURICIO AGUIRRE HERNANDEZ</t>
  </si>
  <si>
    <t>JESUS DAVID GARCIA COGOLLOS</t>
  </si>
  <si>
    <t>CENITH GLORIA ILIAS CERVANTES</t>
  </si>
  <si>
    <t>DUBYS SOFIA REGALADO CALANCHE</t>
  </si>
  <si>
    <t>MARIA JOSE RAMOS JIMENEZ</t>
  </si>
  <si>
    <t>ADRIANA PAOLA PEREIRA RIZZO</t>
  </si>
  <si>
    <t>JESUS DAVID MIRANDA CORRALES</t>
  </si>
  <si>
    <t>HENRY DAVID BRUGES CARBONO</t>
  </si>
  <si>
    <t>SHAROL MERCEDES CORTES MIRANDA</t>
  </si>
  <si>
    <t>TULIA ROSA VALVERDE NUÑEZ</t>
  </si>
  <si>
    <t>LILIANA DEL CARMEN TRHEEBILCOCK ABELLO</t>
  </si>
  <si>
    <t>MARIA DEL CARMEN CALDERON ORTIZ</t>
  </si>
  <si>
    <t>DALIANA MILAGROS BORJA RODRIGUEZ</t>
  </si>
  <si>
    <t>KARINA JOHANNA FERREIRA QUINTO</t>
  </si>
  <si>
    <t>DINAIRIS PAOLA NORIEGA URIELES</t>
  </si>
  <si>
    <t>ALBERTO JOSE MARTINEZ COAS</t>
  </si>
  <si>
    <t>CLAUDIA MILENA KATIME ZUÑIGA</t>
  </si>
  <si>
    <t>CLAUDIA MARIA OSPINO MONTAÑO</t>
  </si>
  <si>
    <t>SAUL ANTONIO TEJEDA ECHEVERRIA</t>
  </si>
  <si>
    <t>ELIANA MARGARITA GARCIA LOPEZ</t>
  </si>
  <si>
    <t>IVONE PAOLA ARIAS ALCOCER</t>
  </si>
  <si>
    <t>ANA MARIA SUAREZ ALVAREZ</t>
  </si>
  <si>
    <t>CAMILO ANDRES MERCADO VALENCIA</t>
  </si>
  <si>
    <t>GISSELL PAOLA CHIQUILLO MACIAS</t>
  </si>
  <si>
    <t>CAMILA ANDREA GUTIERREZ MACIAS</t>
  </si>
  <si>
    <t>TANIA ESTHER OLIVEROS ACOSTA</t>
  </si>
  <si>
    <t>JULIO CESAR GOMEZ PUERTA</t>
  </si>
  <si>
    <t>YONAIRA PATRICIA RODRIGUEZ LOBATO</t>
  </si>
  <si>
    <t>MARIA DE LOS ANGELES AMADOR BALLESTAS</t>
  </si>
  <si>
    <t>MAYERLIS PATRICIA PEREA CHAVEZ</t>
  </si>
  <si>
    <t>IVET MARIA HERRERA MEZA</t>
  </si>
  <si>
    <t>NEVIN ANDRES ROSADO VILLEGAS</t>
  </si>
  <si>
    <t>MIGUEL MARIANO TORRALVO PUERTA</t>
  </si>
  <si>
    <t>ANA MARIA DEL CARMEN GONZALEZ ROJAS</t>
  </si>
  <si>
    <t>ANA ISABEL VALERA GUERRERO</t>
  </si>
  <si>
    <t>GLORIA INES FLOREZ FONTALVO</t>
  </si>
  <si>
    <t>ALVARO JOSE VITTORINO ZUÑIGA</t>
  </si>
  <si>
    <t>LUIS ALBERTO COTES YANET</t>
  </si>
  <si>
    <t>MARIA CAMILA SAMPER MEZA</t>
  </si>
  <si>
    <t>GLORIA CHIQUINQUIRA MENDEZ MENDOZA</t>
  </si>
  <si>
    <t>MILAGRO DEL CARMEN PONCE MONTES</t>
  </si>
  <si>
    <t>URILIS PAOLA FONTALVO ARIZA</t>
  </si>
  <si>
    <t>FELIX ARTURO LOBO CASTRO</t>
  </si>
  <si>
    <t>CRISTIAN ALEXIS ORTIZ BERMUDEZ</t>
  </si>
  <si>
    <t>HUGO ALEJANDRO PARDO MANCO</t>
  </si>
  <si>
    <t>ERICK MARTINEZ DIAZ</t>
  </si>
  <si>
    <t>FABIOLA DEL CARMEN ROSADO PERALTA</t>
  </si>
  <si>
    <t>HECTOR MARIO MOLINA RODRIGUEZ</t>
  </si>
  <si>
    <t>ALFREDO JOSE DAZA VELEZ</t>
  </si>
  <si>
    <t>CRISTHIAN CAMILO SUAREZ IBAÑEZ</t>
  </si>
  <si>
    <t>YUDYS ULISES ARCE VILLAREAL</t>
  </si>
  <si>
    <t>LUIS ALBERTO BARRIOS MIER</t>
  </si>
  <si>
    <t>CARMEN VANESSA MENDEZ POLO</t>
  </si>
  <si>
    <t>TATIANA MARGARITA TERNERA OROZCO</t>
  </si>
  <si>
    <t>ANYELI TATIANA VILALOBOS GUERRERO</t>
  </si>
  <si>
    <t>EDUARDO JOSE MARZAN DEL VALLE</t>
  </si>
  <si>
    <t>CARLOS MEIKOLL PARRA CUEVA</t>
  </si>
  <si>
    <t>VICTOR ALBERTO LARA MARTINEZ</t>
  </si>
  <si>
    <t>ANGEL ENRIQUE RUIZ MIER</t>
  </si>
  <si>
    <t>PAOLA PATRICIA GARCIA CERVANTES</t>
  </si>
  <si>
    <t>ENDER SABEDIT HUERTAS ROBLES</t>
  </si>
  <si>
    <t>YILIAN ELIANA ARAUJO BARRERA</t>
  </si>
  <si>
    <t>GERDA PATRICIA BARROS NIETO</t>
  </si>
  <si>
    <t>LUIS FELIPE FUENTES MONTES</t>
  </si>
  <si>
    <t>SHIRLEY MILENA HERRERA LLANES</t>
  </si>
  <si>
    <t>DANNA CAROLINA CERVANTES CASTILLO</t>
  </si>
  <si>
    <t>FREDDY MAURICIO MARTINEZ NIEVES</t>
  </si>
  <si>
    <t>OSCAR SAID DURAN QUINTERO</t>
  </si>
  <si>
    <t>LUIS ALEXANDER HERRERA PEREZ</t>
  </si>
  <si>
    <t>WILMA JOSE PINTO CRISTHOFFER</t>
  </si>
  <si>
    <t>ALEJANDRO JAVIER LIZCANO OROZCO</t>
  </si>
  <si>
    <t>LEONARDO DE JESUS MORON GRANADOS</t>
  </si>
  <si>
    <t>YESID FABIAN VILORIA MANJARRES</t>
  </si>
  <si>
    <t>YOLANDA AGUILAR GARCIA</t>
  </si>
  <si>
    <t>JENNIFFER IVONNE GUZMAN CAMACHO</t>
  </si>
  <si>
    <t>MISLEE MAIRETH MEZA MASSON</t>
  </si>
  <si>
    <t>ISAAC DE JESUS PALACIO FRIAS</t>
  </si>
  <si>
    <t>RAMON ANDRES GAMEZ DAZA</t>
  </si>
  <si>
    <t>LUISA MARIA GARCIA GUTIERREZ</t>
  </si>
  <si>
    <t>WENDY PAOLA MERCADO RODRIGUEZ</t>
  </si>
  <si>
    <t>KELLY JOHANNA MOLINARES ROA</t>
  </si>
  <si>
    <t>FANNEDIS FERNANDEZ JARABA</t>
  </si>
  <si>
    <t>ROBERTO CARLOS MAL VILLALOBO</t>
  </si>
  <si>
    <t>IAN ANDRES BERMUDEZ VELEZ</t>
  </si>
  <si>
    <t>JOSE FRANCISCO SABAN DIAZ GRANADOS</t>
  </si>
  <si>
    <t>OSCAR JOSE ANDRADE NORIEGA</t>
  </si>
  <si>
    <t>VANESSA RAQUEL MIER GARCIA</t>
  </si>
  <si>
    <t>VANESA PAOLA LIZCANO ARAGON</t>
  </si>
  <si>
    <t>GLORIA MARGARITA GUTIERREZ DE PIÑERES OSPINO</t>
  </si>
  <si>
    <t>ALEX YAIR GUTIERREZ BARRIOS</t>
  </si>
  <si>
    <t>JOSE ANDRES ANDICA CASTAÑO</t>
  </si>
  <si>
    <t>MARTHA LUZ GRANADOS VANEGAS</t>
  </si>
  <si>
    <t>LAURA ESTEFANIA ORTIZ OLIVEROS </t>
  </si>
  <si>
    <t>YENIFER LORENA RUEDAS RACINES</t>
  </si>
  <si>
    <t>EVERT SEGUNDO CHARRIS GRANADOS</t>
  </si>
  <si>
    <t>HENRY ROGER ROJAS FERRARI</t>
  </si>
  <si>
    <t>LILIANA ESTHER CARDONA PERTUZ</t>
  </si>
  <si>
    <t>HERNAN ALBERTO ROJAS CEBALLOS</t>
  </si>
  <si>
    <t>OMAR DAVID DEAVILA MEJIA</t>
  </si>
  <si>
    <t>GUSTAVO ANTONIO MUÑOZ CONTRERAS</t>
  </si>
  <si>
    <t>LORENNI JOHANA AMAYA ZUÑIGA</t>
  </si>
  <si>
    <t>JULIO ENRIQUE CORVACHO LARA</t>
  </si>
  <si>
    <t>ROSALIA LEONOR ESTRADA LOMBARDI</t>
  </si>
  <si>
    <t>BELKYS PATRICIA MANGA BLANCO</t>
  </si>
  <si>
    <t>HERNAN JESUS LOPEZ LOPEZ</t>
  </si>
  <si>
    <t>RAFAEL ALBERTO SANCHEZ OVIEDO</t>
  </si>
  <si>
    <t>OSIRIS CRISTINA RUSSO CANO</t>
  </si>
  <si>
    <t>MARA PAOLA OLMEDO ESPINOZA</t>
  </si>
  <si>
    <t>LIANA PATRICIA MACHADO SANABRIA</t>
  </si>
  <si>
    <t>MARIA DE LOS ANGELES ACOSTA MORA</t>
  </si>
  <si>
    <t>XIMENA PORTILLO PUENTES</t>
  </si>
  <si>
    <t>IGNACIO DE JESUS FORERO CANCHANO</t>
  </si>
  <si>
    <t>ANDY  JOSE GUERRA CORREDOR</t>
  </si>
  <si>
    <t>IVAN MANUEL MONTERO VILORIA</t>
  </si>
  <si>
    <t>EDGARDO RAFAEL QUINTERO GUERRA</t>
  </si>
  <si>
    <t>MARIA MARCELA PASMIN GUZMAN</t>
  </si>
  <si>
    <t>LEIDY HANNA HENRIQUEZ GALVIS</t>
  </si>
  <si>
    <t>MONICA CANDELARIO MOROS</t>
  </si>
  <si>
    <t>DANIELA LAGOS TOBIAS</t>
  </si>
  <si>
    <t>MARIA ANGELICA SALAZAR MONTERROSA</t>
  </si>
  <si>
    <t>MARIA JOSE MEYER MUGNO</t>
  </si>
  <si>
    <t>ANDREA CAROLINA CARDONA ARIAS</t>
  </si>
  <si>
    <t>CARLOS ABRAHAM BUCHELI TORRES</t>
  </si>
  <si>
    <t>JENNIFER PAOLA SALCEDO ROMERO</t>
  </si>
  <si>
    <t>DANELY BEATRIZ GRANADOS PARODI</t>
  </si>
  <si>
    <t>WENDY JURANIS LOBATO PARDO</t>
  </si>
  <si>
    <t>ISABEL ROSARIO CASTAÑEDA DE CHARRIS</t>
  </si>
  <si>
    <t>DIDIER TRUJILLO HOYOS</t>
  </si>
  <si>
    <t>DAYANIS ROBLES POLO</t>
  </si>
  <si>
    <t>ESPERANZA MOSQUERA MATURANA</t>
  </si>
  <si>
    <t>RAISSA CARIME MURILLO DEMETRIO</t>
  </si>
  <si>
    <t>LAURA CAROLINA PEREZ MARTINEZ</t>
  </si>
  <si>
    <t>EDUARDO RAFAEL RODRIGUEZ OROZCO</t>
  </si>
  <si>
    <t>TATIANA ISABEL ZUÑIGA YEPES</t>
  </si>
  <si>
    <t>BRIAN JOSE HERNANDEZ OBREGON</t>
  </si>
  <si>
    <t>SANDRA MILENA AGUIRRE REDONDO </t>
  </si>
  <si>
    <t>ARMANDO DALLAN LAVALLE FANDIÑO</t>
  </si>
  <si>
    <t>CARLOS GREGORIO MC LEAN NAVARRO</t>
  </si>
  <si>
    <t>KELLY GABRIELA ANDRADE VILLEGAS</t>
  </si>
  <si>
    <t>CLAUDIO ALEXANDER BRUGES HERNANDEZ</t>
  </si>
  <si>
    <t>JEEZETH MILENA PERTUZ TAIBEL</t>
  </si>
  <si>
    <t>PEDRO NEL ESMERAL MUÑOZ</t>
  </si>
  <si>
    <t>LIZARDO JOSE BALLESTEROS MEJIA</t>
  </si>
  <si>
    <t>CARLOS ALFONSO RIVAS CABALLERO</t>
  </si>
  <si>
    <t>OLVIS MARIA LOPEZ CALDERA</t>
  </si>
  <si>
    <t>VIVIANA ANDREA  CARDENAS ARIAS</t>
  </si>
  <si>
    <t>JAVIER JOSE MARTES VEGA</t>
  </si>
  <si>
    <t>ALICIA ESTHER VEGA FERNANDEZ</t>
  </si>
  <si>
    <t>JUAN CARLOS BLANCO NAVARRO</t>
  </si>
  <si>
    <t>MANUEL RAFAEL AREVALO LOBATO</t>
  </si>
  <si>
    <t>VIANYS JUDITH DAZA SANTIAGO</t>
  </si>
  <si>
    <t>MARIA CAMILA BORJA ALARCON</t>
  </si>
  <si>
    <t>SANDRA MILENA GRANADOS RAMOS</t>
  </si>
  <si>
    <t>JAIME FRANCISCO LLANOS ESCOBAR</t>
  </si>
  <si>
    <t>DIEGO ARMANDO HERNANDEZ TORRES</t>
  </si>
  <si>
    <t>ANA MELISSA CABARCAS ACUÑA</t>
  </si>
  <si>
    <t>CARLOS MIGUEL MARTES VEGA</t>
  </si>
  <si>
    <t>ALVARO JAVIER MONTERO MERCADO</t>
  </si>
  <si>
    <t>ORLANDO DAVID IGUARAN MANJARRES</t>
  </si>
  <si>
    <t>MARIA DE JESUS GALINDO VILLALOBOS</t>
  </si>
  <si>
    <t>LAURA VELEZ VARGAS</t>
  </si>
  <si>
    <t>DAVID MANUEL LOBELO VALENCIA</t>
  </si>
  <si>
    <t>CESAR AUGUSTO ALVARADO MULETH</t>
  </si>
  <si>
    <t xml:space="preserve">ANGELA VANESSA IBARRA BOLAÑOS </t>
  </si>
  <si>
    <t>MARIA ALEJANDRA TABORDA DE LA HOZ</t>
  </si>
  <si>
    <t>MARTHA CECILIA FRANCO PACHECO</t>
  </si>
  <si>
    <t xml:space="preserve">ANGELICA PATRICIA CARREÑO AGUIRRE </t>
  </si>
  <si>
    <t>DRAYDA CAROLINA SANTIZ ROSAS</t>
  </si>
  <si>
    <t>MARINA LUZ VILLAZON TURIZO</t>
  </si>
  <si>
    <t>JONATHAN JAVIER COHEN GRANADOS</t>
  </si>
  <si>
    <t>ROSALBA GRAVINI PORRAS</t>
  </si>
  <si>
    <t>MIGUEL ANGEL LOPEZ TERNERA</t>
  </si>
  <si>
    <t>CRISTIAN MANUEL SEGRERA CASTRO</t>
  </si>
  <si>
    <t>MONICA MARINA POSADA GUTIERREZ</t>
  </si>
  <si>
    <t>OMAR ENRIQUE SEGURA ASCENCIO</t>
  </si>
  <si>
    <t>BRIAN JOSE DE LEON MARQUEZ</t>
  </si>
  <si>
    <t>JORGE LUIS PINEDA MONTAGUT</t>
  </si>
  <si>
    <t>CAMILO DAVID TORRES CALLEJAS</t>
  </si>
  <si>
    <t>KENNYS GISELL DE LOS REYES CASTILLO </t>
  </si>
  <si>
    <t>ANDRES EDUARDO PATERNINA ARIZA</t>
  </si>
  <si>
    <t>LEIDYS JOHANA VASQUEZ GARCIA</t>
  </si>
  <si>
    <t xml:space="preserve">JHON MARIO MARTINEZ MARTINEZ </t>
  </si>
  <si>
    <t>AMALIA PATRICIA HERNANDEZ PATERNINA</t>
  </si>
  <si>
    <t>JAIME ALFONSO CASTRO ANGARITA</t>
  </si>
  <si>
    <t>KATHLEEN JOHANA BOLAÑO PEREZ</t>
  </si>
  <si>
    <t>YIBETH MARCELA HERRERA HERNANDEZ</t>
  </si>
  <si>
    <t>LUIS ALEJANDRO ORTIZ HERAZO</t>
  </si>
  <si>
    <t>YIRLEIDIS ANDREA MARQUEZ CORTES</t>
  </si>
  <si>
    <t>MARIANNA KARINA SALAS PATERNINA</t>
  </si>
  <si>
    <t>YELENA MARIA GAITAN MARTINEZ</t>
  </si>
  <si>
    <t>LUIS FERNANDO PALMERA ESCORCIA</t>
  </si>
  <si>
    <t>NATALIA RUIZ CAPATAZ</t>
  </si>
  <si>
    <t>JOSE ALFONSO VILLACOB ROYERTH</t>
  </si>
  <si>
    <t>DAGOBERTO BARBOSA CARVAJALINO</t>
  </si>
  <si>
    <t>CARLOS FERNANDO ESLAIT BARROS</t>
  </si>
  <si>
    <t>JUAN CARLOS BERNIER TAPIA</t>
  </si>
  <si>
    <t>CARLOS MARIO DE JESUS VIVES HASBUN</t>
  </si>
  <si>
    <t>GUSTAVO ADOLFO ARDILA RODRIGUEZ</t>
  </si>
  <si>
    <t>JEFERSON DE JESUS GAMARRA MOLINA</t>
  </si>
  <si>
    <t>BETSY ZULEY PEREZ LIZCANO</t>
  </si>
  <si>
    <t>IVAN DARIO TAMARIS TURIZO</t>
  </si>
  <si>
    <t>MARIELA FERMINA DE LA OSSA DE MERCADO</t>
  </si>
  <si>
    <t>LAURA VANESSA OROZCO MADRID</t>
  </si>
  <si>
    <t>JOSE IGNACIO STROBEL PAREJO</t>
  </si>
  <si>
    <t>OMAR MAURICIO PINZON CANTILLO</t>
  </si>
  <si>
    <t>MARIA FERNANDA HERNANDEZ POMARES</t>
  </si>
  <si>
    <t>JOHAN DAVID OLAYA MERCADO</t>
  </si>
  <si>
    <t>WILSON TOMAS GARCIA MARTINEZ</t>
  </si>
  <si>
    <t>MARIA FERNANDA AMADOR ORTIZ</t>
  </si>
  <si>
    <t>DINA MORALES GONZALEZ</t>
  </si>
  <si>
    <t>ANA MARIA CARDONA HERNANDEZ</t>
  </si>
  <si>
    <t>ALEXANDER MANUEL ARANGO ROJAS</t>
  </si>
  <si>
    <t>CLARA INES LACOUTURE BAYENA</t>
  </si>
  <si>
    <t>WILFREN PACHECO BOBADILLA</t>
  </si>
  <si>
    <t>SERGIO ANDRES CRESPO PALMERA</t>
  </si>
  <si>
    <t>CAMILO ANDRES LAVERDE GUTIERREZ DE PIÑERES</t>
  </si>
  <si>
    <t>MARIO ALBERTO LOPEZ HERRERA</t>
  </si>
  <si>
    <t>CRISTINA ISABEL PEINADO GUTIERREZ</t>
  </si>
  <si>
    <t>JORGE VARGAS RONCALLO</t>
  </si>
  <si>
    <t>KEVIN DAVID DAZA MONTENEGRO</t>
  </si>
  <si>
    <t>JOSE MANUEL FREYLE MANOTAS</t>
  </si>
  <si>
    <t>JEISSON DE JESUS MOLANO PATIÑO</t>
  </si>
  <si>
    <t>ELVIA ROSA RODRIGUEZ PEREZ</t>
  </si>
  <si>
    <t>ROBERT FRANKLIN BECERRA ORTEGA</t>
  </si>
  <si>
    <t>DANIELA ANDREA SOLANO DIAZ</t>
  </si>
  <si>
    <t>JOSE DANIEL EGEA PACHECO</t>
  </si>
  <si>
    <t>JEIN ALEJANDRA MORA ZAMBRANO</t>
  </si>
  <si>
    <t>WILLIGTON ALEXANDER MAIGUEL GOENAGA</t>
  </si>
  <si>
    <t>RODEX JAMETH CERVANTES CABARCA</t>
  </si>
  <si>
    <t>TISSIANA JULIETH RODRIGUEZ ORTIZ</t>
  </si>
  <si>
    <t>MARIA ISABEL FERNANDEZ PINTO</t>
  </si>
  <si>
    <t>ALISON DANIELA FONTALVO NAVARRO</t>
  </si>
  <si>
    <t>ARMANDO YUNIOR POLO PAZ</t>
  </si>
  <si>
    <t>KATERINE GUIUMAR DIAZ VALERA</t>
  </si>
  <si>
    <t>JULIO JOSE ALVAREZ NUÑEZ</t>
  </si>
  <si>
    <t>ISAAC MATEO CANTILLO GAMARRA</t>
  </si>
  <si>
    <t xml:space="preserve">CARLOS ANDRES PAEZ ROJAS </t>
  </si>
  <si>
    <t>SEBASTIAN EDUARDO ARRIETA TORRES</t>
  </si>
  <si>
    <t>BELQUIS LILIANA PEREZ ROJAS</t>
  </si>
  <si>
    <t>JESUS OSNAIDER URIBE SOLANO</t>
  </si>
  <si>
    <t>JOSE LUIS PACHECO PEREZ</t>
  </si>
  <si>
    <t>MANIRA ISABEL DIAZ GRANADOS GUERRA</t>
  </si>
  <si>
    <t>BERNARDO JOSE NOGUERA DIAZ GRANADOS</t>
  </si>
  <si>
    <t>RICARDO ALFONSO CAMPO REDONDON</t>
  </si>
  <si>
    <t>HEEKMETH YASSIN CORTEZ</t>
  </si>
  <si>
    <t>LINA MARIA ANDRADE GUTIERREZ</t>
  </si>
  <si>
    <t>DANIELA CAROLINA JOHNSON CASTAÑEDA</t>
  </si>
  <si>
    <t>HUGO ALEXANDER AMADOR JIMÉNEZ</t>
  </si>
  <si>
    <t>INGRID JOHANA COQUIES PACHECO </t>
  </si>
  <si>
    <t>NYLLYRETH PINZON JARAMILLO</t>
  </si>
  <si>
    <t>ROSEMBER EMILIO RIVADENEIRA BERMUDEZ</t>
  </si>
  <si>
    <t>MARIA MERCEDES PACHECO PACHECO</t>
  </si>
  <si>
    <t>MARIA CONCEPCION PINEDO MURGAS</t>
  </si>
  <si>
    <t xml:space="preserve">JOHANA MILENA HEANO HENAO </t>
  </si>
  <si>
    <t>JOSÉ JULIÁN RÍOS BOTACHE</t>
  </si>
  <si>
    <t>JAIME ALFREDO NOGUERA SERRANO</t>
  </si>
  <si>
    <t>HERMIDES JEREZ BLANCO</t>
  </si>
  <si>
    <t xml:space="preserve">RONALD ROJAS DUICA </t>
  </si>
  <si>
    <t>ANGELA ROMERO CARDENAS</t>
  </si>
  <si>
    <t>LUZ MARINA VIVES LACOUTURE</t>
  </si>
  <si>
    <t>MILVIDA MARIA SUAREZ FLOREZ</t>
  </si>
  <si>
    <t>MILENA PATRICIA DE LEON MENDOZA</t>
  </si>
  <si>
    <t>HECTOR ALEXANDER VARGAS CARDONA</t>
  </si>
  <si>
    <t>JUAN CARLOS DE LA ROSA SERRANO</t>
  </si>
  <si>
    <t>CESAR ENRIQUE POLO CASTRO</t>
  </si>
  <si>
    <t>JEIMMY PATRICIA POLO ROJAS</t>
  </si>
  <si>
    <t>EDWIN RAFAEL GUTIERREZ BOTO</t>
  </si>
  <si>
    <t xml:space="preserve">ALICIA ESTHER CASTRO VILLEGAS </t>
  </si>
  <si>
    <t>LINA MARCELA CUAO GARCIA</t>
  </si>
  <si>
    <t>ROSMERY DEVIA</t>
  </si>
  <si>
    <t>JULIO VEGA BAQUERO</t>
  </si>
  <si>
    <t>WILBERTO GALVIS SANTOS</t>
  </si>
  <si>
    <t>LEYNIN ESTHER CAAMAÑO ROCHA</t>
  </si>
  <si>
    <t>JOSÉ RAFAEL VÁSQUEZ POLO</t>
  </si>
  <si>
    <t xml:space="preserve">JESÚS SUESCÚN ARREGOCÉS </t>
  </si>
  <si>
    <t xml:space="preserve">ANA FLORA JIMENEZ  DE LA HOZ </t>
  </si>
  <si>
    <t>DEWARD LOPEZ MORGAN</t>
  </si>
  <si>
    <t>JULIETH ALEXANDRA LIZCANO PRADA</t>
  </si>
  <si>
    <t>YANNIS MOSCOTE CASTILLO</t>
  </si>
  <si>
    <t>EIRA ROSA MADERA REYES</t>
  </si>
  <si>
    <t>GILBERTO MONTOYA</t>
  </si>
  <si>
    <t>ALIX RAMOS FUENTES</t>
  </si>
  <si>
    <t>WILSON ARTURO PACHECO PALACIO</t>
  </si>
  <si>
    <t>MARTHA CAROLINA GONZALEZ ORTEGA</t>
  </si>
  <si>
    <t>RODNEL KERSUL DE LA ROSA HABEYCH</t>
  </si>
  <si>
    <t>BETTY PATIÑO URIELES</t>
  </si>
  <si>
    <t>MAURICIO ARRIETA FONTANILLA</t>
  </si>
  <si>
    <t>CARLOS ANDRES CAMACHO SERGE</t>
  </si>
  <si>
    <t>ALFA SIELO JAIMES SILVA</t>
  </si>
  <si>
    <t>ALBERTO RUIZ MIER</t>
  </si>
  <si>
    <t>MERCEDES DE LA TORRE HASBUN</t>
  </si>
  <si>
    <t>YINIVA CAMARGO CAICEDO</t>
  </si>
  <si>
    <t>YELINE LIZETH GRANADOS RUIZ</t>
  </si>
  <si>
    <t>ADRIANO ISRAEL GUERRA</t>
  </si>
  <si>
    <t xml:space="preserve">PEDRO MERCADO GONZALEZ </t>
  </si>
  <si>
    <t>JAIME ALBERTO MORON CARDENAS</t>
  </si>
  <si>
    <t>ANA EMILIA BARROS NIETO</t>
  </si>
  <si>
    <t>CARLOS ANDRES ACOSTA MAIGUEL</t>
  </si>
  <si>
    <t>LUIS ARMANDO VILA SIERRA</t>
  </si>
  <si>
    <t>NO</t>
  </si>
  <si>
    <t>En ejecucion</t>
  </si>
  <si>
    <t>Liquidado</t>
  </si>
  <si>
    <t>https://community.secop.gov.co/Public/Tendering/OpportunityDetail/Index?noticeUID=CO1.NTC.5464999</t>
  </si>
  <si>
    <t>https://community.secop.gov.co/Public/Tendering/OpportunityDetail/Index?noticeUID=CO1.NTC.5465320</t>
  </si>
  <si>
    <t>https://community.secop.gov.co/Public/Tendering/OpportunityDetail/Index?noticeUID=CO1.NTC.5465182</t>
  </si>
  <si>
    <t>https://community.secop.gov.co/Public/Tendering/OpportunityDetail/Index?noticeUID=CO1.NTC.5465248</t>
  </si>
  <si>
    <t>https://community.secop.gov.co/Public/Tendering/OpportunityDetail/Index?noticeUID=CO1.NTC.5465341</t>
  </si>
  <si>
    <t>https://community.secop.gov.co/Public/Tendering/OpportunityDetail/Index?noticeUID=CO1.NTC.5465258</t>
  </si>
  <si>
    <t>https://community.secop.gov.co/Public/Tendering/OpportunityDetail/Index?noticeUID=CO1.NTC.5465348</t>
  </si>
  <si>
    <t>https://community.secop.gov.co/Public/Tendering/OpportunityDetail/Index?noticeUID=CO1.NTC.5465529</t>
  </si>
  <si>
    <t>https://community.secop.gov.co/Public/Tendering/OpportunityDetail/Index?noticeUID=CO1.NTC.5465534</t>
  </si>
  <si>
    <t>https://community.secop.gov.co/Public/Tendering/OpportunityDetail/Index?noticeUID=CO1.NTC.5465085</t>
  </si>
  <si>
    <t>https://community.secop.gov.co/Public/Tendering/OpportunityDetail/Index?noticeUID=CO1.NTC.5465368</t>
  </si>
  <si>
    <t>https://community.secop.gov.co/Public/Tendering/OpportunityDetail/Index?noticeUID=CO1.NTC.5465459</t>
  </si>
  <si>
    <t>https://community.secop.gov.co/Public/Tendering/OpportunityDetail/Index?noticeUID=CO1.NTC.5465363</t>
  </si>
  <si>
    <t>https://community.secop.gov.co/Public/Tendering/OpportunityDetail/Index?noticeUID=CO1.NTC.5465271</t>
  </si>
  <si>
    <t>https://community.secop.gov.co/Public/Tendering/OpportunityDetail/Index?noticeUID=CO1.NTC.5465537</t>
  </si>
  <si>
    <t>https://community.secop.gov.co/Public/Tendering/OpportunityDetail/Index?noticeUID=CO1.NTC.5465539</t>
  </si>
  <si>
    <t>https://community.secop.gov.co/Public/Tendering/OpportunityDetail/Index?noticeUID=CO1.NTC.5465543</t>
  </si>
  <si>
    <t>https://community.secop.gov.co/Public/Tendering/OpportunityDetail/Index?noticeUID=CO1.NTC.5464880</t>
  </si>
  <si>
    <t>https://community.secop.gov.co/Public/Tendering/OpportunityDetail/Index?noticeUID=CO1.NTC.5465045</t>
  </si>
  <si>
    <t>https://community.secop.gov.co/Public/Tendering/OpportunityDetail/Index?noticeUID=CO1.NTC.5464892</t>
  </si>
  <si>
    <t>https://community.secop.gov.co/Public/Tendering/OpportunityDetail/Index?noticeUID=CO1.NTC.5465064</t>
  </si>
  <si>
    <t>https://community.secop.gov.co/Public/Tendering/OpportunityDetail/Index?noticeUID=CO1.NTC.5464896</t>
  </si>
  <si>
    <t>https://community.secop.gov.co/Public/Tendering/OpportunityDetail/Index?noticeUID=CO1.NTC.5465088</t>
  </si>
  <si>
    <t>https://community.secop.gov.co/Public/Tendering/OpportunityDetail/Index?noticeUID=CO1.NTC.5465307</t>
  </si>
  <si>
    <t>https://community.secop.gov.co/Public/Tendering/OpportunityDetail/Index?noticeUID=CO1.NTC.5465170</t>
  </si>
  <si>
    <t>https://community.secop.gov.co/Public/Tendering/OpportunityDetail/Index?noticeUID=CO1.NTC.5465227</t>
  </si>
  <si>
    <t>https://community.secop.gov.co/Public/Tendering/OpportunityDetail/Index?noticeUID=CO1.NTC.5465229</t>
  </si>
  <si>
    <t>https://community.secop.gov.co/Public/Tendering/OpportunityDetail/Index?noticeUID=CO1.NTC.5465315</t>
  </si>
  <si>
    <t>https://community.secop.gov.co/Public/Tendering/OpportunityDetail/Index?noticeUID=CO1.NTC.5465317</t>
  </si>
  <si>
    <t>https://community.secop.gov.co/Public/Tendering/OpportunityDetail/Index?noticeUID=CO1.NTC.5465318</t>
  </si>
  <si>
    <t>https://community.secop.gov.co/Public/Tendering/OpportunityDetail/Index?noticeUID=CO1.NTC.5465231</t>
  </si>
  <si>
    <t>https://community.secop.gov.co/Public/Tendering/OpportunityDetail/Index?noticeUID=CO1.NTC.5465232</t>
  </si>
  <si>
    <t>https://community.secop.gov.co/Public/Tendering/OpportunityDetail/Index?noticeUID=CO1.NTC.5465329</t>
  </si>
  <si>
    <t>https://community.secop.gov.co/Public/Tendering/OpportunityDetail/Index?noticeUID=CO1.NTC.5465234</t>
  </si>
  <si>
    <t>https://community.secop.gov.co/Public/Tendering/OpportunityDetail/Index?noticeUID=CO1.NTC.5470339&amp;isFromPublicArea=True&amp;isModal=False</t>
  </si>
  <si>
    <t>https://community.secop.gov.co/Public/Tendering/OpportunityDetail/Index?noticeUID=CO1.NTC.5470468&amp;isFromPublicArea=True&amp;isModal=False</t>
  </si>
  <si>
    <t>https://community.secop.gov.co/Public/Tendering/OpportunityDetail/Index?noticeUID=CO1.NTC.5470873&amp;isFromPublicArea=True&amp;isModal=False</t>
  </si>
  <si>
    <t>https://community.secop.gov.co/Public/Tendering/OpportunityDetail/Index?noticeUID=CO1.NTC.5471001&amp;isFromPublicArea=True&amp;isModal=False</t>
  </si>
  <si>
    <t>https://community.secop.gov.co/Public/Tendering/OpportunityDetail/Index?noticeUID=CO1.NTC.5471712&amp;isFromPublicArea=True&amp;isModal=False</t>
  </si>
  <si>
    <t>https://community.secop.gov.co/Public/Tendering/OpportunityDetail/Index?noticeUID=CO1.NTC.5471844&amp;isFromPublicArea=True&amp;isModal=False</t>
  </si>
  <si>
    <t>https://community.secop.gov.co/Public/Tendering/OpportunityDetail/Index?noticeUID=CO1.NTC.5471579&amp;isFromPublicArea=True&amp;isModal=False</t>
  </si>
  <si>
    <t>https://community.secop.gov.co/Public/Tendering/OpportunityDetail/Index?noticeUID=CO1.NTC.5471908&amp;isFromPublicArea=True&amp;isModal=False</t>
  </si>
  <si>
    <t>https://community.secop.gov.co/Public/Tendering/OpportunityDetail/Index?noticeUID=CO1.NTC.5469663&amp;isFromPublicArea=True&amp;isModal=False</t>
  </si>
  <si>
    <t>https://community.secop.gov.co/Public/Tendering/OpportunityDetail/Index?noticeUID=CO1.NTC.5469593&amp;isFromPublicArea=True&amp;isModal=False</t>
  </si>
  <si>
    <t>https://community.secop.gov.co/Public/Tendering/OpportunityDetail/Index?noticeUID=CO1.NTC.5469695&amp;isFromPublicArea=True&amp;isModal=False</t>
  </si>
  <si>
    <t>https://community.secop.gov.co/Public/Tendering/OpportunityDetail/Index?noticeUID=CO1.NTC.5469967&amp;isFromPublicArea=True&amp;isModal=False</t>
  </si>
  <si>
    <t>https://community.secop.gov.co/Public/Tendering/OpportunityDetail/Index?noticeUID=CO1.NTC.5470217&amp;isFromPublicArea=True&amp;isModal=False</t>
  </si>
  <si>
    <t>https://community.secop.gov.co/Public/Tendering/OpportunityDetail/Index?noticeUID=CO1.NTC.5470337&amp;isFromPublicArea=True&amp;isModal=False</t>
  </si>
  <si>
    <t>https://community.secop.gov.co/Public/Tendering/OpportunityDetail/Index?noticeUID=CO1.NTC.5483591</t>
  </si>
  <si>
    <t>https://community.secop.gov.co/Public/Tendering/OpportunityDetail/Index?noticeUID=CO1.NTC.5484318</t>
  </si>
  <si>
    <t>https://community.secop.gov.co/Public/Tendering/OpportunityDetail/Index?noticeUID=CO1.NTC.5485001</t>
  </si>
  <si>
    <t>https://community.secop.gov.co/Public/Tendering/OpportunityDetail/Index?noticeUID=CO1.NTC.5484661</t>
  </si>
  <si>
    <t>https://community.secop.gov.co/Public/Tendering/OpportunityDetail/Index?noticeUID=CO1.NTC.5485528</t>
  </si>
  <si>
    <t>https://community.secop.gov.co/Public/Tendering/OpportunityDetail/Index?noticeUID=CO1.NTC.5485803</t>
  </si>
  <si>
    <t>https://community.secop.gov.co/Public/Tendering/OpportunityDetail/Index?noticeUID=CO1.NTC.5484700</t>
  </si>
  <si>
    <t>https://community.secop.gov.co/Public/Tendering/OpportunityDetail/Index?noticeUID=CO1.NTC.5485950</t>
  </si>
  <si>
    <t>https://community.secop.gov.co/Public/Tendering/OpportunityDetail/Index?noticeUID=CO1.NTC.5485776</t>
  </si>
  <si>
    <t>https://community.secop.gov.co/Public/Tendering/OpportunityDetail/Index?noticeUID=CO1.NTC.5486033</t>
  </si>
  <si>
    <t>https://community.secop.gov.co/Public/Tendering/OpportunityDetail/Index?noticeUID=CO1.NTC.5486436</t>
  </si>
  <si>
    <t>https://community.secop.gov.co/Public/Tendering/OpportunityDetail/Index?noticeUID=CO1.NTC.5486507</t>
  </si>
  <si>
    <t>https://community.secop.gov.co/Public/Tendering/OpportunityDetail/Index?noticeUID=CO1.NTC.5484728</t>
  </si>
  <si>
    <t>https://community.secop.gov.co/Public/Tendering/OpportunityDetail/Index?noticeUID=CO1.NTC.5485040</t>
  </si>
  <si>
    <t>https://community.secop.gov.co/Public/Tendering/OpportunityDetail/Index?noticeUID=CO1.NTC.5485236</t>
  </si>
  <si>
    <t>https://community.secop.gov.co/Public/Tendering/OpportunityDetail/Index?noticeUID=CO1.NTC.5485365</t>
  </si>
  <si>
    <t>https://community.secop.gov.co/Public/Tendering/OpportunityDetail/Index?noticeUID=CO1.NTC.5486914</t>
  </si>
  <si>
    <t>https://community.secop.gov.co/Public/Tendering/OpportunityDetail/Index?noticeUID=CO1.NTC.5485613</t>
  </si>
  <si>
    <t>https://community.secop.gov.co/Public/Tendering/OpportunityDetail/Index?noticeUID=CO1.NTC.5485640</t>
  </si>
  <si>
    <t>https://community.secop.gov.co/Public/Tendering/OpportunityDetail/Index?noticeUID=CO1.NTC.5485945</t>
  </si>
  <si>
    <t>https://community.secop.gov.co/Public/Tendering/OpportunityDetail/Index?noticeUID=CO1.NTC.5485974</t>
  </si>
  <si>
    <t>https://community.secop.gov.co/Public/Tendering/OpportunityDetail/Index?noticeUID=CO1.NTC.5486881</t>
  </si>
  <si>
    <t>https://community.secop.gov.co/Public/Tendering/OpportunityDetail/Index?noticeUID=CO1.NTC.5486412</t>
  </si>
  <si>
    <t>https://community.secop.gov.co/Public/Tendering/OpportunityDetail/Index?noticeUID=CO1.NTC.5486265</t>
  </si>
  <si>
    <t>https://community.secop.gov.co/Public/Tendering/OpportunityDetail/Index?noticeUID=CO1.NTC.5486729</t>
  </si>
  <si>
    <t>https://community.secop.gov.co/Public/Tendering/OpportunityDetail/Index?noticeUID=CO1.NTC.5486561</t>
  </si>
  <si>
    <t>https://community.secop.gov.co/Public/Tendering/OpportunityDetail/Index?noticeUID=CO1.NTC.5486845</t>
  </si>
  <si>
    <t>https://community.secop.gov.co/Public/Tendering/OpportunityDetail/Index?noticeUID=CO1.NTC.5484477</t>
  </si>
  <si>
    <t>https://community.secop.gov.co/Public/Tendering/OpportunityDetail/Index?noticeUID=CO1.NTC.5484890</t>
  </si>
  <si>
    <t>https://community.secop.gov.co/Public/Tendering/OpportunityDetail/Index?noticeUID=CO1.NTC.5485533</t>
  </si>
  <si>
    <t>https://community.secop.gov.co/Public/Tendering/OpportunityDetail/Index?noticeUID=CO1.NTC.5486277</t>
  </si>
  <si>
    <t>https://community.secop.gov.co/Public/Tendering/OpportunityDetail/Index?noticeUID=CO1.NTC.5486471</t>
  </si>
  <si>
    <t>https://community.secop.gov.co/Public/Tendering/OpportunityDetail/Index?noticeUID=CO1.NTC.5486380</t>
  </si>
  <si>
    <t>https://community.secop.gov.co/Public/Tendering/OpportunityDetail/Index?noticeUID=CO1.NTC.5486759</t>
  </si>
  <si>
    <t>https://community.secop.gov.co/Public/Tendering/OpportunityDetail/Index?noticeUID=CO1.NTC.5486907</t>
  </si>
  <si>
    <t>https://community.secop.gov.co/Public/Tendering/OpportunityDetail/Index?noticeUID=CO1.NTC.5487203</t>
  </si>
  <si>
    <t>https://community.secop.gov.co/Public/Tendering/OpportunityDetail/Index?noticeUID=CO1.NTC.5486938</t>
  </si>
  <si>
    <t>https://community.secop.gov.co/Public/Tendering/OpportunityDetail/Index?noticeUID=CO1.NTC.5487312</t>
  </si>
  <si>
    <t>https://community.secop.gov.co/Public/Tendering/OpportunityDetail/Index?noticeUID=CO1.NTC.5486979</t>
  </si>
  <si>
    <t>https://community.secop.gov.co/Public/Tendering/OpportunityDetail/Index?noticeUID=CO1.NTC.5487402</t>
  </si>
  <si>
    <t>https://community.secop.gov.co/Public/Tendering/OpportunityDetail/Index?noticeUID=CO1.NTC.5487418</t>
  </si>
  <si>
    <t>https://community.secop.gov.co/Public/Tendering/OpportunityDetail/Index?noticeUID=CO1.NTC.5487556</t>
  </si>
  <si>
    <t>https://community.secop.gov.co/Public/Tendering/OpportunityDetail/Index?noticeUID=CO1.NTC.5483811</t>
  </si>
  <si>
    <t>https://community.secop.gov.co/Public/Tendering/OpportunityDetail/Index?noticeUID=CO1.NTC.5483697</t>
  </si>
  <si>
    <t>https://community.secop.gov.co/Public/Tendering/OpportunityDetail/Index?noticeUID=CO1.NTC.5484343</t>
  </si>
  <si>
    <t>https://community.secop.gov.co/Public/Tendering/OpportunityDetail/Index?noticeUID=CO1.NTC.5484254</t>
  </si>
  <si>
    <t>https://community.secop.gov.co/Public/Tendering/OpportunityDetail/Index?noticeUID=CO1.NTC.5484558</t>
  </si>
  <si>
    <t>https://community.secop.gov.co/Public/Tendering/OpportunityDetail/Index?noticeUID=CO1.NTC.5485030</t>
  </si>
  <si>
    <t>https://community.secop.gov.co/Public/Tendering/OpportunityDetail/Index?noticeUID=CO1.NTC.5484654</t>
  </si>
  <si>
    <t>https://community.secop.gov.co/Public/Tendering/OpportunityDetail/Index?noticeUID=CO1.NTC.5485309</t>
  </si>
  <si>
    <t>https://community.secop.gov.co/Public/Tendering/OpportunityDetail/Index?noticeUID=CO1.NTC.5485346</t>
  </si>
  <si>
    <t>https://community.secop.gov.co/Public/Tendering/OpportunityDetail/Index?noticeUID=CO1.NTC.5484313</t>
  </si>
  <si>
    <t>https://community.secop.gov.co/Public/Tendering/OpportunityDetail/Index?noticeUID=CO1.NTC.5484386</t>
  </si>
  <si>
    <t>https://community.secop.gov.co/Public/Tendering/OpportunityDetail/Index?noticeUID=CO1.NTC.5484610</t>
  </si>
  <si>
    <t>https://community.secop.gov.co/Public/Tendering/OpportunityDetail/Index?noticeUID=CO1.NTC.5485006</t>
  </si>
  <si>
    <t>https://community.secop.gov.co/Public/Tendering/OpportunityDetail/Index?noticeUID=CO1.NTC.5485043</t>
  </si>
  <si>
    <t>https://community.secop.gov.co/Public/Tendering/OpportunityDetail/Index?noticeUID=CO1.NTC.5484881</t>
  </si>
  <si>
    <t>https://community.secop.gov.co/Public/Tendering/OpportunityDetail/Index?noticeUID=CO1.NTC.5484663</t>
  </si>
  <si>
    <t>https://community.secop.gov.co/Public/Tendering/OpportunityDetail/Index?noticeUID=CO1.NTC.5485508</t>
  </si>
  <si>
    <t>https://community.secop.gov.co/Public/Tendering/OpportunityDetail/Index?noticeUID=CO1.NTC.5485538</t>
  </si>
  <si>
    <t>https://community.secop.gov.co/Public/Tendering/OpportunityDetail/Index?noticeUID=CO1.NTC.5492501</t>
  </si>
  <si>
    <t>https://community.secop.gov.co/Public/Tendering/OpportunityDetail/Index?noticeUID=CO1.NTC.5492468</t>
  </si>
  <si>
    <t>https://community.secop.gov.co/Public/Tendering/OpportunityDetail/Index?noticeUID=CO1.NTC.5493109</t>
  </si>
  <si>
    <t>https://community.secop.gov.co/Public/Tendering/OpportunityDetail/Index?noticeUID=CO1.NTC.5493294</t>
  </si>
  <si>
    <t>https://community.secop.gov.co/Public/Tendering/OpportunityDetail/Index?noticeUID=CO1.NTC.5493668</t>
  </si>
  <si>
    <t>https://community.secop.gov.co/Public/Tendering/OpportunityDetail/Index?noticeUID=CO1.NTC.5494402</t>
  </si>
  <si>
    <t>https://community.secop.gov.co/Public/Tendering/OpportunityDetail/Index?noticeUID=CO1.NTC.5494625</t>
  </si>
  <si>
    <t>https://community.secop.gov.co/Public/Tendering/OpportunityDetail/Index?noticeUID=CO1.NTC.5494902</t>
  </si>
  <si>
    <t>https://community.secop.gov.co/Public/Tendering/OpportunityDetail/Index?noticeUID=CO1.NTC.5495255</t>
  </si>
  <si>
    <t>https://community.secop.gov.co/Public/Tendering/OpportunityDetail/Index?noticeUID=CO1.NTC.5495462</t>
  </si>
  <si>
    <t>https://community.secop.gov.co/Public/Tendering/OpportunityDetail/Index?noticeUID=CO1.NTC.5492307</t>
  </si>
  <si>
    <t>https://community.secop.gov.co/Public/Tendering/OpportunityDetail/Index?noticeUID=CO1.NTC.5492466</t>
  </si>
  <si>
    <t>https://community.secop.gov.co/Public/Tendering/OpportunityDetail/Index?noticeUID=CO1.NTC.5492763</t>
  </si>
  <si>
    <t>https://community.secop.gov.co/Public/Tendering/OpportunityDetail/Index?noticeUID=CO1.NTC.5493639</t>
  </si>
  <si>
    <t>https://community.secop.gov.co/Public/Tendering/OpportunityDetail/Index?noticeUID=CO1.NTC.5493981</t>
  </si>
  <si>
    <t>https://community.secop.gov.co/Public/Tendering/OpportunityDetail/Index?noticeUID=CO1.NTC.5494439</t>
  </si>
  <si>
    <t>https://community.secop.gov.co/Public/Tendering/OpportunityDetail/Index?noticeUID=CO1.NTC.5494558</t>
  </si>
  <si>
    <t>https://community.secop.gov.co/Public/Tendering/OpportunityDetail/Index?noticeUID=CO1.NTC.5494843</t>
  </si>
  <si>
    <t>https://community.secop.gov.co/Public/Tendering/OpportunityDetail/Index?noticeUID=CO1.NTC.5495051</t>
  </si>
  <si>
    <t>https://community.secop.gov.co/Public/Tendering/OpportunityDetail/Index?noticeUID=CO1.NTC.5495272</t>
  </si>
  <si>
    <t>https://community.secop.gov.co/Public/Tendering/OpportunityDetail/Index?noticeUID=CO1.NTC.5492734</t>
  </si>
  <si>
    <t>https://community.secop.gov.co/Public/Tendering/OpportunityDetail/Index?noticeUID=CO1.NTC.5492930</t>
  </si>
  <si>
    <t>https://community.secop.gov.co/Public/Tendering/OpportunityDetail/Index?noticeUID=CO1.NTC.5493195</t>
  </si>
  <si>
    <t>https://community.secop.gov.co/Public/Tendering/OpportunityDetail/Index?noticeUID=CO1.NTC.5494290</t>
  </si>
  <si>
    <t>https://community.secop.gov.co/Public/Tendering/OpportunityDetail/Index?noticeUID=CO1.NTC.5494762</t>
  </si>
  <si>
    <t>https://community.secop.gov.co/Public/Tendering/OpportunityDetail/Index?noticeUID=CO1.NTC.5494962</t>
  </si>
  <si>
    <t>https://community.secop.gov.co/Public/Tendering/OpportunityDetail/Index?noticeUID=CO1.NTC.5495806</t>
  </si>
  <si>
    <t>https://community.secop.gov.co/Public/Tendering/OpportunityDetail/Index?noticeUID=CO1.NTC.5495864</t>
  </si>
  <si>
    <t>https://community.secop.gov.co/Public/Tendering/OpportunityDetail/Index?noticeUID=CO1.NTC.5496319</t>
  </si>
  <si>
    <t>https://community.secop.gov.co/Public/Tendering/OpportunityDetail/Index?noticeUID=CO1.NTC.5496204</t>
  </si>
  <si>
    <t>https://community.secop.gov.co/Public/Tendering/OpportunityDetail/Index?noticeUID=CO1.NTC.5495969</t>
  </si>
  <si>
    <t>https://community.secop.gov.co/Public/Tendering/OpportunityDetail/Index?noticeUID=CO1.NTC.5496244</t>
  </si>
  <si>
    <t>https://community.secop.gov.co/Public/Tendering/OpportunityDetail/Index?noticeUID=CO1.NTC.5496340</t>
  </si>
  <si>
    <t>https://community.secop.gov.co/Public/Tendering/OpportunityDetail/Index?noticeUID=CO1.NTC.5496350</t>
  </si>
  <si>
    <t>https://community.secop.gov.co/Public/Tendering/OpportunityDetail/Index?noticeUID=CO1.NTC.5496523</t>
  </si>
  <si>
    <t>https://community.secop.gov.co/Public/Tendering/OpportunityDetail/Index?noticeUID=CO1.NTC.5496298</t>
  </si>
  <si>
    <t>https://community.secop.gov.co/Public/Tendering/OpportunityDetail/Index?noticeUID=CO1.NTC.5496514</t>
  </si>
  <si>
    <t>https://community.secop.gov.co/Public/Tendering/OpportunityDetail/Index?noticeUID=CO1.NTC.5491194</t>
  </si>
  <si>
    <t>https://community.secop.gov.co/Public/Tendering/OpportunityDetail/Index?noticeUID=CO1.NTC.5491095</t>
  </si>
  <si>
    <t>https://community.secop.gov.co/Public/Tendering/OpportunityDetail/Index?noticeUID=CO1.NTC.5491421</t>
  </si>
  <si>
    <t>https://community.secop.gov.co/Public/Tendering/OpportunityDetail/Index?noticeUID=CO1.NTC.5491427</t>
  </si>
  <si>
    <t>https://community.secop.gov.co/Public/Tendering/OpportunityDetail/Index?noticeUID=CO1.NTC.5491536</t>
  </si>
  <si>
    <t>https://community.secop.gov.co/Public/Tendering/OpportunityDetail/Index?noticeUID=CO1.NTC.5491554</t>
  </si>
  <si>
    <t>https://community.secop.gov.co/Public/Tendering/OpportunityDetail/Index?noticeUID=CO1.NTC.5491456</t>
  </si>
  <si>
    <t>https://community.secop.gov.co/Public/Tendering/OpportunityDetail/Index?noticeUID=CO1.NTC.5491758</t>
  </si>
  <si>
    <t>https://community.secop.gov.co/Public/Tendering/OpportunityDetail/Index?noticeUID=CO1.NTC.5503714&amp;isFromPublicArea=True&amp;isModal=False</t>
  </si>
  <si>
    <t>https://community.secop.gov.co/Public/Tendering/OpportunityDetail/Index?noticeUID=CO1.NTC.5503772&amp;isFromPublicArea=True&amp;isModal=False</t>
  </si>
  <si>
    <t>https://community.secop.gov.co/Public/Tendering/OpportunityDetail/Index?noticeUID=CO1.NTC.5504413&amp;isFromPublicArea=True&amp;isModal=False</t>
  </si>
  <si>
    <t>https://community.secop.gov.co/Public/Tendering/ContractNoticePhases/View?PPI=CO1.PPI.29409865&amp;isFromPublicArea=True&amp;isModal=False</t>
  </si>
  <si>
    <t>https://community.secop.gov.co/Public/Tendering/OpportunityDetail/Index?noticeUID=CO1.NTC.5505095&amp;isFromPublicArea=True&amp;isModal=False</t>
  </si>
  <si>
    <t>https://community.secop.gov.co/Public/Tendering/OpportunityDetail/Index?noticeUID=CO1.NTC.5505430&amp;isFromPublicArea=True&amp;isModal=False</t>
  </si>
  <si>
    <t>https://community.secop.gov.co/Public/Tendering/OpportunityDetail/Index?noticeUID=CO1.NTC.5505520&amp;isFromPublicArea=True&amp;isModal=False</t>
  </si>
  <si>
    <t>https://community.secop.gov.co/Public/Tendering/OpportunityDetail/Index?noticeUID=CO1.NTC.5505746&amp;isFromPublicArea=True&amp;isModal=False</t>
  </si>
  <si>
    <t>https://community.secop.gov.co/Public/Tendering/OpportunityDetail/Index?noticeUID=CO1.NTC.5502719&amp;isFromPublicArea=True&amp;isModal=False</t>
  </si>
  <si>
    <t>https://community.secop.gov.co/Public/Tendering/OpportunityDetail/Index?noticeUID=CO1.NTC.5502850&amp;isFromPublicArea=True&amp;isModal=False</t>
  </si>
  <si>
    <t>https://community.secop.gov.co/Public/Tendering/OpportunityDetail/Index?noticeUID=CO1.NTC.5503311&amp;isFromPublicArea=True&amp;isModal=False</t>
  </si>
  <si>
    <t>https://community.secop.gov.co/Public/Tendering/OpportunityDetail/Index?noticeUID=CO1.NTC.5503276&amp;isFromPublicArea=True&amp;isModal=False</t>
  </si>
  <si>
    <t>https://community.secop.gov.co/Public/Tendering/OpportunityDetail/Index?noticeUID=CO1.NTC.5503607&amp;isFromPublicArea=True&amp;isModal=False</t>
  </si>
  <si>
    <t>https://community.secop.gov.co/Public/Tendering/OpportunityDetail/Index?noticeUID=CO1.NTC.5504062&amp;isFromPublicArea=True&amp;isModal=False</t>
  </si>
  <si>
    <t>https://community.secop.gov.co/Public/Tendering/OpportunityDetail/Index?noticeUID=CO1.NTC.5504361&amp;isFromPublicArea=True&amp;isModal=False</t>
  </si>
  <si>
    <t>https://community.secop.gov.co/Public/Tendering/OpportunityDetail/Index?noticeUID=CO1.NTC.5504449&amp;isFromPublicArea=True&amp;isModal=False</t>
  </si>
  <si>
    <t>https://community.secop.gov.co/Public/Tendering/OpportunityDetail/Index?noticeUID=CO1.NTC.5501081&amp;isFromPublicArea=True&amp;isModal=False</t>
  </si>
  <si>
    <t>https://community.secop.gov.co/Public/Tendering/OpportunityDetail/Index?noticeUID=CO1.NTC.5501512&amp;isFromPublicArea=True&amp;isModal=False</t>
  </si>
  <si>
    <t>https://community.secop.gov.co/Public/Tendering/OpportunityDetail/Index?noticeUID=CO1.NTC.5501528&amp;isFromPublicArea=True&amp;isModal=False</t>
  </si>
  <si>
    <t>https://community.secop.gov.co/Public/Tendering/OpportunityDetail/Index?noticeUID=CO1.NTC.5501360&amp;isFromPublicArea=True&amp;isModal=False</t>
  </si>
  <si>
    <t>https://community.secop.gov.co/Public/Tendering/OpportunityDetail/Index?noticeUID=CO1.NTC.5501947&amp;isFromPublicArea=True&amp;isModal=False</t>
  </si>
  <si>
    <t>https://community.secop.gov.co/Public/Tendering/OpportunityDetail/Index?noticeUID=CO1.NTC.5502505&amp;isFromPublicArea=True&amp;isModal=False</t>
  </si>
  <si>
    <t>https://community.secop.gov.co/Public/Tendering/OpportunityDetail/Index?noticeUID=CO1.NTC.5502227&amp;isFromPublicArea=True&amp;isModal=False</t>
  </si>
  <si>
    <t>https://community.secop.gov.co/Public/Tendering/OpportunityDetail/Index?noticeUID=CO1.NTC.5502185&amp;isFromPublicArea=True&amp;isModal=False</t>
  </si>
  <si>
    <t>https://community.secop.gov.co/Public/Tendering/OpportunityDetail/Index?noticeUID=CO1.NTC.5501615&amp;isFromPublicArea=True&amp;isModal=False</t>
  </si>
  <si>
    <t>https://community.secop.gov.co/Public/Tendering/OpportunityDetail/Index?noticeUID=CO1.NTC.5501539&amp;isFromPublicArea=True&amp;isModal=False</t>
  </si>
  <si>
    <t>https://community.secop.gov.co/Public/Tendering/OpportunityDetail/Index?noticeUID=CO1.NTC.5501456&amp;isFromPublicArea=True&amp;isModal=False</t>
  </si>
  <si>
    <t>https://community.secop.gov.co/Public/Tendering/OpportunityDetail/Index?noticeUID=CO1.NTC.5501745&amp;isFromPublicArea=True&amp;isModal=False</t>
  </si>
  <si>
    <t>https://community.secop.gov.co/Public/Tendering/OpportunityDetail/Index?noticeUID=CO1.NTC.5501593&amp;isFromPublicArea=True&amp;isModal=False</t>
  </si>
  <si>
    <t>https://community.secop.gov.co/Public/Tendering/OpportunityDetail/Index?noticeUID=CO1.NTC.5501924&amp;isFromPublicArea=True&amp;isModal=False</t>
  </si>
  <si>
    <t>https://community.secop.gov.co/Public/Tendering/OpportunityDetail/Index?noticeUID=CO1.NTC.5501151&amp;isFromPublicArea=True&amp;isModal=False</t>
  </si>
  <si>
    <t>https://community.secop.gov.co/Public/Tendering/OpportunityDetail/Index?noticeUID=CO1.NTC.5501061&amp;isFromPublicArea=True&amp;isModal=False</t>
  </si>
  <si>
    <t>https://community.secop.gov.co/Public/Tendering/OpportunityDetail/Index?noticeUID=CO1.NTC.5500894&amp;isFromPublicArea=True&amp;isModal=False</t>
  </si>
  <si>
    <t>https://community.secop.gov.co/Public/Tendering/OpportunityDetail/Index?noticeUID=CO1.NTC.5500996&amp;isFromPublicArea=True&amp;isModal=False</t>
  </si>
  <si>
    <t>https://community.secop.gov.co/Public/Tendering/OpportunityDetail/Index?noticeUID=CO1.NTC.5506573&amp;isFromPublicArea=True&amp;isModal=False</t>
  </si>
  <si>
    <t>https://community.secop.gov.co/Public/Tendering/OpportunityDetail/Index?noticeUID=CO1.NTC.5501417&amp;isFromPublicArea=True&amp;isModal=False</t>
  </si>
  <si>
    <t>https://community.secop.gov.co/Public/Tendering/OpportunityDetail/Index?noticeUID=CO1.NTC.5511933&amp;isFromPublicArea=True&amp;isModal=False</t>
  </si>
  <si>
    <t>https://community.secop.gov.co/Public/Tendering/OpportunityDetail/Index?noticeUID=CO1.NTC.5512077&amp;isFromPublicArea=True&amp;isModal=False</t>
  </si>
  <si>
    <t>https://community.secop.gov.co/Public/Tendering/OpportunityDetail/Index?noticeUID=CO1.NTC.5511958&amp;isFromPublicArea=True&amp;isModal=False</t>
  </si>
  <si>
    <t>https://community.secop.gov.co/Public/Tendering/OpportunityDetail/Index?noticeUID=CO1.NTC.5511971&amp;isFromPublicArea=True&amp;isModal=False</t>
  </si>
  <si>
    <t>https://community.secop.gov.co/Public/Tendering/OpportunityDetail/Index?noticeUID=CO1.NTC.5512458&amp;isFromPublicArea=True&amp;isModal=False</t>
  </si>
  <si>
    <t>https://community.secop.gov.co/Public/Tendering/OpportunityDetail/Index?noticeUID=CO1.NTC.5512696&amp;isFromPublicArea=True&amp;isModal=False</t>
  </si>
  <si>
    <t>https://community.secop.gov.co/Public/Tendering/OpportunityDetail/Index?noticeUID=CO1.NTC.5512515&amp;isFromPublicArea=True&amp;isModal=False</t>
  </si>
  <si>
    <t>https://community.secop.gov.co/Public/Tendering/OpportunityDetail/Index?noticeUID=CO1.NTC.5512699&amp;isFromPublicArea=True&amp;isModal=False</t>
  </si>
  <si>
    <t>https://community.secop.gov.co/Public/Tendering/OpportunityDetail/Index?noticeUID=CO1.NTC.5513189&amp;isFromPublicArea=True&amp;isModal=False</t>
  </si>
  <si>
    <t>https://community.secop.gov.co/Public/Tendering/OpportunityDetail/Index?noticeUID=CO1.NTC.5513471&amp;isFromPublicArea=True&amp;isModal=False</t>
  </si>
  <si>
    <t>https://community.secop.gov.co/Public/Tendering/OpportunityDetail/Index?noticeUID=CO1.NTC.5513950&amp;isFromPublicArea=True&amp;isModal=False</t>
  </si>
  <si>
    <t>https://community.secop.gov.co/Public/Tendering/OpportunityDetail/Index?noticeUID=CO1.NTC.5513985&amp;isFromPublicArea=True&amp;isModal=False</t>
  </si>
  <si>
    <t>https://community.secop.gov.co/Public/Tendering/OpportunityDetail/Index?noticeUID=CO1.NTC.5514479&amp;isFromPublicArea=True&amp;isModal=False</t>
  </si>
  <si>
    <t>https://community.secop.gov.co/Public/Tendering/OpportunityDetail/Index?noticeUID=CO1.NTC.5514745&amp;isFromPublicArea=True&amp;isModal=False</t>
  </si>
  <si>
    <t>https://community.secop.gov.co/Public/Tendering/OpportunityDetail/Index?noticeUID=CO1.NTC.5515410&amp;isFromPublicArea=True&amp;isModal=False</t>
  </si>
  <si>
    <t>https://community.secop.gov.co/Public/Tendering/OpportunityDetail/Index?noticeUID=CO1.NTC.5515305&amp;isFromPublicArea=True&amp;isModal=False</t>
  </si>
  <si>
    <t>https://community.secop.gov.co/Public/Tendering/OpportunityDetail/Index?noticeUID=CO1.NTC.5512647&amp;isFromPublicArea=True&amp;isModal=False</t>
  </si>
  <si>
    <t>https://community.secop.gov.co/Public/Tendering/OpportunityDetail/Index?noticeUID=CO1.NTC.5513117&amp;isFromPublicArea=True&amp;isModal=False</t>
  </si>
  <si>
    <t>https://community.secop.gov.co/Public/Tendering/OpportunityDetail/Index?noticeUID=CO1.NTC.5513320&amp;isFromPublicArea=True&amp;isModal=False</t>
  </si>
  <si>
    <t>https://community.secop.gov.co/Public/Tendering/OpportunityDetail/Index?noticeUID=CO1.NTC.5513381&amp;isFromPublicArea=True&amp;isModal=False</t>
  </si>
  <si>
    <t>https://community.secop.gov.co/Public/Tendering/OpportunityDetail/Index?noticeUID=CO1.NTC.5513915&amp;isFromPublicArea=True&amp;isModal=False</t>
  </si>
  <si>
    <t>https://community.secop.gov.co/Public/Tendering/OpportunityDetail/Index?noticeUID=CO1.NTC.5513871&amp;isFromPublicArea=True&amp;isModal=False</t>
  </si>
  <si>
    <t>https://community.secop.gov.co/Public/Tendering/OpportunityDetail/Index?noticeUID=CO1.NTC.5514624&amp;isFromPublicArea=True&amp;isModal=False</t>
  </si>
  <si>
    <t>https://community.secop.gov.co/Public/Tendering/OpportunityDetail/Index?noticeUID=CO1.NTC.5514399&amp;isFromPublicArea=True&amp;isModal=False</t>
  </si>
  <si>
    <t>https://community.secop.gov.co/Public/Tendering/OpportunityDetail/Index?noticeUID=CO1.NTC.5514843&amp;isFromPublicArea=True&amp;isModal=False</t>
  </si>
  <si>
    <t>https://community.secop.gov.co/Public/Tendering/OpportunityDetail/Index?noticeUID=CO1.NTC.5514872&amp;isFromPublicArea=True&amp;isModal=False</t>
  </si>
  <si>
    <t>https://community.secop.gov.co/Public/Tendering/OpportunityDetail/Index?noticeUID=CO1.NTC.5511388&amp;isFromPublicArea=True&amp;isModal=False</t>
  </si>
  <si>
    <t>https://community.secop.gov.co/Public/Tendering/OpportunityDetail/Index?noticeUID=CO1.NTC.5511474&amp;isFromPublicArea=True&amp;isModal=False</t>
  </si>
  <si>
    <t>https://community.secop.gov.co/Public/Tendering/OpportunityDetail/Index?noticeUID=CO1.NTC.5511834&amp;isFromPublicArea=True&amp;isModal=False</t>
  </si>
  <si>
    <t>https://community.secop.gov.co/Public/Tendering/ContractNoticePhases/View?PPI=CO1.PPI.29434734&amp;isFromPublicArea=True&amp;isModal=False</t>
  </si>
  <si>
    <t>https://community.secop.gov.co/Public/Tendering/OpportunityDetail/Index?noticeUID=CO1.NTC.5512265&amp;isFromPublicArea=True&amp;isModal=False</t>
  </si>
  <si>
    <t>https://community.secop.gov.co/Public/Tendering/OpportunityDetail/Index?noticeUID=CO1.NTC.5512503&amp;isFromPublicArea=True&amp;isModal=False</t>
  </si>
  <si>
    <t>https://community.secop.gov.co/Public/Tendering/OpportunityDetail/Index?noticeUID=CO1.NTC.5512453&amp;isFromPublicArea=True&amp;isModal=False</t>
  </si>
  <si>
    <t>https://community.secop.gov.co/Public/Tendering/OpportunityDetail/Index?noticeUID=CO1.NTC.5512661&amp;isFromPublicArea=True&amp;isModal=False</t>
  </si>
  <si>
    <t>https://community.secop.gov.co/Public/Tendering/OpportunityDetail/Index?noticeUID=CO1.NTC.5513005&amp;isFromPublicArea=True&amp;isModal=False</t>
  </si>
  <si>
    <t>https://community.secop.gov.co/Public/Tendering/OpportunityDetail/Index?noticeUID=CO1.NTC.5511645&amp;isFromPublicArea=True&amp;isModal=False</t>
  </si>
  <si>
    <t>https://community.secop.gov.co/Public/Tendering/OpportunityDetail/Index?noticeUID=CO1.NTC.5513473&amp;isFromPublicArea=True&amp;isModal=False</t>
  </si>
  <si>
    <t>https://community.secop.gov.co/Public/Tendering/OpportunityDetail/Index?noticeUID=CO1.NTC.5512301&amp;isFromPublicArea=True&amp;isModal=False</t>
  </si>
  <si>
    <t>https://community.secop.gov.co/Public/Tendering/OpportunityDetail/Index?noticeUID=CO1.NTC.5512543&amp;isFromPublicArea=True&amp;isModal=False</t>
  </si>
  <si>
    <t>https://community.secop.gov.co/Public/Tendering/OpportunityDetail/Index?noticeUID=CO1.NTC.5512802&amp;isFromPublicArea=True&amp;isModal=False</t>
  </si>
  <si>
    <t>https://community.secop.gov.co/Public/Tendering/OpportunityDetail/Index?noticeUID=CO1.NTC.5513095&amp;isFromPublicArea=True&amp;isModal=False</t>
  </si>
  <si>
    <t>https://community.secop.gov.co/Public/Tendering/OpportunityDetail/Index?noticeUID=CO1.NTC.5514214&amp;isFromPublicArea=True&amp;isModal=False</t>
  </si>
  <si>
    <t>https://community.secop.gov.co/Public/Tendering/OpportunityDetail/Index?noticeUID=CO1.NTC.5514361&amp;isFromPublicArea=True&amp;isModal=False</t>
  </si>
  <si>
    <t>https://community.secop.gov.co/Public/Tendering/OpportunityDetail/Index?noticeUID=CO1.NTC.5514809&amp;isFromPublicArea=True&amp;isModal=False</t>
  </si>
  <si>
    <t>https://community.secop.gov.co/Public/Tendering/OpportunityDetail/Index?noticeUID=CO1.NTC.5524679&amp;isFromPublicArea=True&amp;isModal=False</t>
  </si>
  <si>
    <t>https://community.secop.gov.co/Public/Tendering/OpportunityDetail/Index?noticeUID=CO1.NTC.5524660&amp;isFromPublicArea=True&amp;isModal=False</t>
  </si>
  <si>
    <t>https://community.secop.gov.co/Public/Tendering/OpportunityDetail/Index?noticeUID=CO1.NTC.5524669</t>
  </si>
  <si>
    <t>https://community.secop.gov.co/Public/Tendering/OpportunityDetail/Index?noticeUID=CO1.NTC.5524652</t>
  </si>
  <si>
    <t>https://community.secop.gov.co/Public/Tendering/OpportunityDetail/Index?noticeUID=CO1.NTC.5524724</t>
  </si>
  <si>
    <t>https://community.secop.gov.co/Public/Tendering/OpportunityDetail/Index?noticeUID=CO1.NTC.5524621</t>
  </si>
  <si>
    <t>https://community.secop.gov.co/Public/Tendering/OpportunityDetail/Index?noticeUID=CO1.NTC.5524352</t>
  </si>
  <si>
    <t>https://community.secop.gov.co/Public/Tendering/OpportunityDetail/Index?noticeUID=CO1.NTC.5522412</t>
  </si>
  <si>
    <t>https://community.secop.gov.co/Public/Tendering/OpportunityDetail/Index?noticeUID=CO1.NTC.5522806</t>
  </si>
  <si>
    <t>https://community.secop.gov.co/Public/Tendering/OpportunityDetail/Index?noticeUID=CO1.NTC.5523126</t>
  </si>
  <si>
    <t>https://community.secop.gov.co/Public/Tendering/OpportunityDetail/Index?noticeUID=CO1.NTC.5523268</t>
  </si>
  <si>
    <t>https://community.secop.gov.co/Public/Tendering/OpportunityDetail/Index?noticeUID=CO1.NTC.5523388</t>
  </si>
  <si>
    <t>https://community.secop.gov.co/Public/Tendering/OpportunityDetail/Index?noticeUID=CO1.NTC.5523623</t>
  </si>
  <si>
    <t>https://community.secop.gov.co/Public/Tendering/OpportunityDetail/Index?noticeUID=CO1.NTC.5523982</t>
  </si>
  <si>
    <t>https://community.secop.gov.co/Public/Tendering/OpportunityDetail/Index?noticeUID=CO1.NTC.5521517</t>
  </si>
  <si>
    <t>https://community.secop.gov.co/Public/Tendering/OpportunityDetail/Index?noticeUID=CO1.NTC.5521576</t>
  </si>
  <si>
    <t>https://community.secop.gov.co/Public/Tendering/OpportunityDetail/Index?noticeUID=CO1.NTC.5522126</t>
  </si>
  <si>
    <t>https://community.secop.gov.co/Public/Tendering/OpportunityDetail/Index?noticeUID=CO1.NTC.5521770</t>
  </si>
  <si>
    <t>https://community.secop.gov.co/Public/Tendering/OpportunityDetail/Index?noticeUID=CO1.NTC.5522563</t>
  </si>
  <si>
    <t>https://community.secop.gov.co/Public/Tendering/OpportunityDetail/Index?noticeUID=CO1.NTC.5522374</t>
  </si>
  <si>
    <t>https://community.secop.gov.co/Public/Tendering/OpportunityDetail/Index?noticeUID=CO1.NTC.5538281</t>
  </si>
  <si>
    <t>https://community.secop.gov.co/Public/Tendering/OpportunityDetail/Index?noticeUID=CO1.NTC.5538736</t>
  </si>
  <si>
    <t>https://community.secop.gov.co/Public/Tendering/OpportunityDetail/Index?noticeUID=CO1.NTC.5538907</t>
  </si>
  <si>
    <t>https://community.secop.gov.co/Public/Tendering/OpportunityDetail/Index?noticeUID=CO1.NTC.5539024</t>
  </si>
  <si>
    <t>https://community.secop.gov.co/Public/Tendering/OpportunityDetail/Index?noticeUID=CO1.NTC.5539066</t>
  </si>
  <si>
    <t>https://community.secop.gov.co/Public/Tendering/OpportunityDetail/Index?noticeUID=CO1.NTC.5539176</t>
  </si>
  <si>
    <t>https://community.secop.gov.co/Public/Tendering/OpportunityDetail/Index?noticeUID=CO1.NTC.5539259</t>
  </si>
  <si>
    <t>https://community.secop.gov.co/Public/Tendering/OpportunityDetail/Index?noticeUID=CO1.NTC.5538623</t>
  </si>
  <si>
    <t>https://community.secop.gov.co/Public/Tendering/OpportunityDetail/Index?noticeUID=CO1.NTC.5538849</t>
  </si>
  <si>
    <t>https://community.secop.gov.co/Public/Tendering/OpportunityDetail/Index?noticeUID=CO1.NTC.5538883</t>
  </si>
  <si>
    <t>https://community.secop.gov.co/Public/Tendering/OpportunityDetail/Index?noticeUID=CO1.NTC.5539213</t>
  </si>
  <si>
    <t>https://community.secop.gov.co/Public/Tendering/OpportunityDetail/Index?noticeUID=CO1.NTC.5537974</t>
  </si>
  <si>
    <t>https://community.secop.gov.co/Public/Tendering/OpportunityDetail/Index?noticeUID=CO1.NTC.5538327</t>
  </si>
  <si>
    <t>https://community.secop.gov.co/Public/Tendering/OpportunityDetail/Index?noticeUID=CO1.NTC.5537597</t>
  </si>
  <si>
    <t>https://community.secop.gov.co/Public/Tendering/OpportunityDetail/Index?noticeUID=CO1.NTC.5538809</t>
  </si>
  <si>
    <t>https://community.secop.gov.co/Public/Tendering/OpportunityDetail/Index?noticeUID=CO1.NTC.5545892</t>
  </si>
  <si>
    <t>https://community.secop.gov.co/Public/Tendering/OpportunityDetail/Index?noticeUID=CO1.NTC.5546531</t>
  </si>
  <si>
    <t>https://community.secop.gov.co/Public/Tendering/OpportunityDetail/Index?noticeUID=CO1.NTC.5546801</t>
  </si>
  <si>
    <t>https://community.secop.gov.co/Public/Tendering/OpportunityDetail/Index?noticeUID=CO1.NTC.5547055</t>
  </si>
  <si>
    <t>https://community.secop.gov.co/Public/Tendering/OpportunityDetail/Index?noticeUID=CO1.NTC.5547181</t>
  </si>
  <si>
    <t>https://community.secop.gov.co/Public/Tendering/OpportunityDetail/Index?noticeUID=CO1.NTC.5547977</t>
  </si>
  <si>
    <t>https://community.secop.gov.co/Public/Tendering/OpportunityDetail/Index?noticeUID=CO1.NTC.5547760</t>
  </si>
  <si>
    <t>https://community.secop.gov.co/Public/Tendering/OpportunityDetail/Index?noticeUID=CO1.NTC.5546477</t>
  </si>
  <si>
    <t>https://community.secop.gov.co/Public/Tendering/OpportunityDetail/Index?noticeUID=CO1.NTC.5547020</t>
  </si>
  <si>
    <t>https://community.secop.gov.co/Public/Tendering/OpportunityDetail/Index?noticeUID=CO1.NTC.5547079</t>
  </si>
  <si>
    <t>https://community.secop.gov.co/Public/Tendering/OpportunityDetail/Index?noticeUID=CO1.NTC.5547465</t>
  </si>
  <si>
    <t>https://community.secop.gov.co/Public/Tendering/OpportunityDetail/Index?noticeUID=CO1.NTC.5547833</t>
  </si>
  <si>
    <t>Terminado</t>
  </si>
  <si>
    <t>OAG-VAD-0283-2024</t>
  </si>
  <si>
    <t>OPSP-VAD-0284-2024</t>
  </si>
  <si>
    <t>OPSP-VAD-0285-2024</t>
  </si>
  <si>
    <t>OPSP-VAD-0286-2024</t>
  </si>
  <si>
    <t>OPSP-VAD-0287-2024</t>
  </si>
  <si>
    <t>OPSP-VAD-0288-2024</t>
  </si>
  <si>
    <t>OPSP-VAD-0289-2024</t>
  </si>
  <si>
    <t>OPSP-VAD-0290-2024</t>
  </si>
  <si>
    <t>OPSP-VAD-0291-2024</t>
  </si>
  <si>
    <t>OAG-VAD-0292-2024</t>
  </si>
  <si>
    <t>OAG-VAD-0293-2024</t>
  </si>
  <si>
    <t>OPSP-VAD-0295-2024</t>
  </si>
  <si>
    <t>OPSP-VAD-0296-2024</t>
  </si>
  <si>
    <t>OPSP-VAD-0297-2024</t>
  </si>
  <si>
    <t>OPSP-VAD-0298-2024</t>
  </si>
  <si>
    <t>OPSP-VAD-0299-2024</t>
  </si>
  <si>
    <t>OPSP-VAD-0300-2024</t>
  </si>
  <si>
    <t>OPSP-VAD-0301-2024</t>
  </si>
  <si>
    <t>OPSP-VAD-0302-2024</t>
  </si>
  <si>
    <t>OPSP-VAD-0303-2024</t>
  </si>
  <si>
    <t>OPSP-VAD-0304-2024</t>
  </si>
  <si>
    <t>OPSP-VAD-0305-2024</t>
  </si>
  <si>
    <t>OPSP-VAD-0306-2024</t>
  </si>
  <si>
    <t>OPSP-VAD-0307-2024</t>
  </si>
  <si>
    <t>OAG-VAD-0308-2024</t>
  </si>
  <si>
    <t>OPSP-VAD-0310-2024</t>
  </si>
  <si>
    <t>OPSP-VAD-0311-2024</t>
  </si>
  <si>
    <t>OPSP-VAD-0312-2024</t>
  </si>
  <si>
    <t>OAG-VAD-0313-2024</t>
  </si>
  <si>
    <t>OPSP-VAD-0314-2024</t>
  </si>
  <si>
    <t>OAG-VAD-0315-2024</t>
  </si>
  <si>
    <t>OPSP-VAD-0316-2024</t>
  </si>
  <si>
    <t>OAG-VAD-0317-2024</t>
  </si>
  <si>
    <t>OAG-VAD-0318-2024</t>
  </si>
  <si>
    <t>OAG-VAD-0319-2024</t>
  </si>
  <si>
    <t>OPSP-VAD-0320-2024</t>
  </si>
  <si>
    <t>OPSP-VAD-0321-2024</t>
  </si>
  <si>
    <t>OAG-VAD-0322-2024</t>
  </si>
  <si>
    <t>OAG-VAD-0323-2024</t>
  </si>
  <si>
    <t>OPSP-VAD-0324-2024</t>
  </si>
  <si>
    <t>OPSP-VAD-0325-2024</t>
  </si>
  <si>
    <t>OPSP-VAD-0326-2024</t>
  </si>
  <si>
    <t>OPSP-VAD-0327-2024</t>
  </si>
  <si>
    <t>OPSP-VAD-0328-2024</t>
  </si>
  <si>
    <t>OPSP-VAD-0329-2024</t>
  </si>
  <si>
    <t>OPSP-VAD-0330-2024</t>
  </si>
  <si>
    <t>OPSP-VAD-0331-2024</t>
  </si>
  <si>
    <t>OPSP-VAD-0332-2024</t>
  </si>
  <si>
    <t>OAG-VAD-0333-2024</t>
  </si>
  <si>
    <t>OPSP-VAD-0334-2024</t>
  </si>
  <si>
    <t>OAG-VAD-0335-2024</t>
  </si>
  <si>
    <t>OAG-VAD-0336-2024</t>
  </si>
  <si>
    <t>OPSP-VAD-0337-2024</t>
  </si>
  <si>
    <t>OAG-VAD-0338-2024</t>
  </si>
  <si>
    <t>OAG-VAD-0339-2024</t>
  </si>
  <si>
    <t>OAG-VAD-0340-2024</t>
  </si>
  <si>
    <t>OPSP-VAD-0341-2024</t>
  </si>
  <si>
    <t>OPSP-VAD-0342-2024</t>
  </si>
  <si>
    <t>OAG-VAD-0343-2024</t>
  </si>
  <si>
    <t>OPSP-VAD-0344-2024</t>
  </si>
  <si>
    <t>OAG-VAD-0345-2024</t>
  </si>
  <si>
    <t>OPSP-VAD-0346-2024</t>
  </si>
  <si>
    <t>OPSP-VAD-0347-2024</t>
  </si>
  <si>
    <t>OPSP-VAD-0348-2024</t>
  </si>
  <si>
    <t>OPSP-VAD-0349-2024</t>
  </si>
  <si>
    <t>OPSP-VAD-0350-2024</t>
  </si>
  <si>
    <t>OAG-VAD-0351-2024</t>
  </si>
  <si>
    <t>OAG-VAD-0352-2024</t>
  </si>
  <si>
    <t>OAG-VAD-0353-2024</t>
  </si>
  <si>
    <t>OAG-VAD-0354-2024</t>
  </si>
  <si>
    <t>OAG-VAD-0355-2024</t>
  </si>
  <si>
    <t>OPSP-VAD-0356-2024</t>
  </si>
  <si>
    <t>OAG-VAD-0357-2024</t>
  </si>
  <si>
    <t>OAG-VAD-0358-2024</t>
  </si>
  <si>
    <t>OPSP-VAD-0359-2024</t>
  </si>
  <si>
    <t>OAG-VAD-0360-2024</t>
  </si>
  <si>
    <t>OPSP-VAD-0361-2024</t>
  </si>
  <si>
    <t>OAG-VAD-0362-2024</t>
  </si>
  <si>
    <t>OPSP-VAD-0363-2024</t>
  </si>
  <si>
    <t>OPSP-VAD-0364-2024</t>
  </si>
  <si>
    <t>OAG-VAD-0365-2024</t>
  </si>
  <si>
    <t>OPSP-VAD-0366-2024</t>
  </si>
  <si>
    <t>OAG-VAD-0367-2024</t>
  </si>
  <si>
    <t>OPSP-VAD-0368-2024</t>
  </si>
  <si>
    <t>OAG-VAD-0369-2024</t>
  </si>
  <si>
    <t>OAG-VAD-0370-2024</t>
  </si>
  <si>
    <t>OAG-VAD-0371-2024</t>
  </si>
  <si>
    <t>OPSP-VAD-0372-2024</t>
  </si>
  <si>
    <t>OPSP-VAD-0373-2024</t>
  </si>
  <si>
    <t>OPSP-VAD-0374-2024</t>
  </si>
  <si>
    <t>OPSP-VAD-0375-2024</t>
  </si>
  <si>
    <t>OPSP-VAD-0376-2024</t>
  </si>
  <si>
    <t>OAG-VAD-0377-2024</t>
  </si>
  <si>
    <t>OAG-VAD-0378-2024</t>
  </si>
  <si>
    <t>OAG-VAD-0379-2024</t>
  </si>
  <si>
    <t>OAG-VAD-0380-2024</t>
  </si>
  <si>
    <t>OAG-VAD-0381-2024</t>
  </si>
  <si>
    <t>OPSP-VAD-0382-2024</t>
  </si>
  <si>
    <t>OAG-VAD-0383-2024</t>
  </si>
  <si>
    <t>OAG-VAD-0384-2024</t>
  </si>
  <si>
    <t>OPSP-VAD-0385-2024</t>
  </si>
  <si>
    <t>OPSP-VAD-0386-2024</t>
  </si>
  <si>
    <t>OPSP-VAD-0387-2024</t>
  </si>
  <si>
    <t>OPSP-VAD-0388-2024</t>
  </si>
  <si>
    <t>OPSP-VAD-0389-2024</t>
  </si>
  <si>
    <t>OPSP-VAD-0390-2024</t>
  </si>
  <si>
    <t>OPSP-VAD-0391-2024</t>
  </si>
  <si>
    <t>OAG-VAD-0392-2024</t>
  </si>
  <si>
    <t>OPSP-VAD-0393-2024</t>
  </si>
  <si>
    <t>OPSP-VAD-0394-2024</t>
  </si>
  <si>
    <t>OAG-VAD-0395-2024</t>
  </si>
  <si>
    <t>OAG-VAD-0396-2024</t>
  </si>
  <si>
    <t>OPSP-VAD-0397-2024</t>
  </si>
  <si>
    <t>OPSP-VAD-0398-2024</t>
  </si>
  <si>
    <t>OPSP-VAD-0399-2024</t>
  </si>
  <si>
    <t>OAG-VAD-0400-2024</t>
  </si>
  <si>
    <t>OAG-VAD-0401-2024</t>
  </si>
  <si>
    <t>OAG-VAD-0402-2024</t>
  </si>
  <si>
    <t>OAG-VAD-0403-2024</t>
  </si>
  <si>
    <t>OAG-VAD-0404-2024</t>
  </si>
  <si>
    <t>OPSP-VAD-0405-2024</t>
  </si>
  <si>
    <t>OPSP-VAD-0406-2024</t>
  </si>
  <si>
    <t>OPSP-VAD-0407-2024</t>
  </si>
  <si>
    <t>OPSP-VAD-0408-2024</t>
  </si>
  <si>
    <t>OAG-VAD-0409-2024</t>
  </si>
  <si>
    <t>OAG-VAD-0410-2024</t>
  </si>
  <si>
    <t>OAG-VAD-0411-2024</t>
  </si>
  <si>
    <t>OPSP-VAD-0412-2024</t>
  </si>
  <si>
    <t>OAG-VAD-0413-2024</t>
  </si>
  <si>
    <t>OAG-VAD-0414-2024</t>
  </si>
  <si>
    <t>OPSP-VAD-0415-2024</t>
  </si>
  <si>
    <t>OAG-VAD-0416-2024</t>
  </si>
  <si>
    <t>OAG-VAD-0417-2024</t>
  </si>
  <si>
    <t>OPSP-VAD-0418-2024</t>
  </si>
  <si>
    <t>OPSP-VAD-0419-2024</t>
  </si>
  <si>
    <t>OAG-VAD-0420-2024</t>
  </si>
  <si>
    <t>OPSP-VAD-0421-2024</t>
  </si>
  <si>
    <t>OAG-VAD-0422-2024</t>
  </si>
  <si>
    <t>OPSP-VAD-0423-2024</t>
  </si>
  <si>
    <t>OPSP-VAD-0424-2024</t>
  </si>
  <si>
    <t>OPSP-VAD-0425-2024</t>
  </si>
  <si>
    <t>OPSP-VAD-0426-2024</t>
  </si>
  <si>
    <t>OPSP-VAD-0427-2024</t>
  </si>
  <si>
    <t>OPSP-VAD-0428-2024</t>
  </si>
  <si>
    <t>OPSP-VAD-0429-2024</t>
  </si>
  <si>
    <t>OPSP-VAD-0430-2024</t>
  </si>
  <si>
    <t>OPSP-VAD-0431-2024</t>
  </si>
  <si>
    <t>OAG-VAD-0432-2024</t>
  </si>
  <si>
    <t>OAG-VAD-0433-2024</t>
  </si>
  <si>
    <t>OAG-VAD-0434-2024</t>
  </si>
  <si>
    <t>OAG-VAD-0435-2024</t>
  </si>
  <si>
    <t>OAG-VAD-0436-2024</t>
  </si>
  <si>
    <t>OAG-VAD-0437-2024</t>
  </si>
  <si>
    <t>OAG-VAD-0438-2024</t>
  </si>
  <si>
    <t>OAG-VAD-0439-2024</t>
  </si>
  <si>
    <t>OAG-VAD-0440-2024</t>
  </si>
  <si>
    <t>OAG-VAD-0441-2024</t>
  </si>
  <si>
    <t>OPSP-VAD-0442-2024</t>
  </si>
  <si>
    <t>OAG-VAD-0443-2024</t>
  </si>
  <si>
    <t>OAG-VAD-0444-2024</t>
  </si>
  <si>
    <t>OAG-VAD-0445-2024</t>
  </si>
  <si>
    <t>OAG-VAD-0446-2024</t>
  </si>
  <si>
    <t>OPSP-VAD-0447-2024</t>
  </si>
  <si>
    <t>OAG-VAD-0448-2024</t>
  </si>
  <si>
    <t>OAG-VAD-0449-2024</t>
  </si>
  <si>
    <t>OAG-VAD-0450-2024</t>
  </si>
  <si>
    <t>OAG-VAD-0451-2024</t>
  </si>
  <si>
    <t>OAG-VAD-0452-2024</t>
  </si>
  <si>
    <t>OAG-VAD-0453-2024</t>
  </si>
  <si>
    <t>OAG-VAD-0454-2024</t>
  </si>
  <si>
    <t>OAG-VAD-0455-2024</t>
  </si>
  <si>
    <t>OPSP-VAD-0456-2024</t>
  </si>
  <si>
    <t>OPSP-VAD-0457-2024</t>
  </si>
  <si>
    <t>OAG-VAD-0458-2024</t>
  </si>
  <si>
    <t>OAG-VAD-0459-2024</t>
  </si>
  <si>
    <t>OPSP-VAD-0460-2024</t>
  </si>
  <si>
    <t>OPSP-VAD-0461-2024</t>
  </si>
  <si>
    <t>OPSP-VAD-0462-2024</t>
  </si>
  <si>
    <t>OPSP-VAD-0463-2024</t>
  </si>
  <si>
    <t>OPSP-VAD-0464-2024</t>
  </si>
  <si>
    <t>OPSP-VAD-0465-2024</t>
  </si>
  <si>
    <t>OPSP-VAD-0466-2024</t>
  </si>
  <si>
    <t>OPSP-VAD-0467-2024</t>
  </si>
  <si>
    <t>OPSP-VAD-0468-2024</t>
  </si>
  <si>
    <t>OPSP-VAD-0469-2024</t>
  </si>
  <si>
    <t>OPSP-VAD-0470-2024</t>
  </si>
  <si>
    <t>OPSP-VAD-0471-2024</t>
  </si>
  <si>
    <t>OAG-VAD-0472-2024</t>
  </si>
  <si>
    <t>OAG-VAD-0473-2024</t>
  </si>
  <si>
    <t>OPSP-VAD-0474-2024</t>
  </si>
  <si>
    <t>OPSP-VAD-0475-2024</t>
  </si>
  <si>
    <t>OPSP-VAD-0476-2024</t>
  </si>
  <si>
    <t>OAG-VAD-0477-2024</t>
  </si>
  <si>
    <t>OAG-VAD-0478-2024</t>
  </si>
  <si>
    <t>OAG-VAD-0479-2024</t>
  </si>
  <si>
    <t>OAG-VAD-0480-2024</t>
  </si>
  <si>
    <t>OPSP-VAD-0481-2024</t>
  </si>
  <si>
    <t>OPSP-VAD-0482-2024</t>
  </si>
  <si>
    <t>OAG-VAD-0483-2024</t>
  </si>
  <si>
    <t>OPSP-VAD-0484-2024</t>
  </si>
  <si>
    <t>OPSP-VAD-0485-2024</t>
  </si>
  <si>
    <t>OAG-VAD-0486-2024</t>
  </si>
  <si>
    <t>OPSP-VAD-0487-2024</t>
  </si>
  <si>
    <t>OPSP-VAD-0488-2024</t>
  </si>
  <si>
    <t>OPSP-VAD-0489-2024</t>
  </si>
  <si>
    <t>OPSP-VAD-0490-2024</t>
  </si>
  <si>
    <t>OPSP-VAD-0491-2024</t>
  </si>
  <si>
    <t>OPSP-VAD-0492-2024</t>
  </si>
  <si>
    <t>OAG-VAD-0493-2024</t>
  </si>
  <si>
    <t>OAG-VAD-0494-2024</t>
  </si>
  <si>
    <t>OPSP-VAD-0495-2024</t>
  </si>
  <si>
    <t>OPSP-VAD-0496-2024</t>
  </si>
  <si>
    <t>OAG-VAD-0497-2024</t>
  </si>
  <si>
    <t>OAG-VAD-0498-2024</t>
  </si>
  <si>
    <t>OPSP-VAD-0499-2024</t>
  </si>
  <si>
    <t>OPSP-VAD-0500-2024</t>
  </si>
  <si>
    <t>OAG-VAD-0501-2024</t>
  </si>
  <si>
    <t>OPSP-VAD-0502-2024</t>
  </si>
  <si>
    <t>OPSP-VAD-0503-2024</t>
  </si>
  <si>
    <t>OAG-VAD-0504-2024</t>
  </si>
  <si>
    <t>OPSP-VAD-0505-2024</t>
  </si>
  <si>
    <t>OAG-VAD-0506-2024</t>
  </si>
  <si>
    <t>OPSP-VAD-0507-2024</t>
  </si>
  <si>
    <t>OPSP-VAD-0508-2024</t>
  </si>
  <si>
    <t>OPSP-VAD-0509-2024</t>
  </si>
  <si>
    <t>OPSP-VAD-0510-2024</t>
  </si>
  <si>
    <t>OAG-VAD-0511-2024</t>
  </si>
  <si>
    <t>OAG-VAD-0512-2024</t>
  </si>
  <si>
    <t>OPSP-VAD-0513-2024</t>
  </si>
  <si>
    <t>OAG-VAD-0514-2024</t>
  </si>
  <si>
    <t>OAG-VAD-0515-2024</t>
  </si>
  <si>
    <t>OPSP-VAD-0516-2024</t>
  </si>
  <si>
    <t>OPSP-VAD-0517-2024</t>
  </si>
  <si>
    <t>OPSP-VAD-0518-2024</t>
  </si>
  <si>
    <t>OPSP-VAD-0519-2024</t>
  </si>
  <si>
    <t>OPSP-VAD-0520-2024</t>
  </si>
  <si>
    <t>OPSP-VAD-0521-2024</t>
  </si>
  <si>
    <t>OAG-VAD-0522-2024</t>
  </si>
  <si>
    <t>OAG-VAD-0523-2024</t>
  </si>
  <si>
    <t>OPSP-VAD-0524-2024</t>
  </si>
  <si>
    <t>OPSP-VAD-0525-2024</t>
  </si>
  <si>
    <t>OPSP-VAD-0526-2024</t>
  </si>
  <si>
    <t>OPSP-VAD-0527-2024</t>
  </si>
  <si>
    <t>OPSP-VAD-0528-2024</t>
  </si>
  <si>
    <t>OPSP-VAD-0529-2024</t>
  </si>
  <si>
    <t>OPSP-VAD-0530-2024</t>
  </si>
  <si>
    <t>OAG-VAD-0531-2024</t>
  </si>
  <si>
    <t>OPSP-VAD-0532-2024</t>
  </si>
  <si>
    <t>OPSP-VAD-0575-2024</t>
  </si>
  <si>
    <t>OPSP-VAD-0576-2024</t>
  </si>
  <si>
    <t>OAG-VAD-0577-2024</t>
  </si>
  <si>
    <t>OAG-VAD-0578-2024</t>
  </si>
  <si>
    <t>OAG-VAD-0579-2024</t>
  </si>
  <si>
    <t>OAG-VAD-0580-2024</t>
  </si>
  <si>
    <t>OAG-VAD-0581-2024</t>
  </si>
  <si>
    <t>OAG-VAD-0582-2024</t>
  </si>
  <si>
    <t>OAG-VAD-0583-2024</t>
  </si>
  <si>
    <t>OAG-VAD-0584-2024</t>
  </si>
  <si>
    <t>OPSP-VAD-0585-2024</t>
  </si>
  <si>
    <t>OPSP-VAD-0596-2024</t>
  </si>
  <si>
    <t>OAG-VAD-0597-2024</t>
  </si>
  <si>
    <t>OPSP-VAD-0598-2024</t>
  </si>
  <si>
    <t>OAG-VAD-0599-2024</t>
  </si>
  <si>
    <t>OAG-VAD-0600-2024</t>
  </si>
  <si>
    <t>OAG-VAD-0601-2024</t>
  </si>
  <si>
    <t>OPSP-VAD-0602-2024</t>
  </si>
  <si>
    <t>OPSP-VAD-0603-2024</t>
  </si>
  <si>
    <t>OAG-VAD-0604-2024</t>
  </si>
  <si>
    <t>OAG-VAD-0605-2024</t>
  </si>
  <si>
    <t>OPSP-VAD-0606-2024</t>
  </si>
  <si>
    <t>OAG-VAD-0607-2024</t>
  </si>
  <si>
    <t>OAG-VAD-0608-2024</t>
  </si>
  <si>
    <t>OAG-VAD-0609-2024</t>
  </si>
  <si>
    <t>OAG-VAD-0614-2024</t>
  </si>
  <si>
    <t>OAG-VAD-0615-2024</t>
  </si>
  <si>
    <t>OAG-VAD-0616-2024</t>
  </si>
  <si>
    <t>OAG-VAD-0617-2024</t>
  </si>
  <si>
    <t>OAG-VAD-0618-2024</t>
  </si>
  <si>
    <t>OPSP-VAD-0619-2024</t>
  </si>
  <si>
    <t>OAG-VAD-0625-2024</t>
  </si>
  <si>
    <t>OAG-VAD-0626-2024</t>
  </si>
  <si>
    <t>OAG-VAD-0627-2024</t>
  </si>
  <si>
    <t>OAG-VAD-0628-2024</t>
  </si>
  <si>
    <t>OAG-VAD-0629-2024</t>
  </si>
  <si>
    <t>OAG-VAD-0630-2024</t>
  </si>
  <si>
    <t>OAG-VAD-0631-2024</t>
  </si>
  <si>
    <t>OPSP-VAD-0632-2024</t>
  </si>
  <si>
    <t>OPSP-VAD-0633-2024</t>
  </si>
  <si>
    <t>OPSP-VAD-0634-2024</t>
  </si>
  <si>
    <t>OPSP-VAD-0635-2024</t>
  </si>
  <si>
    <t>OPSP-VAD-0636-2024</t>
  </si>
  <si>
    <t>OAG-VAD-0637-2024</t>
  </si>
  <si>
    <t>OPSP-VAD-0638-2024</t>
  </si>
  <si>
    <t>OAG-VAD-0639-2024</t>
  </si>
  <si>
    <t>OPSP-VAD-0640-2024</t>
  </si>
  <si>
    <t>OAG-VAD-0641-2024</t>
  </si>
  <si>
    <t>OPSP-VAD-0645-2024</t>
  </si>
  <si>
    <t>OPSP-VAD-0646-2024</t>
  </si>
  <si>
    <t>OAG-VAD-0647-2024</t>
  </si>
  <si>
    <t>OAG-VAD-0648-2024</t>
  </si>
  <si>
    <t>OAG-VAD-0649-2024</t>
  </si>
  <si>
    <t>OAG-VAD-0650-2024</t>
  </si>
  <si>
    <t>OAG-VAD-0651-2024</t>
  </si>
  <si>
    <t>OAG-VAD-0652-2024</t>
  </si>
  <si>
    <t>OAG-VAD-0653-2024</t>
  </si>
  <si>
    <t>OPSP-VAD-0654-2024</t>
  </si>
  <si>
    <t>OPSP-VAD-0655-2024</t>
  </si>
  <si>
    <t>OPSP-VAD-0656-2024</t>
  </si>
  <si>
    <t>OPSP-VAD-0657-2024</t>
  </si>
  <si>
    <t>OPSP-VAD-0658-2024</t>
  </si>
  <si>
    <t>OAG-VAD-0659-2024</t>
  </si>
  <si>
    <t>OAG-VAD-0660-2024</t>
  </si>
  <si>
    <t>OPSP-VAD-0661-2024</t>
  </si>
  <si>
    <t>OAG-VAD-0662-2024</t>
  </si>
  <si>
    <t>OAG-VAD-0663-2024</t>
  </si>
  <si>
    <t>OPSP-VAD-0664-2024</t>
  </si>
  <si>
    <t>OAG-VAD-0665-2024</t>
  </si>
  <si>
    <t>OPSP-VAD-0666-2024</t>
  </si>
  <si>
    <t>OPSP-VAD-0669-2024</t>
  </si>
  <si>
    <t>OAG-VAD-0670-2024</t>
  </si>
  <si>
    <t>OPSP-VAD-0672-2024</t>
  </si>
  <si>
    <t>INVERSION</t>
  </si>
  <si>
    <t>CO1.REQ.5710694</t>
  </si>
  <si>
    <t>CO1.REQ.5711553</t>
  </si>
  <si>
    <t>CO1.REQ.5712015</t>
  </si>
  <si>
    <t>CO1.REQ.5712401</t>
  </si>
  <si>
    <t>CO1.REQ.5712614</t>
  </si>
  <si>
    <t>CO1.REQ.5712929</t>
  </si>
  <si>
    <t>CO1.REQ.5713124</t>
  </si>
  <si>
    <t>CO1.REQ.5712877</t>
  </si>
  <si>
    <t>CO1.REQ.5709692</t>
  </si>
  <si>
    <t>CO1.REQ.5711119</t>
  </si>
  <si>
    <t>CO1.REQ.5712138</t>
  </si>
  <si>
    <t>CO1.REQ.5713506</t>
  </si>
  <si>
    <t>CO1.REQ.5712533</t>
  </si>
  <si>
    <t>CO1.REQ.5712679</t>
  </si>
  <si>
    <t>CO1.REQ.5712977</t>
  </si>
  <si>
    <t>CO1.REQ.5712887</t>
  </si>
  <si>
    <t>CO1.REQ.5713316</t>
  </si>
  <si>
    <t>CO1.REQ.5712207</t>
  </si>
  <si>
    <t>CO1.REQ.5712632</t>
  </si>
  <si>
    <t>CO1.REQ.5712488</t>
  </si>
  <si>
    <t>CO1.REQ.5712924</t>
  </si>
  <si>
    <t>CO1.REQ.5713117</t>
  </si>
  <si>
    <t>CO1.REQ.5713156</t>
  </si>
  <si>
    <t>CO1.REQ.5713323</t>
  </si>
  <si>
    <t>CO1.REQ.5713517</t>
  </si>
  <si>
    <t>CO1.REQ.5716889</t>
  </si>
  <si>
    <t>CO1.REQ.5717083</t>
  </si>
  <si>
    <t>CO1.REQ.5717278</t>
  </si>
  <si>
    <t>CO1.REQ.5717724</t>
  </si>
  <si>
    <t>CO1.REQ.5718026</t>
  </si>
  <si>
    <t>CO1.REQ.5718062</t>
  </si>
  <si>
    <t>CO1.REQ.5718307</t>
  </si>
  <si>
    <t>CO1.REQ.5718946</t>
  </si>
  <si>
    <t>CO1.REQ.5716852</t>
  </si>
  <si>
    <t>CO1.REQ.5717021</t>
  </si>
  <si>
    <t>CO1.REQ.5717185</t>
  </si>
  <si>
    <t>CO1.REQ.5717711</t>
  </si>
  <si>
    <t>CO1.REQ.5717860</t>
  </si>
  <si>
    <t>CO1.REQ.5718678</t>
  </si>
  <si>
    <t>CO1.REQ.5718993</t>
  </si>
  <si>
    <t>CO1.REQ.5719839</t>
  </si>
  <si>
    <t>CO1.REQ.5729646</t>
  </si>
  <si>
    <t>CO1.REQ.5730157</t>
  </si>
  <si>
    <t>CO1.REQ.5730671</t>
  </si>
  <si>
    <t>CO1.REQ.5730991</t>
  </si>
  <si>
    <t>CO1.REQ.5731615</t>
  </si>
  <si>
    <t>CO1.REQ.5731647</t>
  </si>
  <si>
    <t>CO1.REQ.5731575</t>
  </si>
  <si>
    <t>CO1.REQ.5731894</t>
  </si>
  <si>
    <t>CO1.REQ.5732333</t>
  </si>
  <si>
    <t>CO1.REQ.5729688</t>
  </si>
  <si>
    <t>CO1.REQ.5730073</t>
  </si>
  <si>
    <t>CO1.REQ.5730476</t>
  </si>
  <si>
    <t>CO1.REQ.5731017</t>
  </si>
  <si>
    <t>CO1.REQ.5731239</t>
  </si>
  <si>
    <t>CO1.REQ.5731377</t>
  </si>
  <si>
    <t>CO1.REQ.5731542</t>
  </si>
  <si>
    <t>CO1.REQ.5731773</t>
  </si>
  <si>
    <t>CO1.REQ.5731884</t>
  </si>
  <si>
    <t>CO1.REQ.5739158</t>
  </si>
  <si>
    <t>CO1.REQ.5739198</t>
  </si>
  <si>
    <t>CO1.REQ.5739468</t>
  </si>
  <si>
    <t>CO1.REQ.5740950</t>
  </si>
  <si>
    <t>CO1.REQ.5740014</t>
  </si>
  <si>
    <t>CO1.REQ.5740048</t>
  </si>
  <si>
    <t>CO1.REQ.5740090</t>
  </si>
  <si>
    <t>CO1.REQ.5740537</t>
  </si>
  <si>
    <t>CO1.REQ.5738949</t>
  </si>
  <si>
    <t>CO1.REQ.5739164</t>
  </si>
  <si>
    <t>CO1.REQ.5739069</t>
  </si>
  <si>
    <t>CO1.REQ.5739484</t>
  </si>
  <si>
    <t>CO1.REQ.5739791</t>
  </si>
  <si>
    <t>CO1.REQ.5740143</t>
  </si>
  <si>
    <t>CO1.REQ.5740284</t>
  </si>
  <si>
    <t>CO1.REQ.5738997</t>
  </si>
  <si>
    <t>CO1.REQ.5739359</t>
  </si>
  <si>
    <t>CO1.REQ.5739598</t>
  </si>
  <si>
    <t>CO1.REQ.5739957</t>
  </si>
  <si>
    <t>CO1.REQ.5739990</t>
  </si>
  <si>
    <t>CO1.REQ.5740235</t>
  </si>
  <si>
    <t>CO1.REQ.5740267</t>
  </si>
  <si>
    <t>CO1.REQ.5739886</t>
  </si>
  <si>
    <t>CO1.REQ.5746764</t>
  </si>
  <si>
    <t>CO1.REQ.5747306</t>
  </si>
  <si>
    <t>CO1.REQ.5747186</t>
  </si>
  <si>
    <t>CO1.REQ.5747618</t>
  </si>
  <si>
    <t>CO1.REQ.5747922</t>
  </si>
  <si>
    <t>CO1.REQ.5747690</t>
  </si>
  <si>
    <t>CO1.REQ.5746033</t>
  </si>
  <si>
    <t>CO1.REQ.5746132</t>
  </si>
  <si>
    <t>CO1.REQ.5746145</t>
  </si>
  <si>
    <t>CO1.REQ.5746250</t>
  </si>
  <si>
    <t>CO1.REQ.5746275</t>
  </si>
  <si>
    <t>CO1.REQ.5746939</t>
  </si>
  <si>
    <t>CO1.REQ.5749242</t>
  </si>
  <si>
    <t>CO1.REQ.5751632</t>
  </si>
  <si>
    <t>CO1.REQ.5751865</t>
  </si>
  <si>
    <t>CO1.REQ.5751596</t>
  </si>
  <si>
    <t>CO1.REQ.5751930</t>
  </si>
  <si>
    <t>CO1.REQ.5752246</t>
  </si>
  <si>
    <t>CO1.REQ.5746626</t>
  </si>
  <si>
    <t>CO1.REQ.5746951</t>
  </si>
  <si>
    <t>CO1.REQ.5749445</t>
  </si>
  <si>
    <t>CO1.REQ.5749808</t>
  </si>
  <si>
    <t>CO1.REQ.5749897</t>
  </si>
  <si>
    <t>CO1.REQ.5750646</t>
  </si>
  <si>
    <t>CO1.REQ.5767863</t>
  </si>
  <si>
    <t>CO1.REQ.5767699</t>
  </si>
  <si>
    <t>CO1.REQ.5768175</t>
  </si>
  <si>
    <t>CO1.REQ.5768722</t>
  </si>
  <si>
    <t>CO1.REQ.5768950</t>
  </si>
  <si>
    <t>CO1.REQ.5769050</t>
  </si>
  <si>
    <t>CO1.REQ.5769338</t>
  </si>
  <si>
    <t>CO1.REQ.5769165</t>
  </si>
  <si>
    <t>CO1.REQ.5769466</t>
  </si>
  <si>
    <t>CO1.REQ.5769495</t>
  </si>
  <si>
    <t>CO1.REQ.5769832</t>
  </si>
  <si>
    <t>CO1.REQ.5767800</t>
  </si>
  <si>
    <t>CO1.REQ.5768433</t>
  </si>
  <si>
    <t>CO1.REQ.5768477</t>
  </si>
  <si>
    <t>CO1.REQ.5769038</t>
  </si>
  <si>
    <t>CO1.REQ.5769344</t>
  </si>
  <si>
    <t>CO1.REQ.5769095</t>
  </si>
  <si>
    <t>CO1.REQ.5769487</t>
  </si>
  <si>
    <t>CO1.REQ.5769540</t>
  </si>
  <si>
    <t>CO1.REQ.5769874</t>
  </si>
  <si>
    <t>CO1.REQ.5767623</t>
  </si>
  <si>
    <t>CO1.REQ.5767675</t>
  </si>
  <si>
    <t>CO1.REQ.5768521</t>
  </si>
  <si>
    <t>CO1.REQ.5768554</t>
  </si>
  <si>
    <t>CO1.REQ.5768794</t>
  </si>
  <si>
    <t>CO1.REQ.5768979</t>
  </si>
  <si>
    <t>CO1.REQ.5769411</t>
  </si>
  <si>
    <t>CO1.REQ.5769447</t>
  </si>
  <si>
    <t>CO1.REQ.5769457</t>
  </si>
  <si>
    <t>CO1.REQ.5769476</t>
  </si>
  <si>
    <t>CO1.REQ.5768654</t>
  </si>
  <si>
    <t>CO1.REQ.5768690</t>
  </si>
  <si>
    <t>CO1.REQ.5769316</t>
  </si>
  <si>
    <t>CO1.REQ.5769160</t>
  </si>
  <si>
    <t>CO1.REQ.5769465</t>
  </si>
  <si>
    <t>CO1.REQ.5769482</t>
  </si>
  <si>
    <t>CO1.REQ.5769609</t>
  </si>
  <si>
    <t>CO1.REQ.5769811</t>
  </si>
  <si>
    <t>CO1.REQ.5769633</t>
  </si>
  <si>
    <t>CO1.REQ.5769732</t>
  </si>
  <si>
    <t>CO1.REQ.5780776</t>
  </si>
  <si>
    <t>CO1.REQ.5780945</t>
  </si>
  <si>
    <t>CO1.REQ.5780555</t>
  </si>
  <si>
    <t>CO1.REQ.5781343</t>
  </si>
  <si>
    <t>CO1.REQ.5781385</t>
  </si>
  <si>
    <t>CO1.REQ.5781727</t>
  </si>
  <si>
    <t>CO1.REQ.5781919</t>
  </si>
  <si>
    <t>CO1.REQ.5782054</t>
  </si>
  <si>
    <t>CO1.REQ.5786060</t>
  </si>
  <si>
    <t>CO1.REQ.5782269</t>
  </si>
  <si>
    <t>CO1.REQ.5782552</t>
  </si>
  <si>
    <t>CO1.REQ.5786227</t>
  </si>
  <si>
    <t>CO1.REQ.5782859</t>
  </si>
  <si>
    <t>CO1.REQ.5783023</t>
  </si>
  <si>
    <t>CO1.REQ.5783747</t>
  </si>
  <si>
    <t>CO1.REQ.5784049</t>
  </si>
  <si>
    <t>CO1.REQ.5781260</t>
  </si>
  <si>
    <t>CO1.REQ.5781474</t>
  </si>
  <si>
    <t>CO1.REQ.5782620</t>
  </si>
  <si>
    <t>CO1.REQ.5782488</t>
  </si>
  <si>
    <t>CO1.REQ.5783291</t>
  </si>
  <si>
    <t>CO1.REQ.5783903</t>
  </si>
  <si>
    <t>CO1.REQ.5784171</t>
  </si>
  <si>
    <t>CO1.REQ.5784485</t>
  </si>
  <si>
    <t>CO1.REQ.5786336</t>
  </si>
  <si>
    <t>CO1.REQ.5781183</t>
  </si>
  <si>
    <t>CO1.REQ.5782418</t>
  </si>
  <si>
    <t>CO1.REQ.5782598</t>
  </si>
  <si>
    <t>CO1.REQ.5783190</t>
  </si>
  <si>
    <t>CO1.REQ.5783829</t>
  </si>
  <si>
    <t>CO1.REQ.5783974</t>
  </si>
  <si>
    <t>CO1.REQ.5784707</t>
  </si>
  <si>
    <t>CO1.REQ.5785219</t>
  </si>
  <si>
    <t>CO1.REQ.5785513</t>
  </si>
  <si>
    <t>CO1.REQ.5786050</t>
  </si>
  <si>
    <t>CO1.REQ.5786729</t>
  </si>
  <si>
    <t>CO1.REQ.5786503</t>
  </si>
  <si>
    <t>CO1.REQ.5786498</t>
  </si>
  <si>
    <t>CO1.REQ.5785131</t>
  </si>
  <si>
    <t>CO1.REQ.5785465</t>
  </si>
  <si>
    <t>CO1.REQ.5785585</t>
  </si>
  <si>
    <t>CO1.REQ.5783469</t>
  </si>
  <si>
    <t>CO1.REQ.5783571</t>
  </si>
  <si>
    <t>CO1.REQ.5783883</t>
  </si>
  <si>
    <t>CO1.REQ.5784631</t>
  </si>
  <si>
    <t>CO1.REQ.5785024</t>
  </si>
  <si>
    <t>CO1.REQ.5785068</t>
  </si>
  <si>
    <t>CO1.REQ.5785528</t>
  </si>
  <si>
    <t>CO1.REQ.5785657</t>
  </si>
  <si>
    <t>CO1.REQ.5786218</t>
  </si>
  <si>
    <t>CO1.REQ.5786254</t>
  </si>
  <si>
    <t>CO1.REQ.5786701</t>
  </si>
  <si>
    <t>CO1.REQ.5786663</t>
  </si>
  <si>
    <t>CO1.REQ.5804821</t>
  </si>
  <si>
    <t>CO1.REQ.5805331</t>
  </si>
  <si>
    <t>CO1.REQ.5805945</t>
  </si>
  <si>
    <t>CO1.REQ.5806084</t>
  </si>
  <si>
    <t>CO1.REQ.5806482</t>
  </si>
  <si>
    <t>CO1.REQ.5807273</t>
  </si>
  <si>
    <t>CO1.REQ.5807546</t>
  </si>
  <si>
    <t>CO1.REQ.5807595</t>
  </si>
  <si>
    <t>CO1.REQ.5807945</t>
  </si>
  <si>
    <t>CO1.REQ.5807980</t>
  </si>
  <si>
    <t>CO1.REQ.5808142</t>
  </si>
  <si>
    <t>CO1.REQ.5807872</t>
  </si>
  <si>
    <t>CO1.REQ.5802246</t>
  </si>
  <si>
    <t>CO1.REQ.5802971</t>
  </si>
  <si>
    <t>CO1.REQ.5804751</t>
  </si>
  <si>
    <t>CO1.REQ.5804099</t>
  </si>
  <si>
    <t>CO1.REQ.5804457</t>
  </si>
  <si>
    <t>CO1.REQ.5805319</t>
  </si>
  <si>
    <t>CO1.REQ.5805810</t>
  </si>
  <si>
    <t>CO1.REQ.5805849</t>
  </si>
  <si>
    <t>CO1.REQ.5806296</t>
  </si>
  <si>
    <t>CO1.REQ.5807011</t>
  </si>
  <si>
    <t>CO1.REQ.5806897</t>
  </si>
  <si>
    <t>CO1.REQ.5807085</t>
  </si>
  <si>
    <t>CO1.REQ.5807621</t>
  </si>
  <si>
    <t>CO1.REQ.5807901</t>
  </si>
  <si>
    <t>CO1.REQ.5807949</t>
  </si>
  <si>
    <t>CO1.REQ.5807832</t>
  </si>
  <si>
    <t>CO1.REQ.5802243</t>
  </si>
  <si>
    <t>CO1.REQ.5802473</t>
  </si>
  <si>
    <t>CO1.REQ.5804052</t>
  </si>
  <si>
    <t>CO1.REQ.5803987</t>
  </si>
  <si>
    <t>CO1.REQ.5807349</t>
  </si>
  <si>
    <t>CO1.REQ.5804421</t>
  </si>
  <si>
    <t>CO1.REQ.5804340</t>
  </si>
  <si>
    <t>CO1.REQ.5804492</t>
  </si>
  <si>
    <t>CO1.REQ.5814898</t>
  </si>
  <si>
    <t>CO1.REQ.5815356</t>
  </si>
  <si>
    <t>CO1.REQ.5815497</t>
  </si>
  <si>
    <t>CO1.REQ.5815683</t>
  </si>
  <si>
    <t>CO1.REQ.5816087</t>
  </si>
  <si>
    <t>CO1.REQ.5816535</t>
  </si>
  <si>
    <t>CO1.REQ.5815711</t>
  </si>
  <si>
    <t>CO1.REQ.5816842</t>
  </si>
  <si>
    <t>CO1.REQ.5815881</t>
  </si>
  <si>
    <t>CO1.REQ.5816282</t>
  </si>
  <si>
    <t>CO1.REQ.5816717</t>
  </si>
  <si>
    <t>CO1.REQ.5817037</t>
  </si>
  <si>
    <t>CO1.REQ.5824265</t>
  </si>
  <si>
    <t>CO1.REQ.5824619</t>
  </si>
  <si>
    <t>CO1.REQ.5819569</t>
  </si>
  <si>
    <t>CO1.REQ.5819688</t>
  </si>
  <si>
    <t>CO1.REQ.5819978</t>
  </si>
  <si>
    <t>CO1.REQ.5820229</t>
  </si>
  <si>
    <t>CO1.REQ.5820210</t>
  </si>
  <si>
    <t>CO1.REQ.5820530</t>
  </si>
  <si>
    <t>CO1.REQ.5820573</t>
  </si>
  <si>
    <t>CO1.REQ.5820773</t>
  </si>
  <si>
    <t>CO1.REQ.5820927</t>
  </si>
  <si>
    <t>CO1.REQ.5828413</t>
  </si>
  <si>
    <t>CO1.REQ.5828629</t>
  </si>
  <si>
    <t>CO1.REQ.5829274</t>
  </si>
  <si>
    <t>CO1.REQ.5828654</t>
  </si>
  <si>
    <t>CO1.REQ.5828690</t>
  </si>
  <si>
    <t>CO1.REQ.5828879</t>
  </si>
  <si>
    <t>CO1.REQ.5829067</t>
  </si>
  <si>
    <t>CO1.REQ.5828617</t>
  </si>
  <si>
    <t>CO1.REQ.5828733</t>
  </si>
  <si>
    <t>CO1.REQ.5828700</t>
  </si>
  <si>
    <t>CO1.REQ.5829030</t>
  </si>
  <si>
    <t>CO1.REQ.5829069</t>
  </si>
  <si>
    <t>CO1.REQ.5829094</t>
  </si>
  <si>
    <t>CO1.REQ.5829394</t>
  </si>
  <si>
    <t>CO1.REQ.5830602</t>
  </si>
  <si>
    <t>CO1.REQ.5830575</t>
  </si>
  <si>
    <t>CO1.REQ.5831314</t>
  </si>
  <si>
    <t>CO1.REQ.5831259</t>
  </si>
  <si>
    <t>CO1.REQ.5831901</t>
  </si>
  <si>
    <t>CO1.REQ.5832026</t>
  </si>
  <si>
    <t>CO1.REQ.5860006</t>
  </si>
  <si>
    <t>CO1.REQ.5862520</t>
  </si>
  <si>
    <t>CO1.REQ.5862759</t>
  </si>
  <si>
    <t>CO1.REQ.5868054</t>
  </si>
  <si>
    <t>CO1.REQ.5769904</t>
  </si>
  <si>
    <t>CO1.REQ.5856731</t>
  </si>
  <si>
    <t>CO1.REQ.5856387</t>
  </si>
  <si>
    <t>CO1.REQ.5857104</t>
  </si>
  <si>
    <t>CO1.REQ.5857210</t>
  </si>
  <si>
    <t>CO1.REQ.5857644</t>
  </si>
  <si>
    <t>CO1.REQ.5858209</t>
  </si>
  <si>
    <t>CO1.REQ.5858247</t>
  </si>
  <si>
    <t>CO1.REQ.5857892</t>
  </si>
  <si>
    <t>CO1.REQ.5858707</t>
  </si>
  <si>
    <t>CO1.REQ.5858784</t>
  </si>
  <si>
    <t>CO1.REQ.5859738</t>
  </si>
  <si>
    <t>CO1.REQ.5860060</t>
  </si>
  <si>
    <t>CO1.REQ.5859886</t>
  </si>
  <si>
    <t>CO1.REQ.5859897</t>
  </si>
  <si>
    <t>CO1.REQ.5858559</t>
  </si>
  <si>
    <t>CO1.REQ.5857903</t>
  </si>
  <si>
    <t>CO1.REQ.5859351</t>
  </si>
  <si>
    <t>CO1.REQ.5859321</t>
  </si>
  <si>
    <t>CO1.REQ.5859705</t>
  </si>
  <si>
    <t>CO1.REQ.5860040</t>
  </si>
  <si>
    <t>CO1.REQ.5859938</t>
  </si>
  <si>
    <t>CO1.REQ.5856102</t>
  </si>
  <si>
    <t>CO1.REQ.5856158</t>
  </si>
  <si>
    <t>CO1.REQ.5856093</t>
  </si>
  <si>
    <t>CO1.REQ.5856446</t>
  </si>
  <si>
    <t>CO1.REQ.5856540</t>
  </si>
  <si>
    <t>CO1.REQ.5856669</t>
  </si>
  <si>
    <t>CO1.REQ.5856817</t>
  </si>
  <si>
    <t>CO1.REQ.5856892</t>
  </si>
  <si>
    <t>CO1.REQ.5857384</t>
  </si>
  <si>
    <t>CO1.REQ.5857744</t>
  </si>
  <si>
    <t>CO1.REQ.5858309</t>
  </si>
  <si>
    <t>CO1.REQ.5858469</t>
  </si>
  <si>
    <t>CO1.REQ.5858730</t>
  </si>
  <si>
    <t>CO1.REQ.5858977</t>
  </si>
  <si>
    <t>CO1.REQ.5856959</t>
  </si>
  <si>
    <t>CO1.REQ.5857488</t>
  </si>
  <si>
    <t>CO1.REQ.5858804</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</si>
  <si>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</si>
  <si>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SUSCRITOS ENTRE LA UNIVERSIDAD DEL MAGDALENA Y LA AGENCIA DE DESARROLLO RURAL EN LOS MEDIOS TECNOLÓGICOS DESIGNADOS POR LA VICERRECTORÍA DE EXTENSIÓN Y PROYECCIÓN SOCIAL. 7.RENDIR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</si>
  <si>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5. ENTREGAR DE LOS DOCUMENTOS GENERADOS EN LOS CONVENIOS, AL ARCHIVO CENTRAL DE LA VICERRECTORA DE EXTENSIÓN Y PROYECCIÓN SOCIAL, PARA SU RESPECTIVA REVISIÓN, FOLIATURA Y ARCHIVO, SEGÚN LAS NORMAS DE GESTIÓN DOCUMENTAL. 6. APOYAR EN LA REVISIÓN, VALIDACIÓN DE INFORMES PARA PAGO DE PERSONAL CONTRATO EN EL MARCO DE LOS CONVENIOS DE 2023. 7. REVISAR ÓRDENES DE PAGO EN LA PLATAFORMA DE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</si>
  <si>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REALIZAR LA REVISIÓN JURÍDICA A LAS ÓRDENES Y/O CONTRATOS ADSCRITOS EN EL CONVENIO. 2) PRESTAR ASESORÍA JURÍDICA Y RESOLVER CONSULTAS DE TIPO JURÍDICO SOBRE LA EJECUCIÓN DE LOS CONVENIOS DE CONFORMIDAD CON LA NORMATIVIDAD VIGENTE. 3) PRESTAR ASESORÍA JURÍDICA CONTRACTUAL EN LOS PROCESOS DE LICITACIÓN Y/O CONVOCATORIAS EN LOS QUE SEA REQUERIDO. 4) PROYECTAR MINUTAS DE CONTRATOS QUE REQUIERA EN EL MARCO DE LA EJECUCIÓN DE LOS CONVENIOS . 5) PROYECTAR RESPUESTAS A LAS CONSULTAS, PETICIONES, QUEJAS Y RECLAMOS QUE SE GENEREN EN EL MARCO DE LA EJECUCIÓN DE LOS CONVENIOS SUSCRITOS CON LA ADR TOMANDO EN CONSIDERACIÓN LOS TÉRMINOS DE LA LEY Y LOS PROCEDIMIENTOS INTERNOS ESTABLECIDOS. 6) REVISAR PÓLIZAS PARA SU RESPECTIVA APROBACIÓN. 7) ELABORAR LOS CONCEPTOS JURÍDICOS QUE SEAN SOLICITADOS POR LA VICERRECTORÍA ADMINISTRATIVA Y/O POR LA OFICINA ASESORA JURÍDICA DE LA UNIVERSIDAD O VICERRECTORIA DE EXTENSIÓN Y PROYECCIÓN SOCIAL . 8)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</si>
  <si>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PRESTACIÓN DE SERVICIOS PROFESIONALES COMO ABOGADA, PARA LA REALIZACIÓN DE LAS SIGUIENTES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 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</si>
  <si>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LOS PROCESOS DE HABILITACIÓN DE ESCENARIOS DE PRÁCTICAS PROFESIONALES. 2. DISEÑAR Y ELABORAR DOCUMENTOS DE AUTOEVALUACIÓN PARA LA HABILITACIÓN ESCENARIOS DE PRÁCTICAS PROFESIONALES. 3. APOYAR EN LAS ACTIVIDADES DE RELACIÓN DOCENCIA SERVICIO DE LA FACULTAD CIENCIAS DE LA SALUD. 4. VELAR QUE LOS TRÁMITES RELACIONADOS CON ACTIVIDADES DE DOCENCIA SERVICIO SE REALICEN. 5. APOYAR EN LA CONSULTORÍA Y ELABORACIÓN DE PROTOCOLOS DE SISTEMA DE CALIDAD DE: CLÍNICA ODONTOLÓGICA, PROGRAMA DE ATENCIÓN PSICOLÓGICA (PAP),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ELABORAR MANUALES, PROTOCOLOS DERIVADOS DE LOS PROCESOS DE AUTOEVALUACIÓN Y AUDITORIA EN SERVICIOS DE SALUD. 8. APOYAR EN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</si>
  <si>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RECOLECCIÓN DE INFORMACIÓN DOCUMENTAL PARA LA CONSTRUCCIÓN DEL DOCUMENTO DE AUTOEVALUACIÓN CON FINES DE ACREDITACIÓN INTERNACIONAL ABET POR CALIDAD DEL PROGRAMA DE INGENIERÍA PESQUERA. 2) APOYAR EN LA SISTEMATIZACIÓN DE INFORMACIÓN DOCUMENTAL PARA LA CONSTRUCCIÓN DEL DOCUMENTO DE AUTOEVALUACIÓN CON FINES DE ACREDITACIÓN INTERNACIONAL ABET POR CALIDAD DEL PROGRAMA DE INGENIERÍA PESQUERA. 3) APOYAR EN LA ORGANIZACIÓN, PLANIFICACIÓN DE REUNIONES CON RESPONSABLES DE LOS RESULTADOS DE APRENDIZAJE ABET DEL PROGRAMA DE INGENIERÍA PESQUERA 4) APOYAR EN LA REDACCIÓN DE LOS INFORMES POR FACTOR DE LA AUTOEVALUACIÓN CON FINES DE ACREDITACIÓN INTERNACIONAL POR ALTA CALIDAD DEL PROGRAMA DE INGENIERÍA PESQUERA. 5) APOYAR EN LA CONSTRUCCIÓN DE AYUDAS TECNOLÓGICAS, PRESENTACIONES, PLANTILLAS Y FORMATOS REQUERIDOS PARA EL PROCESO DE ASSESSMENT (EN INGLÉS Y ESPAÑOL) PARA AUTOEVALUACIÓN CON FINES DE ACREDITACIÓN INTERNACIONAL ABET POR CALIDAD DEL PROGRAMA DE INGENIERÍA PESQUERA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</si>
  <si>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REGISTRAR ORDENES DE SERVICIOS EN LAS PLATAFORMAS SISTEMA INTEGRAL DE AUDITORIAS SIA OBSERVA, SISTEMA ELECTRÓNICO PARA LA CONTRATACIÓN PÚBLICA-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VICERRECTORÍA DE EXTENSIÓN Y PROYECCIÓN SOCIAL. 7. APOYAR LOS TRÁMITES DE CALIDAD Y PLANES DE MEJORAMIENTO DE LOS PROCESOS Y PROCEDIMIENTOS DE LA VICERRECTORÍA DE EXTENSIÓN Y PROYECCIÓN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</si>
  <si>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COORDINAR LAS ACTIVIDADES DE PLANEACIÓN, PROGRAMACIÓN Y CONTROL DE LA GESTIÓN OPERATIVA DE LOS CONVENIOS SUSCRITOS POR LA UNIVERSIDAD DEL MAGDALENA Y LA AGENCIA DE DESARROLLO RURAL. 2) GARANTIZAR EL USO ADECUADO DE LOS RECURSOS FINANCIEROS PARA CUMPLIR CON LAS NECESIDAD OPERATIVAS,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7) APOYAR EN EL SEGUIMIENTO OPERATIVO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</si>
  <si>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REVISIÓN EN LA PLATAFORMA DEL GEDOCO Y SIGEP II DE LOS DOCUMENTOS PRECONTRACTUALES NECESARIOS PARA LA ELABORACIÓN DE ÓRDENES DE SERVICIOS PROFESIONALES Y DE APOYO A LA GESTIÓN DE LA VICERRECTORÍA Y/O DIRECCIÓN ADMINISTRATIVA. 2. APOYAR EN EL CARGUE DE INFORMACIÓN PRECONTRACTUAL, CONTRACTUAL Y POSTCONTRACTUAL EN LAS PLATAFORMAS DEL SIAOBSERVA, SECOPII Y SIGEP II. 3. APOYAR EN LA REVISIÓN DE LA INFORMACIÓN CONTRACTUAL CARGADA EN LAS PLATAFORMAS DEL SIA OBSERVA AUDITORIA, SIGEP II, SECOP I Y II POR LOS DIFERENTES ORDENADORES DEL GASTO DELEGADOS. 4. APOYAR AL GRUPO INTERNO DE CONTRATACIÓN EN LA ELABORACIÓN DE LOS CERTIFICADOS CONTRACTUALES. 5. APOYAR EN EL PROCESO DE IMPLEMENTACIÓN DEL MÓDULO DE TRÁMITE DE CERTIFICACIONES DESVINCULACIONES CONTRACTUALES VIRTUALES EN LÍNEA. 6. APOYAR AL GRUPO INTERNO DE CONTRATACIÓN EN LA ACTUALIZACIÓN, AJUSTE Y MODIFICACIÓN DE LOS PROCEDIMIENTOS, GUÍAS, INSTRUCTIVOS Y FORMATOS DE LA GESTIÓN CONTRACTUAL EN LA PLATAFORMA ISOLUTION (COGUI +). 7.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8. APOYAR LA GENERACIÓN DE INFORMES DEL ESTADO DE CARGUE DE DOCUMENTOS EN LAS PLATAFORMAS: SIA OBSERVA AUDITORIA, SECOP I Y II, POR PARTE DE CADA UNO DE LOS ORDENADORES DEL GASTO DELEGADOS. 9. APOYAR AL GRUPO DE CONTRATACIÓN EN LA ORGANIZACIÓN DEL ARCHIVO DIGITAL DE LAS ORDENES DE SERVICIOS PROFESIONALES Y DE APOYO A LA GESTIÓN SUSCRITAS POR EL VICERRECTOR ADMINISTRATIVO Y/O EL DIRECTOR ADMINISTRATIVO. 10. APOYAR EN LA REVISIÓN DE LOS DOCUMENTOS PARA TRÁMITE DE LIQUIDACIÓN DE HONORARIOS DE LOS CONTRATISTAS POR PRESTACIÓN DE SERVICIOS PROFESIONALES Y DE APOYO A LA GESTIÓN DE LA VICERRECTORÍA ADMINISTRATIVA Y DIRECCIÓN ADMINISTRATIVA.11. APOYAR AL GRUPO INTERNO DE CONTRATACIÓN EN LA ELABORACIÓN DE LOS INFORMES PERIÓDICOS QUE SE REQUIERAN PARA PUBLICACIÓN EN LA PÁGINA WEB INSTITUCIONAL EN EL MICRO SITIO DE “TRANSPARENCIA Y ACCESO A LA INFORMACIÓN PÚBLICA”, ASÍ COMO LOS QUE REQUIERA LA CONTRALORÍA GENERAL DE LA REPÚBLICA Y DEL MAGDALENA CON RESPECTO A LAS ORDENES Y/O CONTRATOS QUE SUSCRIBA EL VICERRECTOR A DMINISTRATIVO Y EL DIRECTOR ADMINISTRATIVO. 12. APOYAR EN LA CREACIÓN DE MATERIAL AUDIOVISUAL E INFOGRAFÍAS REFERENTE SACADA UNO DE LOS PROCESOS Y/O PROCEDIMIENTOS A CARGO DEL AL GRUPO INTERNO DE CONTRATACIÓN.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</si>
  <si>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INFOGRAFIAS EN BLOQUE 10. 7. APOYAR EN LA ELABORACIÓN DE CORTINILLAS Y ANIMACIONES PARA LOS MATERIALES AUDIOVISUALES DEL CETEP.  8. 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</si>
  <si>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CONTRACTUALES Y POSCONTRACTUALES QUE LE SEAN TRASLADADOS DE LOS PROCESOS DE CONTRATACIÓN ADELANTADOS POR UNIMAGDALENA. 2. APOYAR EN LA PROYECCIÓN Y REVISIÓN DE MINUTAS DE CONTRATOS, CONVENIOS, PROCESOS DE CONVOCATORIAS, TÉRMINOS DE REFERENCIA, ACTOS ADMINISTRATIVOS, ACTAS DE INICIO, SUSPENSIÓN, REINICIO, FINAL,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APOYAR EN LA REVISIÓN DE LA INFORMACIÓN CONTRACTUAL CARGADA EN LAS PLATAFORMAS DEL SIA OBSERVA- AUDITORIA, SECOP I Y II, ASÍ COMO DE EXPEDIENTES CONTRACTUALES DE PROCESOS QUE HAYAN SIDO ADELANTADOS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</si>
  <si>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</si>
  <si>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ASESORAR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</si>
  <si>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 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</si>
  <si>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</si>
  <si>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PROYECTAR ACUERDOS SUPERIORES, ACUERDOS ACADÉMICOS Y DEMÁS ACTOS ADMINISTRATIVOS QUE LE SEAN ASIGNADOS. 6. HACER SEGUIMIENTO A LOS DERECHOS DE PETICIÓN QUE DEBEN SER RESUELTOS POR OTRAS DEPENDENCIAS CUANDO ESTOS LE SEAN ASIGNADOS.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</si>
  <si>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EMITIR LOS CONCEPTOS Y RESOLVER LAS CONSULTAS DE TIPO JURÍDICO EN TODAS LAS ÁREAS DEL DERECHO QUE LE SEAN SOLICITADOS. 2. RESOLVER LAS PETICIONES QUE LE HAGAN A LA UNIVERSIDAD DEL MAGDALENA DENTRO DE LOS PLAZOS Y/O TÉRMINOS ESTABLECIDOS EN LA LEY, QUE LE SEAN TRASLADADAS POR PARTE DEL RECTOR, EL JEFE DE LA OFICINA ASESORA JURÍDICA DE LA UNIVERSIDAD. 3. HACER LOS SEGUIMIENTOS REQUERIDOS A LAS PETICIONES QUE LE HAGAN A LA UNIVERSIDAD DEL MAGDALENA DENTRO DE LOS PLAZOS Y/O TÉRMINOS ESTABLECIDOS EN LA LEY, QUE LE SEAN TRASLADADAS. 4. PROYECTAR Y REVISAR LAS ACTUACIONES ADMINISTRATIVAS QUE LE SEAN ASIGNADOS. 5. HACER LOS SEGUIMIENTOS REQUERIDOS A LOS ACTOS ADMINISTRATIVOS QUE LE SEAN ASIGNADOS. 6. APOYAR AL GRUPO INTERNO DE CONTRATACIÓN EN LA REVISIÓN Y VERIFICACIÓN EN LA PLATAFORMA DEL GEDOCO DE LOS DOCUMENTOS PRECONTRACTUALES NECESARIOS PARA LA ELABORACIÓN DE ORDENES DE SERVICIOS PROFESIONALES Y DE APOYO A LA GESTIÓN. 7. APOYAR EN LA REVISIÓN DE LOS DOCUMENTOS PARA TRÁMITE DE PAGO DE LAS ÓRDENES DE PRESTACIÓN DE SERVICIOS PROFESIONALES Y DE APOYO A LA GESTIÓN. 8. APOYAR EN LA REVISIÓN DE LA INFORMACIÓN CONTRACTUAL CARGADA EN LAS PLATAFORMAS DEL SIA OBSERVA- AUDITORIA, SIGEP II, SECOP I Y II POR LOS DIFERENTES ORDENADORES DEL GASTO DELEGADOS.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</si>
  <si>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SISTEMAS DE INFORMACIÒN HACIENDO USO DE FRAMEWORKS BACKEND LARAVEL Y FRAMEWORKS FRONTEND COMO ANGULAR, REACT O VUE. 2. APOYAR EN EL DESARROLLO DE APLICACIONES MOVILES CON FLUTTER. 3. APOYAR EN EL DESARROLLO DE ANIMACIONES CSS PARA SITIOS WEB. 4. APOYAR EN EL DESARROLLO DE LANDING PAGES PARA LOS PROYECTOS QUE REQUIERA EL CETEP. 5. APOYAR EN LA IMPLEMENTACIÒN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</si>
  <si>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ÓRDENES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LAS INSTRUCCIONES DADAS. 4.MANTENER LA BASE DE DATOS QUE SE UTILIZA EN EL ÁREA DE TALENTO HUMANO ACTUALIZADA.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</si>
  <si>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PROPUESTAS Y CREACIÓN DE CONTENIDOS PARA REDES SOCIALES INSTITUCIONALES ALINEADAS CON LAS ESTRATEGIAS DE MARKETING INSTITUCIONAL. 2. APOYAR EN LA GRABACIÓN Y EDICIÓN DE VIDEOS PARA REDES SOCIALES. 3. APOYAR EN LAS RESPUESTAS PUNTUALES A COMENTARIOS Y CONSULTAS DE LA COMUNIDAD UNIVERSITARIA Y CIUDADANÍA EN GENERAL, POR REDES SOCIALES. 4. APOYAR EL CUBRIMIENTO DE EVENTOS DE LA UNIVERSIDAD DEL MAGDALENA. 5. APOYAR EN LA ATENCIÓN DE PQR POR REDES SOCIALES INSTITUCIONALES. 6. APOYAR LA CREACIÓN DE PIEZAS GRÁFICAS PARA LA RED SOCIAL INSTAGRAM. 7. REALIZAR INFORMES DE ESTADÍSTICAS DE FACEBOOK E INSTAGRAM INSTITUCIONAL. 8. APOYAR EN LA PUBLICACIÓN DE CONTENIDOS EN LA PÁGINA WEB INSTITUCIONAL. 9. PROPORCIONAR Y REDACTAR CONTENIDOS PARA CUENTAS DE REDES SOCIALES. 10. APOYAR LA CREACIÓN DE RELACIONES CON LA COMUNIDAD UNIVERSITARIA, ESTUDIANTES, PROFESIONALES DEL SECTOR GOBIERNO Y EDUCACIÓN Y PERIODISTAS. 11. APOYAR EN LA ACTUALIZACIÓN DE LA INFORMACIÓN DE LAS NUEVAS TENDENCIAS EN TECNOLOGÍA DIGITAL PARA REDES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</si>
  <si>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GENERACIÓN Y PROYECCIÓN DE INFORME SOBRE EL ÁREA DE PROYECTOS ESPECIALES. CURSOS INTERSEMESTRALES SABER PRO 2. PRESENTAR INFORMES REQUERIDOS. 3. APOYAR EL CARGUE DE ESPACIOS EN EL SIARE. 4. APOYAR EL CARGUE DE ASIGNACIÓN Y APOYO A DOCENTE. 5. APOYAR EN LA CREACIÓN Y TABULACIÓN DE ENCUESTAS. 6. APOYAR GENERACIÓN DE INFORME DEL SNIES.  7. APOYAR EN EL DESARROLLO DE ESTRUCTURACIÓN Y GENERACIÓN DE INFORMES SOLICITADOS A LA DEPENDENCIA. 8, APOYAR EN LA ATENCIÓN AL PÚBLICO EN GENERAL; A TRAVÉS DE LOS DIFERENTES CANALES DE COMUNICACIÓN YA SEA DE MANERA PRESENCIAL, TELEFÓNICA O VIRTUAL.9. APOYO EN LA CREACIÓN Y DISEÑO DE INFORMES DE LAS COORDINACIONES ACADÉMICAS Y PROYECTOS ESPECIALES COMO SABER PRO, REVISTA HETEROTOPÍAS, PROGRAMA RADIAL EXPRESARTE Y CLUB DE LECTURA.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</si>
  <si>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</si>
  <si>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</si>
  <si>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 LOS ESPACIOS UBICADOS EN EL PISO 6 DEL HOSPITAL JULIO MENDEZ BARRENECHE, ASIGNADOS PARA LAS PRÁCTICAS Y SERVICIOS REQUERIDOS EN EL MISMO, DE CONFORMIDAD CON LA PROGRAMACIÓN ESTABLECIDA. 2. APOYAR EL MANTENIMIENTO DEL ESTADO FUNCIONAL DE LAS HERRAMIENTAS MULTIMEDIALES QUE DAN SOPORTE A LAS ACTIVIDADES ACADÉMICAS DEL PISO 6 DEL HOSPITAL JMB. 3. VERIFICAR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EL CUMPLIMIENTO DE LAS NORMAS Y PROTOCOLOS DEL PLAN INSTITUCIONAL DE GESTIÓN AMBIENTAL – PIGA, EL PROGRAMA DE SEGURIDAD Y SALUD EN EL TRABAJO. 7. APOYAR LA VERIFICACIÓN DEL MANTENIMIENTO PREVENTIVO Y CORRECTIVO DE EQUIPOS E INSTALACIONES DE LOS ESPACIOS DEL HJMB. 8. APOYAR LA ADECUADA, OPORTUNA Y EFICIENTE ATENCIÓN AL USUARIO, EN LA PRESTACIÓN DE LOS SERVICIOS EN LOS ESPACIOS HJMB . 9. APOYAR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</si>
  <si>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</si>
  <si>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</si>
  <si>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Y LOS CUBRIMIENTOS PERIODÍSTICOS DE LAS FUENTES INSTITUCIONALES, COMO: FACULTAD DE CIENCIAS EMPRESARIALES Y ECONÓMICAS, TALENTO HUMANO, DIRECCIÓN DE DESARROLLO ESTUDIANTIL. 2. REALIZAR BOLETINES INFORMATIVOS DE PRENSA E INTERNOS. 3. REALIZAR MONITOREO DE RADIO, 4. REALIZAR LOCUCIÓN DEL PROGRAMA INSTITUCIONAL “DESDE EL CAMPUS”, 5. REALIZAR REDACCIÓN DE NOTAS DE RADIO, 6. REALIZAR PRESENTACIÓN DE EVENTOS. 7. REALIZAR REDACCIÓN DE BOLETINES. 8. APOYAR LA LOGÍSTICA Y PROTOCOLO PARA LOS EVENTOS A LOS QUE SEAN ASIGNADOS. 9. GENERAR CONTENIDOS PARA REDES SOCIALES A PARTIR DE LOS CUBRIMIENTOS DE PRENSA. 10. APOYAR LA DIFUSIÓN DE INFORMACIÓN IMPORTANTE QUE SE GENERE DESDE LA UNIVERSIDAD HACIA LOS PÚBLICOS EXTERNOS.11. APOYAR LA REALIZACIÓN Y REDACCIÓN DE LIBRETOS PARA LOS EVENTOS QUE ASÍ LO REQUIERAN. 12. APOYAR EN EL ENVÍO DE BOLETINES DE PRENSA A LOS DIFERENTES MEDIOS DE COMUNICACIÓN PARA SU POSTERIOR DIVULGACIÓN. 13. REALIZAR LA REDACCIÓN DE NOTICIAS PARA EMITIR “DESDE EL CAMPUS”.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</si>
  <si>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 AUDIO DE ALREDEDOR DE 60 ENTREVISTAS MENSUALES A LOS PERIODISTAS, PARA LA ELABORACIÓN DE LOS BOLETINES ESCRITOS. 8. APOYAR EN LA ADMINISTRACIÓN Y MANEJO DE LA BODEGA DE LOS RECURSOS TECNOLÓGICOS DE LA DIRECCIÓN DE COMUNICACIONES.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</si>
  <si>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INCORPORACIÓN DE OPCIONES DE ACCESIBILIDAD EN LAS PRODUCCIONES MULTIMEDIA DEL CETEP. 2. APOYAR EN ELABORACIÓN DE HERRAMIENTAS INTERACTIVAS PARA LA PLATAFORMA DE BLOQUE 10. 3. APOYAR EN LA GRABACIÓN, LA EDICIÓN Y POSTPRODUCCIÓN DE MATERIALES AUDIOVISUALES REQUERIDOS POR EL CETEP. 4. APOYAR EN EL ACOMPAÑAMIENTO A DOCENTE EN LA REALIZACIÓN DE OBJETOS VIRTUAL DE APRENDIZAJE (OVA). 5. APOYAR EN LA GRABACIÓN Y POSTPRODUCCIÓN DE PODCAST PARA PRODUCCIONES DEL CETEP. 6. APOYAR EN LA ELABORACIÓN DE MOTION GRAPHICS PARA CONTENIDOS DE VIDEO ELABORADOS EN 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</si>
  <si>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PROYECCIÓN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</si>
  <si>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IMPLEMENTACIÓN DE LA ESTRATEGIA DE COMUNICACIONES DE LA OFICINA DE RELACIONES INTERINSTITUCIONALES. 2. APOYAR LA IMPLEMENTACIÓN DE LA ESTRATEGIA DE RELACIONAMIENTO CON DIVERSOS ACTORES DEL ENTORNO, EN EL MARCO DE UN ENFOQUE MULTIACTOR, PARA FORTALECER LOS DIVERSOS PROCESOS QUE ADELANTA LA ORI. 3. APOYAR EL DISEÑO E IMPLEMENTACIÓN DE ACCIONES PARA FORTALECER LA DIFUSIÓN DE OPORTUNIDADES A TRAVÉS DE LA GESTIÓN DE LAS REDES SOCIALES DE LA OFICINA. 4. APOYAR EN LA PREPARACIÓN, CUBRIMIENTO Y DIFUSIÓN DE LAS DISTINTAS ACTIVIDADES QUE LLEVE A CABO LA DEPENDENCIA. 5. APOYAR LA IMPLEMENTACIÓN DEL PROGRAMA EGRESADOS UNIMAGDALENA EN EL MUNDO.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</si>
  <si>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</si>
  <si>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Y SIA OBSERVA. 4. APOYAR A LA OFICINA DE CONTROL INTERNO EN LA ELABORACIÓN DEL INFORME DE SEGUIMIENTO SEMESTRAL DEL ESTADO DE LAS PQRS RECIBIDAS POR LA UNIVERSIDAD.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</si>
  <si>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</si>
  <si>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CUSTODIAR EL CUIDADO DE LA DOCUMENTACIÓN Y REALIZAR ARCHIVO DE GESTIÓN DOCUMENTAL DE ACUERDO A LA NORMATIVA INSTITUCIONAL. 4) REALIZAR EL ARCHIVO CORRESPONDIENTE A TODA LA DOCUMENTACION QUE SE GENERO EN EJERCICIO DE LA EJECUCION DE LOS CONVENIOS POR PARTE DE LOS COORDINADORES ZONALES Y EXTENSIONISTAS DE ACUERDO A LAS INSTRUCCIONES BRINDADAS. 5) CLASIFICAR LA DOCUMENTACION EVIDENCIA DE LOS DESPLIEGUES REALIZADOS POR LAS ACTIVIDADES DE LOS EXTENSIONISTAS EN EL MARCO DEL LOS CONVENIOS INTERADMINISTRATIVOS.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</si>
  <si>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EL MARCO DE LOS CONVENIOS SUSCRITOS ENTRE LA AGENCIA DE DESARROLLO RURAL ADR Y LA UNIVERSIDAD DEL MAGDALENA, PARA LA REALIZACIÓN DE LAS SIGUIENTES ACTIVIDADES: 1. APOYAR EN EL SEGUIMIENTO Y CUMPLIMIENTO DE LA CONTRAPARTIDA OFRECIDA POR PARTE DE LA UNIVERSIDAD DEL MAGDALENA PARA EL CUMPLIMIENTO DEL CONVENIO INTERADMINISTRATIVOS DE 2023.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</si>
  <si>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EL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</si>
  <si>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CUMPLIMIENTO DE LOS REQUERIMIENTOS DE GESTIÓN DE CALIDAD Y REPORTE DE INDICADORES INSTITUCIONALES PARA LA OFICINA DE ASEGURAMIENTO DE LA CALIDAD, ACREDITACIÓN, LA OFICINA ASESORA DE PLANEACIÓN Y LOS PROGRAMAS ACADÉMICOS. 2. APOYAR EN EL REGISTRO Y SEGUIMIENTO DE LA MOVILIDAD INTERNACIONAL Y LA ELABORACIÓN DE REPORTES DE VINCULACIÓN O ESTANCIA DE CIUDADANOS EXTRANJEROS EN UNIMAGDALENA PARA LAS AUTORIDADES MIGRATORIAS. 3. ASESORAR A LA COMUNIDAD UNIVERSITARIA SOBRE LOS SERVICIOS OFERTADOS POR LA DEPENDENCIA. 4. APOYAR EL DESARROLLO DE CONVOCATORIAS ESTRATÉGICAS DE LA OFICINA. 5. APOYAR EN LA ORGANIZACIÓN DOCUMENTAL Y EN LA GESTIÓN DE LA RESPUESTA A SOLICITUDES ADMINISTRATIVAS REMITIDAS A LA OFICINA DE RELACIONES INTERNACIONALES.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</si>
  <si>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PREPRODUCIR Y POST-PRODUCIR MENSUALMENTE ENTRE 15 Y 20 VÍDEOS INSTITUCIONALES QUE REQUIERAN LAS DIFERENTES DEPENDENCIAS DE LA ALMA MATER EN DINÁMICAS ESPECIALES DE LA UNIVERSIDAD COMO CONFERENCIAS MAGISTRALES, EVENTOS INSTITUCIONALES, GRADOS, ACTIVIDADES DEPORTIVAS Y CUBRIMIENTOS DE ESTOS. 3. APOYAR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MENSUALMENTE LA CREACIÓN DE ALREDEDOR DE 5 CONTENIDOS AUDIOVISUALES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APOYAR CON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</si>
  <si>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GESTIÓN Y SEGUIMIENTO DE PROYECTOS DE COOPERACIÓN INTERNACIONAL. 2. APOYAR LA GESTIÓN DE OPORTUNIDADES Y EL SEGUIMIENTO A ACTIVIDADES O PROGRAMAS EN MATERIA DE INNOVACIÓN Y EMPRENDIMIENTO. 3. APOYAR EN LA GESTIÓN DE AGENDAS DE DESARROLLO CON ACTORES LOCALES Y REGIONALES. 4. APOYAR EL DESARROLLO DE EVENTOS ESTRATÉGICOS CON PERFIL INTERNACIONAL. 5. APOYAR LA ESTRUCTURACIÓN DE DOBLES Y TRIPLES TITULACIONES. 6. APOYAR EN EL PROCESO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</si>
  <si>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</si>
  <si>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</si>
  <si>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DURANTE EL MES: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 ELEMENTOS WEB: ENTRE 10 Y 40 REALIZADOS. FECHAS ESPECIALES: ENTRE 70 Y 100 REALIZADOS, GRÁFICOS INSTITUCIONALES: ENTRE 10 Y 20 REALIZADOS ,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</si>
  <si>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</si>
  <si>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DE PIEZAS GRÁFICAS 2. APOYAR EN LA PRODUCCIÓN AUDIOVISUAL MULTIMEDIA 3. APOYAR EN LA PARTE LOGÍSTICA DE GRABACIONES 4. APOYAR EN LAS ACTIVIDADES DE STREAMING.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</si>
  <si>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DIRECIÓN FINANCIERA EN EL SEGUIMIENTO Y ANÁLISIS DE INDICADORES DE GESTIÓN FINANCIERO. 2. APOYAR A LA DIRECIÓN FINANCIERA EN LAS ACTIVIDADES DEL SISTEMA DE GESTIÓN DE CALIDAD DEL PROCESO FINANCIERO BAJO LA NORMA ISO 9001:2015. 3. APOYAR A LA DIRECCIÓN FINANCIERA EN EL CONTROL Y SEGUIMIENTO DE LOS MAPAS DE RIESGOS DEL PROCESO FINANCIERO. 4. ASESORAR A LA DIRECIÓN FINANCIERA EN LA ELABORACIÓN Y PRESENTACIÓN DE INFORMES ANTE EL GRUPO DE SISTEMA DE GESTIÓN DE LA CALIDAD. 5. APOYAR A LA DIRECCIÓN FINANCIERA EN LA ACTUALIZACIÓN DE LOS PROCEDIMIENTOS, GUÍAS, INSTRUCTIVOS Y MANUALES DE LA GESTIÓN FINANCIERA 6. ASESORAR A LA DIRECIÓN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</si>
  <si>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ARTISTAS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</si>
  <si>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SUSCRITOS ENTRE LA AGENCIA DE DESARROLLO RURAL ADR Y LA UNIVERSIDAD DEL MAGDALENA, PARA LA REALIZACIÓN DE LAS SIGUIENTES ACTIVIDADES: 1) ORGANIZAR, CLASIFICAR Y ARCHIVAR LOS SOPORTES DOCUMENTALES DE LAS HOJAS DE VIDA DE TODO EL PERSONAL CONTRATADO EN EL MARCO DE LOS CONVENIOS SUSCRITOS ENTRE LA UNIVERSIDAD DEL MAGDALENA Y LA AGENCIA DE DESARROLLO RURAL. 2) DIGITALIZAR LOS SOPORTES DOCUMENTALES DE LOS CONVENIOS PARA SER TRANSFERIDOS AL ARCHIVO CENTRAL DE LA VICERRECTORÍA DE EXTENSIÓN Y PROYECCIÓN SOCIAL. 3) CUSTODIAR EL CUIDADO DE LA DOCUMENTACIÓN Y REALIZAR ARCHIVO DE GESTIÓN DOCUMENTAL DE ACUERDO A LA NORMATIVA INSTITUCIONAL. 4) REALIZAR EL ARCHIVO CORRESPONDIENTE A TODA LA DOCUMENTACIÓN QUE SE GENERÓ EN EJERCICIO DE LA EJECUCIÓN DE LOS CONVENIOS POR PARTE DE LOS COORDINADORES ZONALES Y EXTENSIONISTAS DE ACUERDO A LAS INSTRUCCIONES BRINDADAS. 5) CLASIFICAR LA DOCUMENTACIÓN EVIDENCIA DE LOS DESPLIEGUES REALIZADOS POR LAS ACTIVIDADES DE LOS EXTENSIONISTAS EN EL MARCO DE LOS CONVENIOS INTERADMINISTRATIVOS DEL 2023. 6) GESTIONAR COMUNICACIÓN CON EL EQUIPO OPERATIVO A FIN DE ASEGURAR LA DOCUMENTACIÓN, SOPORTES Y EVIDENCIAS DEL CONVENIO PARA SU CORRECTA ORGANIZACIÓN.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</si>
  <si>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8. APOYAR EL CARGUE DE INFORMACIÓN PRECONTRACTUAL, CONTRACTUAL Y POSTCONTRACTUAL A LA PLATAFORMA DEL SECOP II DE TODOS LOS PROCESOS DE CONTRATACIÓN QUE ADELANTE LA UNIVERSIDAD A TRAVÉS DE LA VICERRECTORÍA ADMINISTRATIVA Y LA DIRECCIÓN ADMINISTRATIVA. 9. APOYAR AL GRUPO INTERNO DE CONTRATACIÓN EN LA ORGANIZACIÓN DEL ARCHIVO DIGITAL DE LAS ÓRDENES DE SERVICIOS PROFESIONALES Y DE APOYO A LA GESTIÓN SUSCRITAS POR LA VICERRECTORÍA ADMINISTRATIVA Y LA DIRECCIÓN ADMINISTRATIVA. 10. APOYAR EN LA REVISIÓN DE LA INFORMACIÓN CONTRACTUAL CARGADA EN LAS PLATAFORMAS DEL SIA OBSERVA- AUDITORIA, SIGEP II SECOP I Y II.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</si>
  <si>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FINANCIERA EN EL SEGUIMIENTO Y ANÁLISIS DE INDICADORES DE GESTIÓN FINANCIERO. 2. APOYAR A LA  DIRECCIÓN FINANCIERA EN LAS ACTIVIDADES DEL SISTEMA DE GESTIÓN DE CALIDAD DEL PROCESO FINANCIERO BAJO LA NORMA ISO 9001:2015. 3. APOYAR A LA DIRECCIÓN FINANCIERA EN EL CONTROL Y SEGUIMIENTO DE LOS MAPAS DE RIESGOS DEL PROCESO FINANCIERO. 4. ASESORAR A LA  DIRECCIÓN FINANCIERA EN LA ELABORACIÓN Y PRESENTACIÓN DE INFORMES ANTE EL GRUPO DE SISTEMA DE GESTIÓN DE LA CALIDAD. 5. APOYAR A LA DIRECCIÓN FINANCIERA EN LA ACTUALIZACIÓN DE LOS PROCEDIMIENTOS, GUÍAS, INSTRUCTIVOS Y MANUALES DE LA GESTIÓN FINANCIERA 6. ASESORAR A LA  DIRECCIÓN FINANCIERA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</si>
  <si>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SERVICIOS PROFESIONALES COMO ASESORA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</si>
  <si>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EN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LA DIGITALIZACIÓN Y SEGUIMIENTO EN DATOS OBTENIDOS EN EL POZO DE MONITOREO DE AGUA SUBTERRÁNEA. 8. APOYAR EN LA ACTUALIZACIÓN DEL INVENTARIO DE QUÍMICOS E INSUMOS DEL LIIC.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</si>
  <si>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PREPARACIÓN Y ORGANIZACIÓN DE PRÁCTICAS ACADÉMICAS DE LAS ASIGNATURAS: PAVIMENTOS, MATERALES DE CONSTRUCCIÓN, GEOTECNIA, RESISTENCIA DE MATERIALES Y MECÁNICA DE FLUIDOS. 2. APOYAR EN LA COORDINACIÓN DE LA OPERACIÓN DE EQUIPOS ESPECIALIZADOS DURANTE LAS PRÁCTICAS ACADÉMICAS, DE INVESTIGACIÓN Y EXTENSIÓN. 3. APOYAR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</si>
  <si>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REGISTRO DE ESTUDIANTES EN AYRE, LA ATENCIÓN Y RESPUESTA A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ORGANIZACIÒN DE LOS DOCUMENTOS REQUERIDOS PARA GRADO 5. APOYAR EN LA VIGILANCIA DEL CUMPLIMIENTO DE LAS ACTIVIDADES ACADÉMICAS EN LAS DISTINTAS PLATAFORMAS VIRTUALES EN LOS CENTROS TUTORIALES DE AGUACHICA, FUNDACIÓN, MAGANGUÉ Y EL BANCO CON EL FIN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</si>
  <si>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LAS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ENTRE OTROS.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</si>
  <si>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2. APOYAR AL GSG EN APERTURAS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</si>
  <si>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LOGÍSTICA DE EVENTOS CULTURALES ASIGNADOS A LA DIRECCIÓN DE BIENESTAR UNIVERSITARIO. 2. APOYAR EN LA PARTICIPACIÓN DE EVENTOS ACADÉMICOS, CIENTÍFICOS, ARTÍSTICOS, CULTURALES Y DEPORTIVOS DENTRO Y FUERA DEL LUGAR HABITUAL DE LA EJECUCIÓN DE SUS ACTIVIDADES. 3. REALIZAR EL DILIGENCIAMIENTO OPORTUNO DE LOS FORMATOS ESTABLECIDOS POR BIENESTAR UNIVERSITARIO EN EL SISTEMA DE GESTIÓN DE LA CALIDAD. 4. PRESENTAR INFORMES QUE LE SEAN REQUERIDOS CON SOPORTES ESTADÍSTICOS. 5. APOYAR EN LA ATENCIÓN DE USUARIOS DE MANERA PRESENCIAL Y/O VIRTUAL. 6. APOYAR EN EL PRÉSTAMO DE EQUIPOS, INSUMOS, INSTRUMENTOS Y VESTUARIOS A LA COORDINACIÓN DE CULTURA. 7. APOYAR EN LOS PROCESOS DE SELECCIÓN POR CUPOS ESPECIALES DE BACHILLER ARTISTA SEGÚN LO ESTABLECIDO EN EL ACUERDO SUPERIOR N.° 26 DE 2017. 8. APOYAR EN LA PLANIFICACIÓN DE EVENTOS INTERNOS Y/O EXTERNOS QUE LE SEAN SOLICITADOS A LA DIRECCIÓN DE BIENESTAR UNIVERSITARIO. 8. APOYAR EN LA SUPERVISIÓN DE LOS ESPACIOS CULTURALES QUE SE ENCUENTREN A CARGO DE LA DIRECCIÓN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</si>
  <si>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</si>
  <si>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OPORTUNAMENTE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</si>
  <si>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EN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REALIZAR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</si>
  <si>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IDENTIFICAR CONTRIBUYENTES, Y LOS AGENTES OBLIGADOS A RETENER O EXIGIR EL PAGO DEL TRIBUTO. 2. RECOPILAR, CONSOLIDAR Y CONFRONTAR LA INFORMACIÓN DE LAS ENTIDADES PARA INICIAR EL PROCESO DE APOYO EN LA FISCALIZACION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AUDITORIAS REALIZADAS POR EL SUJETO ACTIVO (GOBERNACION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RETEDORAS EN EL PROCESO DE FISCALIZACION DE LAS ESTAMPILLAS DEPARTAMENTALES. 13. VERIFICAR QUE LAS ENTIDADES RETENEDORAS CUMPLAN CON EL PROCESO DE LIQUIDAR, RETENER, DECLARAR Y GIRAR LAS ESTAMPILLAS DEPARTAMENTALES. 14. ASESORAR Y APOYAR EL DESARROLLO DE ACCIONES ENCAMINADAS AL PLAN DE MEJORAMIENTO DEL RECAUDO DE LOS RECURSOS Y LOS REGISTROS DE INFORMACIÓN DE LA ESTAMPILLA EN BENEFICIO DE LA UNIVERSIDAD. 15. ELABORAR Y EMITIR INFORME FINAL DE LAS ENTIDADES AUDITADAS A LA COORDINACIÓN DE LA OFICINA. 16.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</si>
  <si>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EL MANEJO DE ARCHIVO DE HISTORIA CLÍNICA. 5. APOYAR EL REGISTRO DIARIO DE CONSULTAS DE LA CLÍNICA ODONTOLÓGICA. 6. APOYAR EN EL BUEN MANEJO DE LOS RECURSOS MATERIALES DE LA CLÍNICA. 7.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</si>
  <si>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LOS DIFERENTES COMITÉS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</si>
  <si>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</si>
  <si>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DE PROYECTOS Y ACTIVIDADES DE GESTIÓN A CARGO DE LA DIRECCIÓN ADMINISTRATIVA Y SUS GRUPOS DE TRABAJO ADSCRITOS. 2. APOYAR EN LA ELABORACIÓN Y ORGANIZACIÓN DE INFORMES DE EJECUCIÓN PRESUPUESTAL. 3. APOYAR EN LA PROYECCIÓN DE SOLICITUDES DE MOVIMIENTOS PRESUPUESTALES SEGÚN REQUERIMIENTOS DE LA DEPENDENCIA. 4. APOYAR LA ELABORACIÓM DE INFORMES Y SEGUIMIENTO SOBRE LA GESTIÓN CONTRACTUAL DE LA DIRECCIÓN ADMINISTRATIVA. 5. APOYAR EN LA ELABORACIÓN Y PREPARACIÓN DE INFORMES SOBRE LAS ACTIVIDADES Y GESTIÓN DE LA DEPENDENCIA. 6. APOYAR EN LA REVISIÓN DE DOCUMENTOS SOPORTE DE RESOLUCIONES Y TRÁMITE DE PAGO, CUANDO CORRESPONDA. 7. APOYAR EN LA REVISIÓN Y VERIFICACIÓN DE LOS RECIBIDOS A SATISFACCIÓN Y SOPORTES PRESENTADOS POR LOS SUPERVISORES DE CONTRATOS SUSCRITOS POR EL DIRECTOR ADMINISTRATIVO. 8. APOYAR EN LA ORGANIZACIÓN DEL ARCHIVO DE CONTRATOS DE LA DIRECCIÓN ADMINISTRATIVA, SEGÚN LAS NORMAS Y LINEAMIENTOS GENERALES E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</si>
  <si>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ATENCION A LOS USUARIOS POR LOS DISTINTOS CANALES DISPONIBLES. 2. APOYAR AL GSG EN LOS REGISTROS DE LOS MANTENIMIENTOS, CONSUMO DE COMBUSTIBLES, AGUA DEL CAMPUS Y SUS SEDES ALTERNAS; VEHICULOS SOLICITADOS Y SALIDAS DE PRACTICAS ACADÉMICAS, 3. APOYAR AL GSG EN LOS REGISTRIOS DE LOS GASTOS DE CAJA MENOR, GASTOS EN MANTENIMIENTOS REALIZADOS POR FERRETERIA, CONSUMOS DE AGUA DE TODAS LAS SEDES Y GASTOS POR SERVICIOS PÚBLICOS, 4. APOYAR AL GSG EN LA REALIZACION DE INFORMES PARA GASTOS DE AUSTERIDAD, GREENMETRIC Y AUDITORÍAS TANTO INTERNAS COMO EXTERNAS, 5. APOYAR AL GSG CON REGISTROS DIARIOS DE LAS SOLICITUDES QUE NO SE PUDIERON ATENDER PARA HACERLE SEGUIMIENTO, 6. APOYAR EN EL CONTROL DE LOS REGISTROS QUE GENERA AMSI (AM) PARA FUTUROS INFORMES, 7. APOYAR AL GSG EN LOS REGISTROS DE LOS MATERIALES QUE SE USAN PARA LOS DIFERENTES TIPOS DE MANTENIMIENTOS CORRECTIVOS. 8. APOYAR AL GSG CON LOS SEGUIMIENTOS A SOLICITUDES QUE SE RECIBEN Y QUE NO SE PUDIERON ATENDER OPORTUNAMENTE. 9. APOYAR EN LOS CONTROLES QUE SE DEBEN REALIZAR PARA TODO LO QUE CORRESPONDE A MANTENIMIENTOS COMO MOTOBOMBAS, MOTORES ELECTRICOS, VEHICULOS INSTITUCIONALES, ASCENSORES, SOLDADURA, CERRAJERÍA, POLARIZADOS, LAVADO DE ALBERCAS, CARPINTERIA EN MADERA Y PLANTAS ELECTRICAS.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</si>
  <si>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</si>
  <si>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ATENCIÓN A LOS USUARIOS QUE REQUIERAN EL SERVICIO DE LA DEPENDENCIA (CORREO, WHATSAPP, CELULAR INSTITUCIONAL Y EXTENSIONES TELEFÓNICAS).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16. APOYAR LA REALIZACIÓN DE LABORES DE DEPURACIÓN Y CONCILIACIÓN DE FINANCIAMIENTO DE MATRÍCULA DE LAS DISTINTAS MODALIDADES DE ESTUDIO. 17. APOYAR EN LA ELABORACIÓN DE INFORMES DE CARTERA POR FINANCIAMIENTO DE MATRÍCULA DE LOS DISTINTOS PROGRAMAS DE LAS FACULTADES. 18.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</si>
  <si>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APERTURA, ENTREGA Y CIERRE DEL LABORATORIO DE EDICIÓN, SALA DE REALIZACIÓN, LANGOSTA AZUL, AUDIENCIAS, ANIMACIÓN.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</si>
  <si>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CONDUCCIÓN DEL MAGAZÍN 'RUTAS PARA AVANZAR' TRANSMITIDO POR UNIMAGDALENA RADIO. 2. APOYAR EN REPORTERÍA CON LAS DEPENDENCIASQUE GENEREN INFORMACIÓN ÚTIL PARA EL PROGRAMA.3. APOYAR LAS TRANSMISIONES EN VIVO Y EN DIRECTO DE LOS EVENTOS Y FRANJAS DE LA EMISORA CULTURAL. 4. APOYAR EN LA ELABORACIÓN DE LAS BASES DE DATOS DE FUNCIONARIOS ESTATALES Y PRIVADOS QUE PUEDAN SER CONSULTADOS EN EL ESPACIO DE LA EMISORA. 5. APOYAR EN LA REALIZACIÓN DEL PROGRAMA UNIMAGDALENA RADIO AL BARRIO.6. APOYAR EN LA REDACCIÓN DE DOCUMENTOS INSTITUCIONALES QUE SE REQUIERAN. 7. APOYAR TÉCNICAMENTE EN LA PRODUCCIÓN Y EDICIÓN LOS MATERIALES SONOROS INSTITUCIONALES QUE SE REQUIERAN, (CAMPUS AL AIRE FINES DE SEMANA). 8. APOYAR TÉCNICAMENTE EN LA VERIFICACIÓN DE LA PRODUCCIÓN TÉCNICA Y PROGRAMACIÓN DE LA EMISORA CULTURAL UNIMAGDALENA RADIO LOS FINES DE SEMANA. 9. APOYAR EN EL FORTALECIMIENTO DEL SISTEMA DE GESTIÓN INTEGRAL DE LA UNIVERSIDAD DEL MAGDALENA ""SISTEMA COGUI"". 10. APOYAR EN LA REALIZACIÓN Y CONDUCCIÓN DEL PROGRAMA “PERFILES, VIDAS LLENAS DE GLORIA” Y ESPECIALES PARA DÍAS FESTIVOS. 11. APOYAR EN LA REDACCIÓN DE BOLETINES INSTITUCIONALES. 12. APOYAR EN LA VERIFICACIÓN DEL CUMPLIMIENTO Y DESARROLLO DE LA PROGRAMACIÓN DE LA EMISORA CULTURAL UNIMAGDALENA RADIO. 13. APOYAR EN LA PRESENTACIÓN DEL ESPACIO “DESDE EL CAMPUS AL AIRE”.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</si>
  <si>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ATENCIÓN A TRAVÉS DE LOS DIFERENTES CANALES DE COMUNICACIÓN A LOS APROXIMADAMENTE 900 DOCENTES QUE ATIENDEN UNA POBLACIÓN APROXIMADA DE 120 ESTUDIANTES DIARIAMENTE. 2. APOYAR EN LA ASIGNACIÓN Y SEGUIMIENTO DE LA UTILIZACIÓN DE SALAS DE CONSULTAS POR PARTE DE LOS DOCENTES 3. APOYAR EL INGRESO DE DOCENTES A LOS CUBÍCULOS ASIGNADOS 4. APOYAR LA ENTREGA DE LA SALA DE AUDIOVISUALES, SEGÚN ASIGNACIÓN EN EL SISTEMA SIARE.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</si>
  <si>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COMPRAS Y ADMINISTRACIÓN DE BIENES EN LAS DIFERENTES ETAPAS DE ELABORACIÓN DEL PLAN ANUAL DE ADQUISICIONES - PAA. 2. APOYAR EN LA REVISIÓN DE MOVIMIENTOS PRESUPUESTALES DE ADICIÓN Y TRASLADO DE LOS DIFERENTES ORDENADORES DE GASTO, PARA REVISIÓN EN EL SECOP II. 3. APOYAR AL GRUPO DE COMPRAS Y ADMINISTRACIÓN DE BIENES EN LA REVISIÓN Y ACTUALIZACIÓN DE LA CODIFICACIÓN DE LOS PRESUPUESTOS DE LAS DEPENDENCIAS DE LA INSTITUCIÓN SEGÚN LO ESTABLECIDOS EN EL CLASIFICADOR DE BIENES Y SERVICIOS SECOP II. 4. APOYAR EN EL PROCESO DE ASIGNACIÓN DE CÓDIGO (PLAQUETA) DE BIENES ENTREGADOS EN SITIO. 5. CARGUE EN EL SISTEMA DE LAS ACTAS DE ENTREGA. 6. APOYAR EN LAS ESTADÍSTICAS DE LOS SUMINISTROS ENTREGADOS ALAS DIFERENTES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</si>
  <si>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EL PROCESO DE COMPRAS EN LÍNEA A CARGO DEL GRUPO DE COMPRAS Y ADMINISTRACIÓN DE BIENES. 2. APOYAR EN LA CREACIÓN DE LOS INSUMOS EN EL SISTEMA DE LOS BIENES DE CONSUMO. 3. APOYAR EN LA CONCILIACIÓN DEL INVENTARIO CON LOS INGRESOS CONTABLES. 4. APOYAR EN EL DILIGENCIAMIENTO DE LOS FORMATOS DE INGRESO Y EGRESO. 5. APOYAR EN LA ACTUALIZACIÓN DE BASES DE DATOS DEL INVENTARIO. 6. APOYAR EN LA CONCILIACIÓN DE LAS ACTAS DE ENTREGA CON LOS INGRESOS CONTABLES.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</si>
  <si>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LOS PROCESOS Y ACTIVIDADES DE EXTENSIÓN Y PROYECCIÓN SOCIAL DE PROGRAMA COMO FESTIVALES, EXHIBICIONES, CINE CLUBES, CONVENIOS, CONGRESOS. 2. FORMULAR CONVOCATORIAS DE FINANCIACIÓN PARA PROYECTOS INTERNOS DE PROGRAMA. 3. REVISAR CARTAS DE AUTORIZACIÓN Y CESIÓN DE DERECHOS PARA OBRAS DE LA VOD, Y FORMALIZAR LAS PELÍCULAS QUE HARÁN PARTE DE LA PLATAFORMA. 4. ASESORAR Y APOYAR AL ÁREA DE COMUNICACIONES DEL PROGRAMA CON LA AGENDA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</si>
  <si>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REALIZACIÓN DE DISEÑO GRÁFICO PARA VIDEOSFERAS Y EL PROGRAMA DE CINE Y AUDIOVISUALES. 2. APOYAR CON LA EDICIÓN DE VIDEO PARA VIDEOSFERAS Y EL PROGRAMA DE CINE Y AUDIOVISUALES. 3. APOYAR Y ASESORAR COMO WEB MÁSTER DE LA PLATAFORMA VOD VIDEOSFERAS. 4. APOYAR AL PROGRAMA DE CINE Y AUDIOVISUALES CON DISEÑOS DE PIEZAS Y PROYECCIONES EN DIFERENTES EVENTOS COMO MUESTRAS AUDIOVISUALES, CONVERSATORIOS, FESTIVALES, Y CONGRESOS. 5. APOYAR Y ASESORAR LAS REDES SOCIALES DE VIDEOSFERAS Y EL PROGRAMA DE CINE Y AUDIOVISUALES.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</si>
  <si>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ASESORÍA DE LA PLANIFICACIÓN DEL MANEJO ADMINISTRATIVO DE LA CLÍNICA. 2. APOYAR EN EL DESARROLLO, IMPLEMENTACIÓN Y SEGUIMIENTO DE PROCESOS, Y ACTIVIDADES RELACIONADAS CON LA SEGURIDAD Y SALUD EN EL TRABAJO E HIGIENE Y SEGURIDAD INDUSTRIAL EN LA CLÍNICA ODONTOLÓGICA DE LA UNIVERSIDAD DEL MAGDALENA. 3. APOYAR EN LA ASESORÍA DE LA ELABORACIÓN DE PRESUPUESTO ANUAL DE FUNCIONAMIENTO DE LA CLÍNICA, PLANEACIÓN DE GASTOS Y OTRAS PROYECCIONES FINANCIERAS. 4. APOYAR EN EL MANTENIMIENTO Y GESTIÓN DE LA DOCUMENTACIÓN Y/O REGISTROS DEL SG-SST 5. APOYAR EN LA PLANIFICACIÓN, Y DESARROLLAR EL PLAN DE PREVENCIÓN, PREPARACIÓN ANTE EMERGENCIAS Y ANÁLISIS DE VULNERABILIDAD DE LA CLÍNICA ODONTOLÓGICA.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</si>
  <si>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APOYAR EN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</si>
  <si>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</si>
  <si>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 INSUMOS ODONTOLÓGICOS EN ÁREA ALMACÉN, INVENTARIO Y SEMAFORIZACIÓN. 2. APOYAR EN EL BUEN MANEJO DE LOS RECURSOS MATERIALES DE LA CLÍNICA. 3. APOYAR EN LA REALIZACIÓN DE CUENTAS DE COBRO DE ACUERDO A LOS INSUMOS REQUERIDOS POR ESTUDIANTES EN ÁREAS CLÍNICAS. 4. APOYAR LA ENTREGA DE INSUMOS ODONTOLÓGICOS EN ÁREA DE RECEPCIÓN Y EN EL PUESTO DE TRABAJO A ESTUDIANTES DE PRÁCTICAS Y DOCENTES SEGÚN EL PROCEDIMIENTO A REALIZAR. 5. APOYAR EN EL BUEN MANEJO DE LOS RECURSOS MATERIALES DE LA CLÍNICA. 6. APOYAR EN LA SEGURIDAD, ORDEN Y LIMPIEZA DE LA CLÍNICA Y DEL ÁREA DE ALMACENAMIENTO DE LOS INSUMOS ODONTOLÓGICOS. 7. APOYAR EN LA CONSERVACIÓN DE LA INTEGRIDAD DE LAS IPAD Y EL BUEN MANEJO. 8. APOYAR EN LA REALIZACIÓN DE LA DESINFECCIÓN Y AISLAMIENTO DEL IPAD.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</si>
  <si>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</si>
  <si>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DE LOS INDICADORES DE SATISFACCIÓN. 6. APOYAR EN LA GESTIÓN Y PRÉSTAMO DEL LABORATORIO PRECLÍNICA ODONTOLÓGICA A ESTUDIANTES EN HORARIO DIFERENTES A LOS ASIGNADOS. 7.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</si>
  <si>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EL RECIBIÓ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</si>
  <si>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JURÍDICOS PARA EL ACOMPAÑAMIENTO DEL COMITÉ DE INCLUSIÓN E INTERCULTURALIDAD DURANTE EL PERÍODO ACADÉMICO 2024-1, MEDIANTE EL DESARROLLO DE LAS SIGUIENTES ACTIVIDADES: 1. ASESORAR Y APOYAR EN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2. ASESORAR Y APOYAR LAS ESTRATEGIAS DE ATENCIÓN Y ACOMPAÑAMIENTO DE LA COMUNIDAD ESTUDIANTIL EN RIESGO DE DISCRIMINACIÓN, SEGREGACIÓN Y DESERCIÓN DE LA UNIVERSIDAD DEL MAGDALENA. 3. ASESORAR Y REALIZAR ACTIVIDADES QUE PROMUEVAN LA PROTECCIÓN Y PROMOCIÓN DE LOS DERECHOS HUMANOS DE LAS POBLACIONES ESTUDIANTILES DE COMUNIDADES INDÍGENAS, AFROCOLOMBIANOS, POBLACIÓN “LGTBIQ+”, ESTUDIANTES CON DISCAPACIDAD Y POBLACIÓN EN RIESGO DE VULNERABILIDAD. 4. ASESORAR Y APOYAR LA PLANIFICACIÓN, DESARROLLO, CONSOLIDACIÓN Y ACTUALIZACIÓN PERMANENTE DE MEJORAS EN LOS PROCESOS DE INCLUSIÓN ACORDES A LA NORMATIVIDAD NACIONAL E INTERNACIONAL REFERENTES AL TEMA DE INCLUSIÓN Y DE ATENCIÓN A GRUPOS INTERCULTURALES VULNERABLES. 5. ASESORAR Y APOYAR LA EJECUCIÓN DE LAS POLÍTICAS DE INCLUSIÓN ESTABLECIDAS POR LA UNIVERSIDAD EN LOS DIFERENTES PROGRAMAS ACADÉMICOS QUE CUENTEN CON POBLACIÓN CON DISCAPACIDAD Y/O HAGAN PARTE DE GRUPOS INTERCULTURALES VULNERABLES. 6. ASESORAR Y APOYAR LA APLICACIÓN DE LAS POLÍTICAS DE INCLUSIÓN, CURRÍCULOS FLEXIBLES Y ESTABLECIMIENTO DE AJUSTES RAZONABLES COMO METODOLOGÍAS Y ESTRATEGIAS PEDAGÓGICAS ADECUADAS PARA LA FORMACIÓN ACADÉMICA DE LOS ESTUDIANTES CON DISCAPACIDAD.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</si>
  <si>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ASI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</si>
  <si>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TALENTO HUMANO, EN EL DESARROLLO DE LA AGENDA Y EJECUCIÓN DEL PROGRAMA DE DESVINCULACIÓN ASISTIDA, ESCUELA DE PADRES, CAMPAÑA VALORES INSTITUCIONALES Y ENCUENTRO PENSIONADOS.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DEL GRUPO DE DESARROLLO ORGANIZACIONAL DE LA DIRECCIÓN DE TALENTO HUMANO. 5. APOYAR EN LA ELABORACIÓN E IMPLEMENTACIÓN DE PROPUESTAS MOTIVADORAS, PARA INCENTIVAR LA PARTICIPACIÓN EN LAS CAPACITACIONES.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</si>
  <si>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REVISIÓN EN LA PLATAFORMA GEDOCO DE LOS DOCUMENTOS PRECONTRACTUALES NECESARIOS PARA LA ELABORACIÓN DE ÓRDENES DE SERVICIOS PROFESIONALES Y DE APOYO A LA GESTIÓN. 2. APOYAR EN LA REVISIÓN DE LOS DOCUMENTOS PARA TRÁMITE DE LIQUIDACIÓN DE HONORARIOS DE ÓRDENES DE PRESTACIÓN DE SERVICIOS PROFESIONALES Y DE APOYO A LA GESTIÓN. 3. APOYAR EN LA PROYECCIÓN DE MINUTAS DE CONTRATOS Y/O ÓRDENES DE PRESTACIÓN DE SERVICIOS PROFESIONALES Y DE APOYO A LA GESTIÓN, ACTAS DE TERMINACIÓN, LIQUIDACIÓN, DE INICIO, SUSPENSIÓN, REINICIO Y OTROSÍ. 4. APOYAR EN EL CARGUE DE INFORMACIÓN PRECONTRACTUAL, CONTRACTUAL Y POSCONTRACTUAL EN LAS PLATAFORMAS DEL SIA OBSERVA Y EL SECOP. 5. APOYAR EN LA REVISIÓN DE LA INFORMACIÓN CONTRACTUAL CARGADA EN LAS PLATAFORMAS DEL SIA OBSERVA- AUDITORIA, SIGEP II Y SECOP POR LOS DIFERENTES ORDENADORES DEL GASTO DELEGADOS. 6. APOYAR AL GRUPO DE CONTRATACIÓN EN LA ORGANIZACIÓN DEL ARCHIVO DIGITAL DE LAS ORDENES DE SERVICIOS PROFESIONALES Y DE APOYO A LA GESTIÓN SUSCRITAS POR EL VICERRECTOR ADMINISTRATIVO Y/O EL DIRECTOR ADMINISTRATIVO.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</si>
  <si>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DESARROLLO DE LA CARTOGRAFÍA TEMÁTICA PARA EL REGISTRO Y PLAN DE MANEJO ARQUEOLOGICO. 2. SUMINISTRAR LOS ELEMENTOS CARTOGRAFIABLES PARA EL DESARROLLO DEL TRABAJO DE CAMPO DURANTE LA FASE DE PROSPECCIÓN, PRODUCCIÓN DE INFORMACIÓN CARTOGRÁFICA PARA PMA.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</si>
  <si>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DISEÑO GRÁFICO PARA LOS DISTINTOS PROCESOS INSTITUCIONALES (FECHAS ESPECIALES, ANUNCIOS INSTITUCIONALES, MENSUALMENTE SE TRABAJAN POST, ENTRE 20 A 30). 2. REALIZAR DISEÑOS Y DESARROLLOS DE ANIMACIONES REALIZADAS PARA LA UNIVERSIDAD DEL MAGDALENA Y LAS DIFERENTES ACTIVIDADES, TALLERES, INFORMES Y MATERIAL MULTIMEDIA; SE REALIZAN DIFERENTES ANIMACIONES, MOTIONS GRAPHIC Y ELEMENTOS MULTIMEDIA MENSUALMENTE, ENTRE 5 A 10. 3. REALIZAR DISEÑO EN LA IMAGEN CORPORATIVA PARA LA UNIVERSIDAD DEL MAGDALENA Y SU DIVULGACIÓN COMO ELEMENTOS DE MERCHANDISING PARA LAS DIFERENTES ÁREAS Y/O EVENTOS INSTITUCIONALES, ENTRE 10 A 15. 4. APOYAR EN LOS PROCESOS DE GESTIÓN DE LA CALIDAD, TALES COMO INFORMES SEMESTRALES DE LOS AVANCES DE LA UNIVERSIDAD DEL MAGDALENA; ENTRE ELLOS GRÁFICOS Y ENTRE 3 A 5. 5. APOYAR EN EL FORTALECIMIENTO DE GESTIÓN DE LA CALIDAD “SISTEMA COGUI”; DISEÑOS Y DOCUMENTOS NECESARIOS MENSUALES ENTRE 2 A 3. 6. PRESENTAR LOS INFORMES QUE SEAN REQUERIDOS POR EL SUPERVISOR DE LA ORDEN SE MOSTRARÁ LA CANTIDAD DE MATERIAL GRÁFICO. BANNERS: ENTRE 60 Y 80 BANNER PARA LA PÁGINA Y LAS IMÁGENES DE PORTADA DE LAS DIFERENTES REDES DE LA UNIVERSIDAD. ANIMACIONES: ENTRE 50 Y 60 ANIMACIONES DONDE SE INCLUYEN MOTIONS GRAPHIC, ANIMACIONES, ELEMENTOS PARA LA, MULTIMEDIA Y LOS SITIOS WEB DE LA PÁGINA DE LA UNIVERSIDAD DEL MAGDALENA ILUSTRACIONES: ENTRE 10 Y 20 REALIZADOS INFOGRAFÍAS: ENTRE 30 Y 40. CRONOGRAMAS: ENTRE 15 A 20 REALIZADOS, POST: ENTRE 120 Y 150 ,LOS CUALES INCLUYEN FECHAS ESPECIALES, ANUNCIOS INSTITUCIONALES, HISTORIAS: ENTRE 60 Y 90 REALIZADOS. ELEMENTOS WEB: ENTRE 10 Y 40 REALIZADOS. FECHAS ESPECIALES: ENTRE 70 Y 100 REALIZADOS, GRÁFICOS INSTITUCIONALES: ENTRE 10 Y 20 REALIZADOS, AGENDAS: ENTRE 5 Y 10 REALIZADOS.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</si>
  <si>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DE REQUERIMIENTOS DE EVENTOS EN STREAMING DE LAS DIFERENTES DEPENDENCIAS Y DOCENTES QUE LA SOLICITAN. 2. APOYAR EN LA ARTICULACIÓN DE PROCESOS DE EVENTOS EN STREAMING ENTRE CETEP Y COMUNICACIONES. 3. APOYAR LOS DIFERENTES EVENTOS DE STREAMING DE INTERÉS INSITUCIONAL. 4. APOYAR EN EVENTOS TRANSMITIDOS DESDE EL CAMPUS.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POSTPRODUCIÓN DE LOS MATERIALES AUDIOVISUALES EN EL MARCO DEL PROCESO DE ACREDITACIÓN INSTITUCIONAL. 9 .APOYAR EN LOS EQUIPO DE TRANSMISIONES, LOS CUALES SE DIFUNDEN EN DOS TIPOS DE CANALES, EXTERNOS E INTERNOS. EN LAS PLATAFORMAS DE YOUTUBE Y FACEBOOK INSTITUCIONALES; ASÍ MISMO POR ZOOM Y TEAMS PARA REUNIONES PRIVADAS Y/O PROCESOS DE ACREDITACIÓN. 10.APOYAR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</si>
  <si>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VERIFICAR EL COMPORTAMIENTO DEL FLUJO DE CAJA DE LOS DIFERENTES PROYECTOS ADSCRITOS A LA VICERRECTORÍA DE EXTENSIÓN Y PROYECCIÓN SOCIAL. 4. REVISAR EL ESTADO DE LOS INGRESOS POR VENTAS DE SERVICIO. 5. APOYAR EN EL ENVÍO DE INFORMACIÓN FINANCIERA QUE REQUIERA LA VICERRECTORÍA DE EXTENSIÓN Y PROYECCIÓN SOCIAL. 6. APOYAR EN EL ARCHIVO DE LA DOCUMENTACIÓN TRAMITADA EN LOS MEDIOS TECNOLÓGICOS QUE SE DESIGNEN. 7.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</si>
  <si>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DE RUBROS DE INGRESOS. 2. APOYAR EN LA CREACIÓN DE RUBROS DE EGRESOS. 3. APOYAR EN LOS MOVIMIENTOS DE ADICIONES PRESUPUESTALES. 4. APOYAR EN LOS MOVIMIENTOS DE TRASLADOS PRESUPUESTALES. 5.APOYAR EN LA CREACIÓN DE LOS CUIPOS.  6. APOYAR EN LA CREACIÓN DE FUENTES DE INGRESOS. 7.APOYAR EN LA CREACIÓN DE FUENTES DE EGRESOS. 8. APOYAR EN LA CREACIÓN DE CENTRO DE COSTOS, Y DEMÁS ACTIVIDADES DERIVADAS DEL GRUPO DE PRESUPUESTO. TODAS ESTAS ACTIVIDADES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</si>
  <si>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</si>
  <si>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REALIZAR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APOYAR EN EL RECIBO DE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</si>
  <si>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FORTALECIMIENTO DEL PROGRAMA DE SEGURIDAD DEL PACIENTE DE LA CLÍNICA ODONTOLÓGICA. 2. APOYAR EL SEGUIMIENTO Y ANALISIS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APOYAR LA REALIZACIÓN DE RONDAS DE SEGURIDAD EN EL SERVICIO DOCENTE ASISTENCIAL CLÍNICA ODONTOLÓGICA. 6. APOYAR EN EL PROCESOS DE HABILITACIÓN Y AUTOEVALUACIÓN DEL SERVICIO DOCENTE ASISTENCIAL CLÍNICA ODONTOLÓGICA Y LA CLÍNICA ODONTOLÓGICA DEL SEXTO PISO DEL HOSPITAL JULIO MENDEZ BARRENECHE. 7. APOYAR LA VERIFICACIÓN DE LAS CONDICIONES DE CALIDAD Y HABILITACIÓN DE LOS ESCENARIOS EN CONVENIO DOCENCIA SERVICIO. 8. REALIZAR AUDITORÍA DE HISTORIAS CLÍNICAS. 9. APOYAR Y ASESORAR EN LOS DIFERENTES COMITES DEL SERVICIO DOCENTE ASISTENCIAL CLÍNICA ODONTOLÓGICA. 10. APOYAR EN JORNADAS EXTRACURRICULARES DE ACUERDO A PROYECTOS ENCAMINADOS A ATENCIÓN PRIMARIA EN SALUD (APS). 11. APOYAR EN LA GESTIÓN DE LOS INDICADORES DE SATISFACCIÓN. 12. APOYAR EN LA GESTIÓN Y REPORTE DE RIPS. 13. APOYAR EN LA GESTIÓN Y RESPUESTA DE PQRS. 14. APOYAR LA REVISIÓN Y ACTUALIZACIÓN DE LA DOCUMENTACIÓN EXISTENTES. 15.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</si>
  <si>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REALIZACIÓN DE LOS PAGOS EN LA PLATAFORMA DEL SINAP DE LAS ÓRDENES DERIVADAS DE LOS CONTRATOS Y RESOLUCIONES SUSCRITOS Y/O PROFERIDOS POR LA VICERRECTORÍA DE EXTENSIÓN Y PROYECCIÓN SOCIAL DESDE LA OFICINA DE TESORERÍA. 2. APOYAR EN LA VALIDACIÓN DE LA LEGALIZACIÓN DE LOS AVANCES PARA VIÁTICOS EN CUMPLIMIENTO DE LO ESTABLECIDO EN EL ARTÍCULO 20 DEL ACUERDO SUPERIOR 025 DE 2017.  3. DESCARGAR COMPROBANTES DE EGRESO Y OBLIGACIONES PRESUPUESTALES REQUERIDAS POR LA VICERRECTORÍA DE EXTENSIÓN Y PROYECCIÓN SOCIAL. 4. APOYAR EN LA RECEPCIÓN DE LOS PAGOS A FAVOR DE LA UNIVERSIDAD DEL MAGDALENA EN LA VENTANILLA TESORERÍA RECIBIDOS CON TARJETA DÉBITO Y CRÉDITO. 5. REALIZAR REGISTRO DE CUENTAS BANCARIAS DE LOS PROVEEDORES, CONTRATISTAS, DOCENTES, ESTUDIANTES Y DEMÁS TERCEROS BENEFICIARIOS DE PAGOS. 6. APOYAR EN LA ATENCIÓN A USUARIOS EN VENTANILLA DEL GRUPO DE TESORERÍA. 7. APOYAR EN EL ARCHIVO DE LOS COMPROBANTES DE EGRESO CORRESPONDIENTES A LAS OBLIGACIONES PRESUPUESTALES DE LOS TRAMITES EN LOS MEDIOS TECNOLÓGICOS QUE SE DESIGNEN. 8) APOYAR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</si>
  <si>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 CDP. 2 APOYAR EN LA ELABORACIÓN DE DISMINUCIONES DE CDP. 3 APOYAR EN LA ELABORACIÓN DE ADICIONES A CDP. 4 APOYAR EN LA ELABORACIÓN DE COMPROMISOS PRESUPUESTALES EN EL SISTEMA DE INFORMACIÓN FINANCIERO SINAP. 5 APOYAR EN LA ELABORACIÓN DE ADICIONES A COMPROMISOS PRESUPUESTALES. 6 APOYAR EN LA ELABORACIÓN DE DISMINUCIONES A COMPROMISOS PRESUPUESTALES. 7. APOYAR EN LAS CONSULTAS RELACIONADAS CON REPORTES QUE REQUIERAN LOS ORDENADORES DEL GASTO.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</si>
  <si>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MANTENIMIENTO DEL ESTADO DE LOS EQUIPOS, Y MOBILIARIOS QUE HACEN PARTE DE LA DOTACIÓN DE LA CLÍNICA ODONTOLÓGICA. 2. APOYAR EN LA GESTIÓN DE SOLICITUDES PARA LA COMPRA DE INSUMOS PARA EL MANTENIMIENTO DE LOS EQUIPOS. 3. APOYAR EL SEGUIMIENTO DEL ESTADO Y BUEN USO DE LOS EQUIPOS RADIOLÓGICOS. 4. ELABORAR, ACTUALIZAR Y REALIZAR SEGUIMIENTO DE LAS HOJAS DE VIDA DE LOS EQUIPOS. 5. APOYAR EN LA ATENCIÓN Y BUEN FUNCIONAMIENTO DE LA PRECLÍNICA. 6. APOYAR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</si>
  <si>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CUBRIMIENTO DE FUENTES INSTITUCIONALES: SECRETARÍA GENERAL (PROCESOS LOGÍSTICOS) EN LA CELEBRACIÓN DE CEREMONIAS DE GRADUACIÓN, CONSEJO SUPERIOR, Y CONSEJO ACADÉMICO; VICERRECTORÍA ACADÉMICA; FACULTAD DE HUMANIDADES (PROGRAMA DE DERECHO, PROGRAMA DE CINE Y AUDIOVISUALES, PROGRAMA DE ANTROPOLOGÍA Y PROGRAMA DE HISTORIA Y PATRIMONIO). 2.REALIZAR EL DOSSIER DE PRENSA O SEGUIMIENTO WEB Y ESCRITO DE LUNES A DOMINGO, SOBRE LAS NOTICIAS PUBLICADAS EN LOS DIFERENTES MEDIOS LOCALES, REGIONALES Y/O NACIONALES SOBRE LA UNIVERSIDAD DEL MAGDALENA. 3. REALIZAR SEGUIMIENTO A LA EMISORA RADIO GALEÓN DE CARACOL DIARIAMENTE, CON EL FIN DE REGISTRAR LAS NOTICIAS PRESENTADAS SOBRE LA UNIVERSIDAD DEL MAGDALENA. 4. REALIZAR LOCUCIÓN DEL PROGRAMA DE RADIO “DESDE EL CAMPUS”, ENTRE UNA (1) Y DOS (2) VECES A LA SEMANA, MÍNIMO SEIS (6) VECES AL MES, EMITIDO DE LUNES A VIERNES DE 7:00 A.M. A 8:00 A.M. POR LA EMISORA UNIMAGDALENA RADIO, REALIZAR UNA (1) NOTA DE RADIO DIARIA, DE LUNES A VIERNES, CON LIBRETO Y AUDIOS, SOBRE LAS NOVEDADES, EVENTOS E INFORMACIÓN DE LAS FUENTES INSTITUCIONALES, PARA LA TRANSMISIÓN DEL PROGRAMA DE RADIO DESDE EL CAMPUS EN LA EMISORA UNIMAGDALENA RADIO. 5. REDACTAR BOLETINES DE PRENSA SOBRE LAS NOVEDADES, EVENTOS E INFORMACIÓN DE LAS FUENTES INSTITUCIONALES. 6. APOYAR EL PROCESO DE ORGANIZACIÓN LOGÍSTICA DE EVENTOS DE LAS FUENTES INSTITUCIONALES. 7. ASISTIR A REUNIONES PREPARATORIAS, PREVIO ACUERDO CON EL SUPERVISOR DE LA ORDEN. 8. ELABORAR LIBRETOS DE PRESENTACIÓN, ÓRDENES DEL DÍA Y PRECEDENCIA. 9. APOYAR EL SEGUIMIENTO A SOLICITUDES DE INSUMOS Y ELEMENTOS PARA LOS EVENTOS. 10. PRESENTAR EVENTOS DE LAS FUENTES INSTITUCIONALES. 11. APOYAR LA ELABORACIÓN DE PIEZAS DE COMUNICACIÓN SOLICITADAS POR LAS FUENTES INSTITUCIONALES: PRODUCCIÓN DE VIDEOS. 12. APOYAR EL PROCESO DE SOLICITUD, REVISIÓN Y APROBACIÓN DISEÑOS DE BANNERS E INFOGRAFÍAS, ENTRE OTROS PRODUCTOS. 13. CREACIÓN DE COPYS PARA PUBLICACIONES EN LAS REDES SOCIALES SOBRE LAS NOVEDADES, EVENTOS E INFORMACIÓN DE LAS FUENTES INSTITUCIONALES Y OTROS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</si>
  <si>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DE LOS CUBRIMIENTOS PERIODÍSTICOS DE LA DIRECCIÓN DE BIENESTAR UNIVERSITARIO. 2. APOYAR LA LOGÍSTICA Y PROTOCOLO PARA LOS EVENTOS. 3. REALIZAR REDACCIÓN DE BOLETINES INFORMATIVOS DE PRENSA. 4. REALIZAR PIEZAS AUDIOVISUALES PARA REDES SOCIALES DE LA UNIVERSIDAD Y DE LA DIRECCIÓN DE BIENESTAR UNIVERSITARIO. 5. REALIZAR TRANSMISIONES EN DIRECTO DE LOS EVENTOS EN LOS CUALES LA UNIVERSIDAD DEL MAGDALENA PARTICIPE. 6. REALIZAR PRESENTACIÓN DE EVENTOS DE LA FUENTE INSTITUCIONAL CORRESPONDIENTE.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</si>
  <si>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LA LOGÍSTICA Y LOS CUBRIMIENTOS PERIODÍSTICOS DE LAS FUENTES INSTITUCIONALES, COMO: RECTORÍA, LOS PROCESOS INFORMATIVOS DE SECRETARÍA GENERAL Y LA OFICINA DE RELACIONES INTERNACIONALES. 2. REALIZAR BOLETINES INFORMATIVOS DE PRENSA EXTERNOS E INTERNOS. 3. APOYAR EN EL MONITOREO DE RADIO, LOCUCIÓN Y REALIZACIÓN DE NOTAS DE RADIO PARA EL PROGRAMA INSTITUCIONAL DESDE EL CAMPUS AL AIRE. 4. REDACTAR NOTAS DE RADIO. 5. PRESENTAR EVENTOS INSTITUCIONALES. 6. REDACTAR BOLETINES. 7. APOYAR EN LA LOGÍSTICA Y PROTOCOLO PARA LOS EVENTOS A LOS QUE SEAN ASIGNADOS, GENERAR CONTENIDOS PARA REDES SOCIALES A PARTIR DE LOS CUBRIMIENTOS DE PRENSA. 8. APOYAR LA DIFUSIÓN DE INFORMACIÓN IMPORTANTE QUE SE GENERE DESDE LA UNIVERSIDAD HACIA LOS PÚBLICOS EXTERNOS. 9. REALIZAR Y REDACTAR LIBRETOS PARA LOS EVENTOS QUE ASÍ LO REQUIERAN. 10. APOYAR EN EL ENVÍO DE BOLETINES DE PRENSA A LOS DIFERENTES MEDIOS DE COMUNICACIÓN PARA SU POSTERIOR DIVULGACIÓN. 11. REDACTAR NOTICIAS PARA EMITIR EN DESDE 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</si>
  <si>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</si>
  <si>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</si>
  <si>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CAPACITACIONES Y ASESORÍAS PRESENCIALES Y  VIRTUALES A DOCENTES Y ESTUDIANTES EN EL PROYECTO DE “INNOVACIÓN EDUCATIVA UNIMAGDALENA”: COMPETENCIAS DIGITALES DOCENTES EN CAMPUS VIRTUAL,  COLABORACIÓN Y DISEÑO EDUCATIVO. 2. APOYAR EN LA CREACIÓN DE CONTENIDOS DE INNOVACIÓN EDUCATIVA EN BLOQUE 10 Y CAMPUS VIRTUAL.  3. APOYAR EN LA PROYECCION DE RESPUESTAS RELACIONADAS CON LAS INQUIETUDES, SOLICITUDES Y REQUERIMIENTOS DE LOS DOCENTES EN LA PLATAFORMA DE CAMPUS VIRTUAL. 4. APOYAR EN EL DISEÑO DE ESTRATEGIAS DE EDUCACIÓN TRANSMEDIA QUE RESPONDAN A LAS NECESIDADES DE INNOVACIÓN DE LA COMUNIDAD UNIMAGDALENA. 5. APOYAR EN EL DISEÑO DE SOLUCIONES DE COMUNICACIÓN Y COLABORACIÓN EN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</si>
  <si>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 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</si>
  <si>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</si>
  <si>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LOS NIÑOS Y NIÑAS AL CENTRO, ASÍ COMO LA ORIENTACIÓN DE LOS PADRES EN LOS SERVICIOS QUE SE OFRECEN. 2. APOYAR EN EL CUIDADO DE NIÑOS Y NIÑAS DEL CENTRO DE ATENCIÓN A LA PRIMERA INFANCIA. 3. APOYAR EN LA PARTICIPACIÓN DE EVENTOS ACADÉMICOS, CIENTÍFICOS, ARTÍSTICOS, CULTURALES Y DEPORTIVOS DENTRO Y FUERA DEL LUGAR HABITUAL DE LA EJECUCIÓN DE SUS ACTIVIDADES. 4. APOYAR EN LA REALIZACIÓN DE LOS INFORMES QUE SE LE SOLICITEN PARA SER PRESENTADOS EN OTRAS DEPENDENCIAS. 5.DILIGENCIAR OPORTUNAMENTE TODOS LOS FORMATOS ESTABLECIDOS POR BIENESTAR UNIVERSITARIO EN EL SISTEMA DE GESTIÓN DE LA CALIDAD Y OTROS PROCESOS, PARA EL REGISTRO DE TODAS LAS ACTIVIDADES QUE SE REALICEN. 6. APOYAR EN LAS ACTIVIDADES LÚDICAS Y RECREATIVAS DEL CENTRO DE ATENCIÓN A LA PRIMERA INFANCIA.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</si>
  <si>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</si>
  <si>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Y/O ORIENTACIÓN BÁSICA, OPORTUNA Y ADECUADA EN CONSULTA COMO NUTRICIONISTA A TODOS LOS MIEMBROS DE COMUNIDAD UNIVERSITARIA QUE LO SOLICITEN. 2. APOYAR EN LAS ACTIVIDADES DE PROMOCIÓN Y MANTENIMIENTO DE LA SALUD AL INTERIOR DE LA COMUNIDAD UNIVERSITARIA. 3. DILIGENCIAR OPORTUNAMENTE, LOS FORMATOS DEL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PRESENCIAL A LOS MIEMBROS DE LA COMUNIDAD UNIVERSITARIA QUE REQUIERAN INFORMACIÓN SOBRE LOS SERVICIOS DE BIENESTAR. 7. APOYAR LA VERIFICACIÓN DE LA CONFORMACIÓN DE LOS MENÚS DE LOS PROGRAMAS ALIMENTARIOS DIRIGIDOS A LA COMUNIDAD UNIVERSITARIA. 8. APOYAR AL SUPERVISOR EN LA ACTUALIZACIÓN DEL INVENTARIO DE LOS EQUIPOS E INSUMOS DE OFICINA Y DE SALUD ADEMÁS APOYAR EN LA VERIFICACIÓN DEL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</si>
  <si>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SUPERVISIÓN DE PRÁCTICAS ACADÉMICAS EN EL LABORATORIO INTEGRADO DE PSICOLOGIA (LIP). 2. APOYAR EN EL CUIDADO DE LOS MATERIALES Y ELEMENTOS DEL LIP. 3. APOYAR EN LA ATENCIÓN AL PÚBLICO EN RECEPCIÓN,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</si>
  <si>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DOCENCIA, CIENTÍFICO, HUMANÍSTICO Y CULTURAL. 4. APOYAR AL PROGRAMA DE DERECHO EN EL SEGUIMIENTO LABORAL Y OCUPACIONAL DE SUS GRADUADOS. 5. APOYAR EN LOS TRÁMITES CORRESPONDIENTES A LAS SUPERVISIONES DE LOS CONTRATOS EN BENEFICIO DEL PROGRAMA DE DERECHO. 6. ASESORAR Y APOYAR AL PROGRAMA DE DERECHO EN LOS TRAMITES, SOLICITUDES Y GESTIONES EN LOS PROGRAMAS DE INCLUSIÓN, AYUDANTÍAS ADMINISTRATIVAS Y/O MONITORIAS ACADÉMICAS. 7. ASESORAR AL PROGRAMA DE DERECHO EN LA CREACIÓN DE NUEVAS TEMÁTICAS PARA LA FORMULACIÓN DE DIPLOMADOS COMO OPCIÓN DE GRADO. 8. ASESORAR A LOS ESTUDIANTES DEL CONSULTORIO JURÍDICO Y CENTRO DE CONCILIACIÓN QUE SE ENCUENTRAN DESIGNADOS EN LA CASA DE JUSTICIA Y CENTRO DE ATENCIÓN A LA CIUDADANÍA DEL DISTRITO DE SANTA MARTA EN RELACIÓN A LOS DISTINTOS CASOS QUE SON DE SUS CONOCIMIENTOS EN LAS DISTINTAS ÁREAS DEL DERECHO: PUBLICO, CIVIL, COMERCIAL, PENAL, LABORAL, FAMILIA Y DERECHOS HUMANOS. 9. ASESORAR A LAS PERSONAS QUE REQUIERAN LOS SERVICIOS DEL CONSULTORIO JURÍDICO Y CENTRO DE CONCILIACIÓN EN LAS DISTINTAS ASISTENCIAS JURÍDICAS QUE ORGANICE LA DIRECCIÓN DE CONSULTORIO JURÍDICO Y DIRECCIÓN DE PROGRAMA DE DERECHO. 10. ASESORAR A LOS ESTUDIANTES Y APOYAR EN EL DESARROLLO DE LAS JORNADAS DE ATENCIÓN EXTRA SEDE (BRIGADAS JURÍDICAS) Y EN LAS JORNADAS DE CONCILIATON DEL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</si>
  <si>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APOYAR EN LA COORDINACIÓN DE LAS RELACIONES INTERNAS Y EXTERNAS DEL CONSULTORIO JURÍDICO Y CENTRO DE CONCILIACIÓN. 2. APOYAR EN LA PLANEACIÓN CON EL DIRECTOR, COORDINADORES, DOCENTES ASESORES DE ÁREA, MONITORES Y ESTUDIANTES, LAS ACTIVIDADES ACADÉMICAS, DE INVESTIGACIÓN Y DE EXTENSIÓN DEL CONSULTORIO JURÍDICO Y CENTRO DE CONCILIACIÓN. 3. APOYAR EN EL DISEÑO Y REALIZACIÓN DE ACTIVIDADES QUE BUSQUEN CAPACITAR A ESTUDIANTES, DOCENTES, DIRECTIVOS Y DEMÁS MIEMBROS DE LA COMUNIDAD DEL CONSULTORIO JURÍDICO Y CENTRO CONCILIACIÓN. 4. APOYAR EN LA PROYECCIÓN DE DOCUMENTOS O INFORMES QUE SEAN SOLICITADOS POR OTRAS DEPENDENCIAS DE LA UNIVERSIDAD Ó POR INSTITUCIONES EXTERNAS. 5. APOYAR EN EL MANEJO DE LAS DIFERENTES PLATAFORMAS DIGITALES AUTORIZADAS POR LA UNIVERSIDAD Y UTILIZADAS POR LA UNIDAD EN EL DESARROLLO DE LAS ACTIVIDADES ACADÉMICAS, DE INVESTIGACIÓN Y DE EXTENSIÓN. 6. APOYAR A LA DIRECCIÓN DEL CONSULTORIO JURÍDICO Y CENTRO DE CONCILIACIÓN EN LA GESTIÓN PARA LA CELEBRACIÓN DE CONVENIOS DE COOPERACIÓN CON ENTIDADES DE ORDEN PÚBLICO Y PRIVADO Y ADELANTAR LOS TRÁMITES INDISPENSABLES PARA SU SUSCRIPCIÓN. 9. APOYAR A LOS DOCENTES ASESORES DE LA CLÍNICA JURÍDICA EN LO QUE RESPECTA AL DESARROLLO DE SUS ACTIVIDADES Y COMPETENCIAS.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</si>
  <si>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TOMA FÍSICA DE LOS INVENTARIOS POR DEPENDENCIA. 2.- APOYAR EN EL DISEÑO DEL SISTEMA DEL CONTROL DE BIENES. 3.- APOYAR EN LOS PROCESOS DE RECEPCIÓN, CODIFICACIÓN Y ALMACENAMIENTO DE LOS BIENES. 4.- APOYAR EN LA CREACIÓN DE LAS BASES DE DATOS DE LOS BIENES. 5.- APOYAR EN LOS PROCESOS DE ENTREGA DE BIENES DE DEVOLUTIVOS. 6.- APOYAR EN LA CONSTRUCCIÓN DE REPORTES EN POWER BI PARA EL ANÁLISIS DE DATOS EN LA DEPENDENCIA. 7.-APOYAR EN LAS ACTIVIDADES RELACIONADAS CON LAS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</si>
  <si>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APOYAR EN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LA ADMINISTRACIÓN Y ACTUALIZACIÓN DE 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</si>
  <si>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USUARIOS A TRAVÉS DE LOS DISTINTOS CANELS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</si>
  <si>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RECOPILACIÓN Y REVISIÓN DE INFORMACIÓN PARA LA ELABORACIÓN DE INFORME ANUAL DEL SISTEMA DE CONTROL INTERNO CONTABLE A TRAVÉS DEL CHIP. 4. APOYAR A LA OFICINA DE CONTROL INTERNO EN EL SEGUIMIENTO TRIMESTRAL A LA LEGALIZACIÓN DE AVANCES Y APOYOS ECONÓMICOS, Y A LA AMORTIZACIÓN DE ANTICIPOS, ASÍ COMO AL SEGUIMIENTO DEL ESTADO DE LAS RESERVAS PRESUPUESTALES. 5. APOYAR A LA OFICINA DE CONTROL INTERNO EN EL SEGUIMIENTO Y ASESORÍA A LA RENDICIÓN DE CUENTAS DE LA GESTIÓN FINANCIERA, CONTABLE Y PRESUPUESTAL EN LA PLATAFORMA SIA CONTRALORÍAS. 6. APOYAR A LA OFICINA DE CONTROL INTERNO EN EL SEGUIMIENTO AL CUMPLIMIENTO A LA RENDICIÓN DE CUENTAS POR PARTE DE LA DIRECCIÓN FINANCIERA Y GRUPOS INTERNOS EN LAS PLATAFORMAS SFTP DE LA DIARI - CGR, CHIP DE LA CGN. 7. ASESORAR A LA OFICINA DE CONTROL INTERNO EN LA PLANIFICACIÓN DEL CONTROL INTERNO Y EN EL SEGUIMIENTO Y VERIFICACIÓN DE LOS SISTEMAS DE CONTROL INTERNO Y CONTROL INTERNO CONTABLE. 8. ASESORAR A LA OFICINA DE CONTROL INTERNO EN LA IDENTIFICACIÓN DE RIESGOS Y DE ACCIONES DE MEJORA A LOS DIFERENTES RESPONSABLES DE PROCESOS EN EL MARCO DE AUDITORÍAS Y SEGUIMIENTOS, ASÍ COMO APOYAR EN EL SEGUIMIENTO CUATRIMESTRAL A LOS MAPAS DE RIESGOS DEL ÁREA FINANCIERA Y ADMINISTRATIVA.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</si>
  <si>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Y EN LA IDENTIFICACIÓN DE LOS CONTRIBUYENTES, Y LOS AGENTES OBLIGADOS A RETENER O EXIGIR EL PAGO DEL TRIBUTO. 2. APOYAR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APOYAR AL GRUPO DE ESTAMPILLA EN LA CONFRONTACIÓN DE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APOYAR EN LA CLASIFICACIÓN DE LA INFORMACIÓN FINANCIERA Y DOCUMENTAL A FIN DE REMITIRLA AL ABOGADO, QUIEN JUNTO CON LA COORDINADORA Y EL ASESOR SEÑALARÁN LAS ACCIONES A SEGUIR. 10. APOYAR AL GRUPO DE ESTAMPILLA EN LAS GESTIONES INSTRUIDAS POR LA COORDINACIÓN UNA VEZ SE HUBIERE RECIBIDO RESPUESTA DE LA AMPLIACIÓN DE LA INFORMACIÓN SOLICITADA A LAS ENTIDADES. 11. APOYAR AL GRUPO DE ESTAMPILLA EN LA CONFRONTACIÓN DE LA INFORMACIÓN PROVISTA POR LA ENTIDAD VS LA INFORMACIÓN RECIBIDA A FIN DE ESTABLECER EL HALLAZGO. 12. APOYAR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</si>
  <si>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REALIZACIÓN DE LAS CONCILIACIONES BANCARIAS DE LAS CUENTAS ASIGNADAS DESDE LA OFICINA DE TESORERÍA. 2. APOYAR Y  REVISAR POR CORTES SEMANALES LAS PARTIDAS QUE QUEDARON SIN RECAUDO DE LAS CUENTAS BANCARIAS DONDE SE REGISTRAN LAS VENTAS DE SERVICIOS EDUCATIVOS. 3. INFORMAR SOBRE LAS PARTIDAS CONCILIATORIAS AL GRUPO DE CONTABILIDAD, SOLICITAR AJUSTES CONTABLES SI ES NECESARIO Y HACER SEGUIMIENTO DEL REGISTRO EN SINAP DE LAS MISMAS. 4. DESCARGAR LOS COMPROBANTES DE EGRESO DE LOS PAGOS DE LAS ORDENES O RESOLUCIONES SOLICITADAS POR LAS UNIDADES ADMINISTRATIVAS. 5. COADYUVAR EN LA RECOPILACIÓN DE LA INFORMACIÓN Y EN LA ELABORACIÓN INFORMES SOLICITADOS POR EL SUPERVISOR DE LA ORDEN. 6. TRAMITAR LAS SOLICITUDES ASIGNADAS DE LA VICERRECTORÍA DE EXTENSIÓN Y PROYECCIÓN SOCIAL. 7. ARCHIVAR DIARIAMENTE LA DOCUMENTACIÓN TRAMITADA EN LOS MEDIOS TECNOLÓGICOS QUE SE DESIGNEN. 8. COADYUVAR EN LOS PROCESOS DE CIERRE DE VIGENCIAS RELACIONADOS A LAS ACTIVIDADES ADMINISTRATIVAS Y FINANCIERAS DE LA VICERRECTORÍA DE EXTENSIÓN Y PROYECCIÓN SOCIAL DESDE EL GRUPO DE TESORERÍA.PARÁGRAFO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</si>
  <si>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DEL CORREO DE PREPRÁCTICAS. TALLERES A DICTAR, INSCRIPCIÓN, REGISTRO DE ESTUDIANTES. SEGUIMIENTO, REPORTE EVALUATIVO, INFORME EJECUTIVO. 2. DILIGENCIAR LA MATRÍZ DE PREPRÁCTICAS Y TENERLA ACTUALIZADA, 3. APOYAR EN LA ATENCIÓN DE SOLICITUDES DE USUARIOS EN PRÁCTICA, RECEPCIONAR, REVISAR Y NOTIFICAR A PROGRAMAS LOS FORMATOS EVALUATIVOS APROBADOS AL IGUAL QUE LAS LEGALIZACIONES DE LAS PRÁCTICAS APROBADAS POR LA DIRECCIÓN. 4. APOYAR LOS PROCESOS DE BECA DE PRÁCTICAS INSTITUCIONAL Y BECA DE PRÁCTICAS EN ENTIDADES PÚBLICAS EN LA IDENTIFICACIÓN DE NECESIDADES, ATENCIÓN A SOLICITUDES, CONTROL DE RECURSOS Y ASIGNACIÓN DE LOS MISMOS A BENEFICIARIOS, PUBLICACIÓN DE CONVOCATORIAS, EMISION DE FORMATOS EVALUATIVOS Y PUBLICACIÓN DE BENEFICIARIOS, SOLICITUD DE ESTUDIOS SOCIOECONÓMICOS Y FACTORES QUE DETERMINE EL COMITÉ DE BECAS. 5. APOYAR EN LA ATENCIÓN DE LOS REQUERIMIENTOS QUE LLEGAN AL CORREO INSITUCIONAL DE PRÁCTICAS PROFESIONALES, 6. PRESENTAR Y ELABORAR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</si>
  <si>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DILIGENCIAR Y MANTENER LA ACTUALIZADA LA MATRIZ DE PRÁCTICAS, 8. ELABORAR, PRESENTAR Y ACTUALIZAR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</si>
  <si>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DE 10 A 15 PROPUESTAS SEMANALES PARA PUBLICAR CONTENIDOS ESTRATÉGICOS EN LA RED SOCIAL DE FACEBOOK DE UNIMAGDALENA. 2. APOYAR A LA DIRECCIÓN DE COMUNICACIONES EN LA PREPRODUCCIÓN, PRODUCCIÓN Y EDICIÓN DE ENTRE 4 A 6 TRABAJOS AUDIOVISUALES SEMANALES PARA PUBLICAR A TRAVÉS DE LAS REDES SOCIALES DE LA UNIVERSIDAD. 3. APOYAR EN LAS RESPUESTAS OPORTUNAS DE LAS PQR´S DE LA COMUNIDAD UNIVERSITARIA Y CIUDADANÍA EN GENERAL QUE SE GENERAN A TRAVÉS DEL PERFIL DE FACEBOOK INSTITUCIONAL. 5. APOYAR AL EQUIPO DE REDES SOCIALES ADSCRITO A LA DIRECCIÓN DE COMUNICACIONES EN EL CUBRIMIENTO DE ACTIVIDADES ACADÉMICAS DE LAS DIFERENTES DEPENDENCIAS Y DE EVENTOS ESPECIALES, CON LA GENERACIÓN DE FOTOGRAFÍAS, VÍDEOS, ENTREVISTAS. 6. APOYAR EN LA PROVISIÓN Y REDACCIÓN DE CONTENIDOS PARA EL POSICIONAMIENTO DEL GRUPO DE FACEBOOK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</si>
  <si>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COMO REPORTERO GRÁFICO EN LAS ACTIVIDADES SOLICITADAS A LA DIRECCIÓN DE COMUNICACIONES DE LAS DIFERENTES DEPENDENCIAS DEL ALMA MATER. 2. REALIZAR ESTUDIOS CONCEPTUALES QUE REQUIERAN LAS DIRECTIVAS UNIVERSITARIAS Y PROPORCIONAR MATERIAL FOTOGRÁFICO UNA VEZ FINALIZADO CADA EVENTO PARA PONERLO A DISPOSICIÓN PARA SER UTILIZADOS EN LOS DIFERENTES CANALES O REDES. 3. REALIZAR TRABAJOS AUDIOVISUALES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FACEBOOK, TWITTER E INSTAGRAM Y EN LAS PANTALLAS UBICADAS EN DIFERENTES PUNTOS ESTRATÉGICOS DEL CAMPUS UNIVERSITARIOS, 4. APOYAR EN LA ELABORACIÓN DE VÍDEOS INSTITUCIONALES QUE REQUIERAN LAS DIFERENTES DEPENDENCIAS DE LA ALMA MATER. EN DINÁMICAS ESPECIALES DE LA UNIVERSIDAD COMO CONFERENCIAS MAGISTRALES, EVENTOS INSTITUCIONALES, GRADOS, ACTIVIDADES DEPORTIVAS Y CULTURALES SE REALIZARÁN CUBRIMIENTOS.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</si>
  <si>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APOYAR A LA DIRECCIÓN DE COMUNICACIONES EN LA RECOPILACIÓN VTR, PREGRABADOS, COMERCIALES INSTITUCIONALES (CONTENIDO A UTILIZAR EN LAS TRANSMISIONES). 7. APOYAR A LA DIRECCIÓN DE COMUNICACIONES EN LA REALIZACIÓN DE ACOMPAÑAMIENTO ESTADÍSTICO MENSUAL DE LAS ÁREAS Y/O DEPENDENCIAS ATENDIDAS Y LAS ACTIVIDADES QUE EN LOS EVENTOS SE REALICEN. 8. APOYAR AL DIRECTOR DE COMUNICACIONES EN LA SUPERVISIÓN Y COORDINACIÓN DEL EQUIPO DE TRANSMISIONES, LOS CUALES SE DIFUNDEN EN DOS TIPOS DE CANALES, EXTERNOS E INTERNOS. 8. APOYAR A LA DIRECCIÓN DE COMUNICACIONES EN LA COORDINACIÓN, PRODUCCIÓN Y EDICIÓN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</si>
  <si>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3. APOYAR EN JORNADAS EXTRACURRICULARES DE ACUERDO A PROYECTOS ENCAMINADOS A ATENCIÓN PRIMARIA EN SALUD (APS). 4. APOYAR LA REVISIÓN Y ACTUALIZACIÓN DE LA DOCUMENTACIÓN EXISTENTE. 5. APOYAR EN LA GESTIÓN Y PRÉSTAMO DEL LABORATORIO PRECLÍNICA ODONTOLÓGICA A ESTUDIANTES EN HORARIO DIFERENTES A LOS ASIGNADOS. 6.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</si>
  <si>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COORDINACIÓN, CENTRALIZACIÓN Y ORGANIZACIÓN DE  LA DOCUMENTACIÓN TÉCNICA, LEGAL Y ADMINISTRATIVA DEL ARCHIVO DEL SERVICIO DOCENTE ASISTENCIAL CLÍNICA ODONTOLÓGICA. 2. APOYAR EL RESPALDO FÍSICO Y DIGITAL DE TODA LA DOCUMENTACIÓN DEL ARCHIVO DEL SERVICIO DOCENTE ASISTENCIAL CLÍNICA ODONTOLÓGICA. 3. APOYAR LA GESTIÓN DEL ARCHIVO DE GESTIÓN DEL SERVICIO CONFORME A LA NORMATIVA VIGENTE. 4. APOYAR EN LA DISPONIBILIDAD DE LA INFORMACIÓN DOCUMENTAL QUE LE SEA REQUERIDA PARA LA CORRECTA OPERACIÓN DE LOS PROCESOS DEL SERVICIO. 5. APOYAR EN LA GESTIÓN Y COORDINACIÓN DE LA CUSTODIA DE LOS DOCUMENTOS FÍSICOS Y ELECTRÓNICOS, TÉCNICOS DEL SERVICIO. 6. APOYAR EN LA RECEPCIÓN E INGRESO DE PERSONAL A CLÍNICA, ESTO INCLUYE A PACIENTES, DOCENTES, ESTUDIANTES Y PERSONAL DE APOYO. 7. APOYAR LA ENTREGA DE HISTORIAS LÍNICAS Y REGISTROS. 8. APOYAR EN LA ORGANIZACIÓN, ACTUALIZACIÓN Y SEGURIDAD DEL ARCHIVO DE HISTORIA CLÍNICA. 9. APOYAR EN EL REGISTRO DIARIO DE CONSULTAS DE LA CLÍNICA ODONTOLÓGICA. 10. APOYAR EN LA ATENCIÓN DE ESTUDIANTES, DOCENTES Y PÚBLICO EN GENERAL. 11. APOYAR EN LA VERIFICACIÓN DEL BUEN MANEJO DE LOS RECURSOS MATERIALES DE LA CLÍNICA. 13. VERIFICAR LA SEGURIDAD, ORDEN Y LIMPIEZA DEL ÁREA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</si>
  <si>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FORMULACIÓN DE PLANES DE OPERACIÓN DE LA SALA AMIGA DE LA FAMILIA LACTANTE. 3. APOYAR SEMESTRALMENTE EN LA APLICACIÓN DE INSTRUMENTOS DE CHEQUEO CON BASE EN LA RES. 2423/2018. 4. APOYAR EN LA IDENTIFICACIÓN DE LAS NECESIDADES DE RECURSOS, EQUIPOS E INSUMOS Y REALIZAR PEDIDOS A LA DEPENDENCIA CORRESPONDIENTE. 5. APOYAR EN EL CUMPLIMIENTO DE LAS RUTAS Y PROTOCOLOS PARA EL CORRECTO FUNCIONAMIENTO DE LA SALA AMIGA DE LA FAMILIA LACTANTE. 6. APOYAR EN EL DILIGENCIAMIENTO DE LOS REGISTROS RELACIONADOS CON EL INGRESO, ESTANCIA Y EGRESO DE LA MADRE A LA SALA AMIGA DE LA FAMILIA LACTANTE. 7. APOYAR EN LA VIGILANCIA DE LAS MADRES LACTANTES EN LA ADECUADA LIMPIEZA Y ESTERILIZACIÓN DE  FRASCOS, TAPAS, UTENSILIOS ANTES, DURANTE Y DESPUÉS DE CADA JORNADA. 8. APOYAR EL PROCESO DE ALMACENAMIENTO DE LA LECHE MATERNA EXTRAÍDA INMEDIATAMENTE SE COMPLETE EL PROCESO DE RECOLECCIÓN, REGISTRO Y ROTULACIÓN. 9. REALIZAR EL DILIGENCIAMIENTO OPORTUNO DE TODOS LOS FORMATOS ESTABLECIDOS POR BIENESTAR UNIVERSITARIO EN EL SISTEMA DE GESTIÓN DE LA CALIDAD. 10. APOYAR EN LA ORGANIZACIÓN, EJECUCIÓN Y SEGUIMIENTO DE LOS PROGRAMAS OFERTADOS POR BIENESTAR UNIVERSITARIO. 11. APOYAR EN LA SUPERVISIÓN DE LAS ACTIVIDADES REALIZADAS POR LAS PRACTICANTES DE LA FACULTAD DE SALUD.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</si>
  <si>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</si>
  <si>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</si>
  <si>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Y ASESORAR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</si>
  <si>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</si>
  <si>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MÉDICA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LAS ACTIVIDADES. 7. REALIZAR ACTIVIDADES DOCENTE ASISTENCIALES BAJO LA MODALIDAD DE SUPERVISIÓN DE PRÁCTICAS FORMATIVAS A LOS ESTUDIANTES DE LA FACULTAD DE CIENCIAS DE LA SALUD DE LA UNIVERSIDAD DEL MAGDALENA. 8. APOYAR EN LA ATENCIÓN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</si>
  <si>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PARTICIPACIÓN DE EVENTOS ACADÉMICOS, CIENTÍFICOS, ARTÍSTICOS, CULTURALES Y DEPORTIVOS DENTRO Y FUERA DEL LUGAR HABITUAL DE LA EJECUCIÓN DE LAS ACTIVIDADES. 2. APOYAR AL SUPERVISOR EN LA ACTUALIZACIÓN DEL INVENTARIO DE LOS EQUIPOS E INSUMOS DEL CENTRO DE LIDERAZGO Y GARANTIZAR EL BUEN USO DE LOS MISMOS. 3. APOYAR EN LA SUPERVISIÓN DE LOS ESPACIOS DEL CENTRO DE LIDERAZGO. 4. DILIGENCIAR OPORTUNAMENTE, LOS FORMATOS DEL PROCESO "BIENESTAR UNIVERSITARIO" DEL SISTEMA DE GESTIÓN DE CALIDAD. 5. PRESENTAR INFORMES OPORTUNAMENTE AL SUPERVISOR SOBRE LAS ACTIVIDADES DESARROLLADAS, EL INFORME DEBE TENER COMO ANEXO LAS ESTADÍSTICAS SOBRE LOS SERVICIOS PRESTADOS, DEBIDAMENTE SOPORTADOS Y LOS FORMATOS DE REGISTROS RESPECTIVOS.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</si>
  <si>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DE ESTUDIANTES, DOCENTES Y EGRESADOS. 2. APOYAR EN EL MANEJO DEL ARCHIVO DIGITAL Y DOCUMENTAL DEL PROGRAMA. 3. APOYAR EN LA COORDINACIÓN Y LOGÍSTICA DE LA APLICACIÓN DEL EXAMEN DE SUFICIENCIA EN DERECHO QUE SE REALIZA A LOS ESTUDIANTES QUE HAN CULMINA MÁS DEL 75% DE LOS CRÉDITOS ACADÉMICOS. 4. APOYAR EN LA PROYECCIÓN DE DOCUMENTOS O INFORMES QUE SEAN SOLICITADOS POR OTRAS DEPENDENCIAS DE LA UNIVERSIDAD Ó POR INSTITUCIONES EXTERNAS. 5. PROYECTAR LAS RESPUESTAS A LOS DERECHOS DE PETICIÓN PRESENTADOS AL PROGRAMA DE DERECHO. 6. APOYAR EN LA CONVOCATORIA DE REALIZACIÓN DEL CONSEJO DE PROGRAMA DE DERECHO Y LA ELABORACIÓN DE LAS ACTAS RESPECTIVAS. 7. APOYAR EN LA PLANIFICACIÓN DE EVENTOS, SEMINARIOS Y/O ACTIVIDADES CULTURALES DEL PROGRAMA DE DERECHO. 8.  APOYAR EN LAS SOLICITUDES DE AFILIACIONES DE ARL QUE PRESENTE LOS ESTUDIANTES PARA SU JUDICATURA Y/ PRÁCTICA PROFESIONAL. 9. APOYAR EN LA ORGANIZACIÓN, CLASIFICACIÓN Y DIFUSIÓN DE REGISTRO DEL DOCUMENTO DE ACREDITACIÓN.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</si>
  <si>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</si>
  <si>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</si>
  <si>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 8. APOYAR EL CUMPLIMIENTO DE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</si>
  <si>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LA ENTREGA DE HISTORIAS CLÍNICAS Y REGISTROS 3. APOYAR LA ORGANIZACIÓN, ACTUALIZACIÓN Y SEGURIDAD DEL ARCHIVO DE HISTORIA CLÍNICA. 4. APOYAR EL REGISTRO DIARIO DE CONSULTAS DE LA CLÍNICA ODONTOLÓGICA. 5. APOYAR EN LA ATENCIÓN DE ESTUDIANTES, DOCENTES Y PÚBLICO EN GENERAL. 6. VERIFICAR EL BUEN MANEJO DE LOS RECURSOS MATERIALES DE LA CLÍNICA. 7. VERIFICAR LA SEGURIDAD, ORDEN Y LIMPIEZA DEL ÁREA DE TRABAJO DE LA CLÍNICA.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</si>
  <si>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USUARIOS A TRAVÉS DE LOS DISTINTOS CANALES DISPONIBLES. 2. APOYAR CON LA RECEPCIÓN, REVISIÓN, VERIFICACIÓN, CONFIRMACIÓN Y APROBACIÓN DE SOLICITUDES DE CRÉDITO CORTO PLAZO. 3. APOYAR CON LA RECEPCIÓN, ORGANIZACIÓN Y REGISTRO DE LOS TÍTULOS VALORES DE CRÉDITO CORTO PLAZO QUE REPOSARÁN EN EL ARCHIVO FÍSICO Y DIGITAL DE LA DEPENDENCIA. 4. APOYAR EN LA ELABORACIÓN DE VOLANTES DE CONSIGNACIÓN PARA EL PAGO DE LAS CUOTAS MENSUALES DE LOS ESTUDIANTES CON CRÉDITO CORTO PLAZO. 5. APOYAR EN LA ELABORACIÓN DE VOLANTES DE CONSIGNACIÓN PARA EL PAGO DE LAS CUOTAS MENSUALES DE LOS ESTUDIANTES CON CRÉDITO CORTO PLAZO. 6. APOYAR EN LA ELABORACIÓN DE VOLANTES DE READMISIÓN, AUTENTICACIONES, EXCEDENTES DE MATRÍCULAS, EXCEDENTES DE DERECHOS DE GRADO, EXAMEN DE SUFICIENCIA, INSCRIPCIONES, ACTITUD OCUPACIONAL, INSUMOS DE LA CLÍNICA ODONTOLÓGICA. 7. APOYAR CON EL INGRESO DE LOS PAGOS REALIZADOS A LOS CRÉDITOS REGISTRADOS EN EL SISTEMA DE INFORMACIÓN CARTERA. 8. APOYAR CON LA REALIZACIÓN DE LLAMADAS TELEFÓNICAS Y ENVÍO DE CORREOS ELECTRÓNICOS PARA GESTIONAR EL COBRO DE LAS DEUDAS DE CRÉDITOS CORTO PLAZO QUE TIENE LOS ESTUDIANTES Y CODEUDORES EN LAS DIFERENTES MODALIDADES (PRESENCIAL, CREO, POSGRADOS Y DIPLOMADOS), SEGÚN EL FORMATO ESTABLECIDO PARA EL CONTROL DE LAS LLAMADAS. 9. REALIZAR MENSUALMENTE INFORME DE EFECTIVIDAD DEL PROCESO DE GESTIÓN DE COBRO DE LOS CRÉDITOS CORTO PLAZOS OTORGADOS. 10. APOYAR CON LA EXPEDICIÓN DE PAZ Y SALVOS DE LOS ESTUDIANTES CON CRÉDITO CORTO PLAZO Y ASÍ MISMO, ACTUALIZAR ESTADO FINANCIERO EN EL SISTEMA DE ADMISIONES. 11. APOYAR CON LA EXPEDICIÓN DE CERTIFICADO DE DEUDA A LOS ESTUDIANTES CON CRÉDITO CORTO PLAZO. 12. APOYAR CON LA APLICACIÓN DE LA ENCUESTA DE SATISFACCIÓN DEL SERVICIO EN EL PROCESO DE CRÉDITO CORTO PLAZO. 13. APOYAR CON LA RECEPCIÓN DE PAGOS POR DATAFONO, REALIZAR EL REGISTRO DE LOS MISMO Y ENVIAR A TESORERÍA PARA SU RECAUDO. 14. APOYAR EN EL TRÁMITE DE SOLICITUDES DE REEMBOLSO, CRUCES DE CUENTAS DE LOS ESTUDIANTES DE LAS DISTINTAS MODALIDADES. 15. REALIZAR ACOMPAÑAMIENTO A LOS EVENTOS INSTITUCIONALES EN LOS QUE SE REQUIERA FINANCIAMIENTO EN LA ADQUISICIÓN DE SERVICIOS O PRODUCTOS COMO: FERIA DEL LIBRO, FERIA ARTESANAL, FERIA AGRÍCOLA, FERIA DE POSTGRADOS.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</si>
  <si>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LAS ACTIVIDADES DE LA VICERRECTORÍA ACADÉMICA Y LA DIRECCIÓN CURRICULAR Y DE DOCENCIA RELACIONADAS CON LOS PROCEDIMIENTOS GA-DCD-P02, GA-DCDP06, GA-VAC-P01, GA-VAC-P02, GA-VAC-P03, GA-VAC-P04, GA-VAC-P06, INCLUYENDO: A) APOYAR EN LA ATENCIÓN A LAS SOLICITUDES DE DOCENTES RELACIONADAS CON PUNTOS SALARIALES Y DE BONIFICACIÓN POR PRODUCTIVIDAD, TITULACIÓN O ASCENSO Y DEMÁS PRODUCTOS SUSCEPTIBLES DE ASIGNACIÓN DE PUNTAJE SEGÚN LO CONTEMPLADO POR EL DECRETO 1279 DE 2002. B) APOYAR CON LA REVISIÓN DE HOJAS DE VIDA PARA DETERMINAR LA CATEGORÍA A PROFESORES QUE INGRESAN A LA PLANTA, PROFESORES OCASIONALES Y PROFESORES HORA CÁTEDRA CONFORME CON LA NORMATIVIDAD VIGENTE. C) APOYAR CON LA ELABORACIÓN DE INFORMES PERIÓDICOS SOBRE PUNTOS ASIGNADOS, CATEGORÍAS ASIGNADAS EN EL ESCALAFÓN DOCENTE Y A PROFESORES HORA CÁTEDRA Y EN GENERAL LOS REQUERIDOS POR DOCENTES Y DEPENDENCIAS DE LA INSTITUCIÓN. D) APOYAR EN LA ATENCIÓN A PROFESORES DE PLANTA, PROFESORES HORA CÁTEDRA, FACULTADES, PROGRAMAS, DEPARTAMENTO Y/O CENTRO, QUE REQUIEREN INFORMACIÓN RELACIONADA A LAS SOLICITUDES EN TRÁMITE. E) APOYAR EN LA BÚSQUEDA DE PARES ACADÉMICOS Y TRÁMITES RELACIONADOS CON LA EVALUACIÓN DE PRODUCTOS. F) APOYAR EN LA PROYECCIÓN DE COSTOS PARA LA ELABORACIÓN DE PRESUPUESTOS Y REALIZACIÓN DE TRÁMITES ANTE LA OFICINA DE PRESUPUESTO. G) APOYAR EN LA ELABORACIÓN Y SEGUIMIENTO A TRÁMITE DE RESOLUCIONES, ACTAS DE VINCULACIÓN, ADICIÓN, DISMINUCIÓN Y/O MODIFICATORIOS DE CÁTEDRA DEL PERIODO ACADÉMICO. H) APOYAR EN LA ATENCIÓN A DOCENTES CATEDRÁTICOS, COORDINACIONES ACADÉMICAS Y DIRECCIONES DE PROGRAMA QUE REQUIEREN INFORMACIÓN EN TEMAS RELACIONADOS CON ADICIONES, DISMINUCIONES Y/O MODIFICATORIOS EN EL PERIODO. I) APOYAR EN LA ELABORACIÓN DE RESOLUCIONES J) APOYAR EN EL SEGUIMIENTO A LOS TRÁMITES DE PAGO ANTE LAS OFICINAS DE PRESUPUESTO Y CONTABILIDAD, EN LO QUE REFIERE A ASUNTOS Y ACTIVIDADES ACADÉMICAS. K) APOYAR EN EL DILIGENCIAMIENTO DE INFORMES PERIÓDICOS REQUERIDOS POR ENTES EXTERNOS (DANE, SNIES). 2) REALIZAR INFORMES PERIÓDICOS DERIVADOS DE LAS ACTIVIDADES CONTRACTUALES.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</si>
  <si>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</si>
  <si>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ACTIVIDADES GASTRONÓMICAS PARA EL RESCATE DE LA GASTRONOMÍA LOCAL, REGIONAL Y NACIONAL. 2. APOYAR FUNCIONAMIENTO DEL LABORATORIO DE GASTRONOMÍA E INNOVACIÓN DE LA UNIVERSIDAD DEL MAGDALENA, MEDIANTE LA REVISIÓN Y AJUSTES DE MANUALES Y FORMATOS NECESARIOS PARA ELLO.3. DISEÑAR Y DESARROLLAR OFERTA ACADÉMICA DE FORMACIÓN CONTINUA EN GASTRONOMÍA.4. APOYAR LA COORDINACIÓN DE LA VENTA DE SERVICIOS Y OPERACIÓN DE EVENTOS DEL LABORATORIO DE GASTRONOMÍA E INNOVACIÓN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</si>
  <si>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REVISIÓN Y AUTOEVALUACIÓN DE LOS ESTÁNDARES DE HABILITACIÓN DE LOS SERVICIOS DE SALUD PARA EL FORTALECIMIENTO DE LOS PROCESOS DE LA DIRECCIÓN DE BIENESTAR UNIVERSITARIO DE ACUERDO A LO ESTABLECIDO EN LA RESOLUCIÓN N° 3100 DE 2019 DEL MINISTERIO DE SALUD Y PROTECCIÓN SOCIAL. 2. APOYAR CON LA VERIFICACIÓN DEL DILIGENCIAMIENTO OPORTUNO DE TODOS LOS FORMATOS ESTABLECIDOS POR BIENESTAR UNIVERSITARIO EN EL SISTEMA DE GESTIÓN DE LA CALIDAD. 3. PRESENTAR INFORMES AL SUPERVISOR SOBRE LAS ACTIVIDADES DESARROLLADAS Y PLANTEADAS EN EL PLAN DE TRABAJO, PARA LA VERIFICACIÓN Y EL CUMPLIMIENTO DE LAS METAS PROPUESTAS; EL INFORME DEBE TENER ANEXOS ESTADÍSTICOS 4. APOYAR A LA DIRECCIÓN DE BIENESTAR UNIVERSITARIO EN LA REALIZACIÓN DE ACTIVIDADES DE PROMOCIÓN Y MANTENIMIENTO DE LA SALUD AL INTERIOR DE LA COMUNIDAD UNIVERSITARIA. 5. APOYAR EN LA ATENCIÓN A LOS MIEMBROS DE LA COMUNIDAD UNIVERSITARIA QUE REQUIERAN INFORMACIÓN SOBRE LOS SERVICIOS DE BIENESTAR UNIVERSITARIO A TRAVÉS DE LOS CANALES DE COMUNICACIÓN DISPONIBLES. 6. APOYAR A LA DIRECCIÓN DE BIENESTAR UNIVERSITARIO, EN LA RECOLECCIÓN DE INFORMACIÓN DEL PGIRASA, INSTRUMENTO ENCARGADO DE LA GESTIÓN INTEGRAL DE RESIDUOS GENERADOS EN LA ATENCIÓN EN SALUD, 7. APOYAR AL SUPERVISOR EN LA ACTUALIZACIÓN DEL INVENTARIO DE LOS EQUIPOS E INSUMOS DE OFICINA Y DE SALUD PARA GARANTIZAR EL BUEN USO DE ESTOS. 8. APOYAR EN LA PRESENTACIÓN Y SOCIALIZACIÓN DE LAS ACTAS DE COMITÉ EN SALUD ESTABLECIDAS EN EL MANUAL DE COMITÉS DE BIENESTAR UNIVERSITARIO.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</si>
  <si>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IMPLEMENTACIÓN DE ESTRATEGIAS DE PROMOCIÓN DE LOS SERVICIOS Y ACTIVIDADES DE BIENESTAR UNIVERSITARIO CON LA POBLACIÓN DIVERSA DE LA UNIVERSIDAD DEL MAGDALENA. 3.APOYAR Y ASESORAR LA PROMOCIÓN DE PROGRAMAS DE CAPACITACIÓN QUE CONSISTE EN VISIBILIZAR TEMÁTICAS DE IDENTIDAD DE GÉNERO, Y LA REPRESENTACIÓN DE LA COMUNIDAD DIVERSA 4. APOYAR Y ASESORAR LAS RUTAS DE ATENCIÓN, ACOMPAÑAMIENTO Y SENSIBILIZACIÓN HACIA LA COMUNIDAD UNIVERSITARIA QUE PERMITA MEJORAR LA INCLUSIÓN, PERMANENCIA Y CONVIVENCIA DE LAS PERSONAS QUE SE RECONOCEN E IDENTIFICAN DIVERSA. 5. APOYAR LAS ACTIVIDADES LIDERADAS POR EL COORDINADOR DE ÁREA, EN EL CUMPLIMIENTO DE METAS DEFINIDAS EN EL PLAN DE ACCIÓN Y PLAN DE DESARROLLO INSTITUCIONAL EN RELACIÓN A LA ATENCIÓN DE LA POBLACIÓN DIVERSA.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</si>
  <si>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RECIBO DE LOS SOPORTES DE LOS ACTOS ADMINISTRATIVOS COMO: CONTRATOS, ÓRDENES DE SERVICIO, COMPRA, SUMINISTRO Y CONVENIOS 2. REVISAR LOS SOPORTES DE LOS ACTOS ADMINISTRATIVOS COMO: CONTRATOS, ÓRDENES DE SERVICIO, COMPRA, SUMINISTRO Y CONVENIOS. 3. APOYAR EN LA REALIZACIÓN DE LLAMADAS A LAS DEPENDENCIAS ORDENADORAS DEL GASTO PARA HACER SEGUIMIENTO A LOS ACTOS ADMINISTRATIVOS PENDIENTES DE CORRECCIONES. 4. APOYAR CON EL ENVÍO AL GRUPO DE CONTABILIDAD UNA VEZ REVISADOS LOS SOPORTES DE LOS ACTOS ADMINISTRATIVOS COMO: CONTRATOS, ÓRDENES DE SERVICIO, COMPRA, SUMINISTRO Y CONVENIOS A FIN DE INICIAR EL TRÁMITE CORRESPONDIENTE A LA ELABORACIÓN DE LAS ORDENES DE PAGOS 5. APOYAR EN LA ATENCIÓN A TRAVÉS DE LOS DISTINTOS CANALES DISPONIBLES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</si>
  <si>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SERVICIOS PROFESIONALES REQUERIDOS EN LA REALIZACIÓN DE LAS SIGUIENTES ACTIVIDADES ENMARCADAS EN EL DESARROLLO DE LOS PROYECTOS DE REGALÍAS: 1. APOYAR LA ADMINISTRACIÓN DE CUENTAS BANCARIAS Y CREACIÓN CUENTA BANCARIA DE TESORERÍA SISTEMA SPGR 2. APOYAR EN LA CREACIÓN, CONFIRMACIÓN Y APROBACIÓN DE CUENTA BANCARIA DE TERCEROS CON EL BANCO DE LA REPÚBLICA SISTEMA SPGR. 3. APOYAR EN LA REVISIÓN DEL CAMBIO DE ESTADO DE CUENTAS BANCARIAS EN EL SISTEMA DE PRESUPUESTO Y GIRO DE REGALÍAS (SPGR). 4. APOYAR EN LA REVISIÓN DE DOCUMENTOS SOPORTE DE LAS ÓRDENES DE PAGO 5. REALIZAR ENDOSO DE ÓRDENES DE PAGOS POR ANTICIPOS Y CESIÓN DE DERECHOS EN EL SPGR. 6. APOYAR LA ELABORACIÓN DE ÓRDENES DE PAGOS PRESUPUESTALES Y NO PRESUPUESTALES DE DEDUCCIONES Y AUTORIZAR GIROS EN EL SPGR. 7. REVISAR REINTEGROS DE VIGENCIAS ANTERIORES EN EL SPGR 8. APOYAR EN LA ELABORACIÓN DE REINTEGROS DE ÓRDENES DE PAGO NO PRESUPUESTAL EN EL SPGR. 9. APOYAR EN LA RECEPCIÓN Y PROGRAMACIÓN PARA PAGO LAS OBLIGACIONES PRESUPUESTALES CON CARGO A RECURSOS DE REGALÍAS EN EL SINAP 10. APOYAR EN LA ELABORACIÓN DE LOS COMPROBANTES DE EGRESOS DE LAS OBLIGACIONES CON CARGO A RECURSOS DE REGALÍAS EN EL SINAP 11. APOYAR EN LA REVISIÓN DE CONCILIACIONES BANCARIAS 12. ELABORAR INFORMES DE PARTIDAS CONCILIATORIAS 13. REALIZAR EL REGISTRO DE CUENTAS BANCARIAS EN EL PORTAL SIIF NACION. 14. APOYAR EN LA ELABORACIÓN DE ÓRDENES DE PAGO EN SIIF NACION. 15. APOYAR EN LA ELABORACIÓN DE LOS INFORMES DE CIERRE FINANCIERO DE LA TESORERÍA.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</si>
  <si>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DE RUBROS DE INGRESOS EN LOS MÓDULOS DE PRESUPUESTO Y REGALÍAS. 2. APOYAR EN LA CREACIÓN DE RUBROS DE EGRESOS EN LOS MÓDULOS DE PRESUPUESTO Y REGALÍAS. 3. APOYAR EN LAS ADICIONES PRESUPUESTALES EN LOS MÓDULOS DE PRESUPUESTO Y REGALÍAS. 4. APOYAR EN LOS TRASLADOS PRESUPUESTALES EN LOS MÓDULOS DE PRESUPUESTO Y REGALÍAS. 5.APOYAR EN LA CREACIÓN DE LOS CUIPOS EN LOS MÓDULOS DE PRESUPUESTO Y REGALÍAS. 6. APOYAR EN LA CREACIÓN DE FUENTES DE INGRESOS EN LOS MÓDULOS DE PRESUPUESTO Y REGALÍAS. 7.APOYAR EN LA CREACIÓN DE FUENTES DE EGRESOS EN LOS MÓDULOS DE PRESUPUESTO Y REGALÍAS. 8. APOYAR EN LA CREACIÓN DE CENTRO DE COSTOS EN LOS MÓDULOS DE PRESUPUESTO Y REGALÍAS 9. APOYAR EN LA ELABORACIÓN CDP EN EL MÓDULO DE REGALÍAS 10.  APOYAR EN LA ELABORACIÓN REGISTROS PRESUPUESTALES EN EL MÓDULO DE REGALÍAS. TODAS ESTAS ACTIVIDADES SE DESARROLLARÁN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</si>
  <si>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DE ENTRE 10 A 20 CONTENIDOS CREATIVOS MENSUALES PARA APORTAR AL CRECIMIENTO Y A LA CONSOLIDACIÓN DE LA COMUNIDAD DIGITAL, A TRAVÉS DE LA RED SOCIAL DE TIKTOK DE LA UNIVERSIDAD DEL MAGDALENA. 2. REALIZAR ENTRE 2 A 5 TRABAJOS AUDIOVISUALES SEMANALES, SOBRE TEMAS INFORMATIVOS DE LA INSTITUCIÓN Y DE OFERTA ACADÉMICA, QUE SE PUBLICARÁN EN LAS REDES SOCIALES INSTITUCIONALES. 3. APOYAR AL EQUIPO DE REDES SOCIALES ADSCRITO A LA DIRECCIÓN DE COMUNICACIONES EN EL CUBRIMIENTO DE ACTIVIDADES ACADÉMICAS DE LAS DIFERENTES DEPENDENCIAS Y DE EVENTOS ESPECIALES, A TRAVÉS DE TOMA DE FOTOGRAFÍAS, GRABACIÓN Y EDICIÓN DE CONTENIDOS AUDIOVISUALES PARA REDES SOCIALES. 4. APOYAR EN LAS CAMPAÑAS ESTRATÉGICAS DIGITALES QUE APORTEN AL POSICIONAMIENTO Y FIDELIZACIÓN DE LA COMUNIDAD DIGITAL INSTITUCIONAL. 5. APOYAR EN LAS ESTRATEGIAS DE MARKETING DIGITAL PARA POTENCIALIZAR EL RECONOCIMIENTO DE LA MARCA UNIMAGDALENA.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</si>
  <si>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CREACIÓN DE ENTRE 10 A 20 CONTENIDOS CREATIVOS MENSUALES PARA APORTAR AL CRECIMIENTO Y A LA CONSOLIDACIÓN DE LA COMUNIDAD DIGITAL, A TRAVÉS DE LAS REDES SOCIALES DE LA UNIVERSIDAD DEL MAGDALENA. 2. REALIZAR ENTRE 6 A 10 TRABAJOS AUDIOVISUALES SEMANALES, SOBRE TEMAS INFORMATIVOS DE LA INSTITUCIÓN Y DE OFERTA ACADÉMICA. 3. APOYAR AL EQUIPO DE REDES SOCIALES ADSCRITO A LA DIRECCIÓN DE COMUNICACIONES EN EL CUBRIMIENTO DE ACTIVIDADES ACADÉMICAS DE LAS DIFERENTES DEPENDENCIAS Y DE EVENTOS ESPECIALES, A TRAVÉS DE TOMA DE FOTOGRAFÍAS, GRABACIÓN Y EDICIÓN DE CONTENIDOS AUDIOVISUALES. 4. APOYAR EN LAS CAMPAÑAS ESTRATÉGICAS DE SOCIAL MEDIA QUE APORTEN AL POSICIONAMIENTO Y FIDELIZACIÓN DE LA COMUNIDAD DIGITAL. 5. APOYAR EN LA PRESENTACIÓN DE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</si>
  <si>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LOS PROCESOS DE CREACIÓN DE NUEVOS PROGRAMAS DE LA FACULTAD DE CIENCIAS BÁSICAS, EN ARTICULACIÓN CON LA OFICINA DE ASEGURAMIENTO DE LA CALIDAD. 2) APOYAR EN LOS PROCESO Y REVISIÓN DE LOS DOCUMENTOS NECESARIOS PARA LA SOLICITUD DE LOS REGISTROS CALIFICADOS NUEVOS. 3) REALIZAR LA REVISIÓN DE ESTILO, GRAMÁTICA Y REDACCIÓN DE LAS DIFERENTES CONDICIONES DE CALIDAD PARA SOLICITUD DE REGISTRO CALIFICADO. 4) ORGANIZAR LAS EVIDENCIAS, ANEXOS TÉCNICOS Y DEMÁS DOCUMENTOS QUE REQUIERA LA PLATAFORMA, PARA OBTENCIÓN DE REGISTROS CALIFICADOS. 5) APOYAR EN LA RECOPILACIÓN DE INFORMACIÓN PARA LA CREACIÓN DE NUEVOS PROGRAMAS (CONSULTA A PÁGINAS DEL GOBIERNO NACIONAL, SNIES, OBSERVATORIO LABORAL. 6) PRESENTAR INFORME MENSUAL DEL AVANCE DE LA CREACIÓN DE LOS PROGRAMAS ASIGNADOS. 7) APOYAR EN LA REVISIÓN DE LOS REQUISITOS DEL PROCESO DE ACREDITACIÓN INSTITUCIONAL ABET PARA EL PROGRAMA DE BIOLOGÍA.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</si>
  <si>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 ESTRATEGIAS DIGITALES PARA LAS REDES SOCIALES DE UNIMAGDALENA RADIO 2- APOYAR EN LA ELABORACIÓN DE CAMPAÑAS Y ESTRATEGIAS PARA IMPACTAR EN LA COMUNIDAD ESTUDIANTIL 3- APOYAR EN LA REALIZACIÓN DEL SPOT 'QUE TALENTO.4- APOYAR AL AIRE DE LA REALIZACIÓN DE 'DESDE EL CAMPUS AL AIRE' QUE SE EMITE DE LUNES A VIERNES DE 7 A 8 DE LA MAÑANA. 5- APOYAR EN LAS TRANSMISIONES EN VIVO Y EN DIRECTO DE LOS EVENTOS DE LA EMISORA CULTURAL. 6- REALIZAR EL CUBRIMIENTO A TRAVÉS DE LAS REDES SOCIALES Y AL AIRE DE EVENTOS DE LA EMISORA CULTURAL. 7- PRODUCIR Y EDITAR LOS MATERIALES SONOROS INSTITUCIONALES QUE SE REQUIERAN. 8- APOYAR EN LA PRESENTACIÓN DEL PROGRAMA RADIAL DEL CONSULTORIO JURÍDICO DE LA UNIVERSIDAD DEL MAGDALENA 9- APOYAR EN LA REDACCIÓN DE BOLETINES INSTITUCIONALES. 10- APOYAR AL PROGRAMA LA REVISTA, QUE SE EMITE A LAS 6 DE LA MAÑANA 11-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</si>
  <si>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LAS ACTIVIDADES CULTURALES QUE DESARROLLAN DESDE EL ÁREA DE CULTURA DE LA DIRECCIÓN DE BIENESTAR UNIVERSITARIO. 2. DIRIGIR ENSAYOS, ACTIVIDADES Y EVENTOS DEL GRUPO CULTURAL DE ORQUESTA TROPICAL Y PIANO DE LA INSTITUCIÓN. 3. APOYAR EL PROCESO DE SELECCIÓN DE LOS BACHILLERES ASPIRANTES A LOS CUPOS ARTISTAS OFRECIDOS POR LA INSTITUCIÓN, EN LO RELACIONADO CON LA OFERTA DE ORQUESTA TROPICAL Y PIANO. 4. DILIGENCIAR OPORTUNAMENTE LOS FORMATOS ESTABLECIDOS POR BIENESTAR UNIVERSITARIO EN EL SISTEMA DE GESTIÓN DE LA CALIDAD. 5. ENTREGAR OPORTUNAMENTE, INFORMES DE LAS ACTIVIDADES REALIZADAS, CON SOPORTES ESTADÍSTICOS. 6. PRESENTAR SEMESTRALMENTE EL LISTADO DE LOS ESTUDIANTES QUE PARTICIPARON EN LOS ENSAYOS, ACTIVIDADES, EVENTOS, FESTIVALES Y/O TALLERES PERMANENTES EN EL NIVEL REPRESENTATIVO, QUE DEN SOPORTE AL REPORTE QUE DEBE REMITIRSE AL GRUPO DE ADMISIONES, REGISTRO Y CONTROL ACADÉMICO, PARA LA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</si>
  <si>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LOS EVENTOS INSTITUCIONALES PRESENCIALES Y VIRTUALES A TRAVÉS DE LA CUENTA DE CORREO INSTITUCIONAL Y ESPACIOS ASIGNADOS, SEGÚN LOS PROTOCOLOS ESTABLECIDOS. 2. APOYAR EN LA COORDINACIÓN DEL GRUPO DE PROTOCOLO INSTITUCIONAL (HORARIOS, DISTRIBUCIÓN DE EVENTOS, SOLICITUD DE UNIFORMES, REVISIÓN DE HORAS, CARGUE EN SISTEMA Y APROBACIÓN). 3. CAPACITAR A LOS INTEGRANTES DEL GRUPO DE PROTOCOLO INSTITUCIONAL EN LOS TEMAS DE: TALLER PERSONAL LOGÍSTICO, TALLER DE PROTOCOLO Y ETIQUETA, TALLER DE COMUNICACIÓN Y SEGURIDAD EN LOS EVENTOS, TALLER DE COMUNICACIÓN NO VERBAL, TALLER DE ESTRATEGIAS PARA HABLAR EN PÚBLICO, TALLER DE NETIQUETA, TALLER DE ATENCIÓN Y SERVICIO AL CLIENTE, TALLER DE ETIQUETA Y PROTOCOLO EMPRESARIAL, TALLER DE IMAGEN PERSONAL, TALLER DE ETIQUETA Y PROTOCOLO EN LA MESA.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</si>
  <si>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</si>
  <si>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EL SEGUIMIENTO AL CUMPLIMIENTO POR PARTE DE LOS DELEGATORIAS DE ORDENACIÓN DEL GASTO EN LA RENDICIÓN DE LA GESTIÓN CONTRACTUAL EN LAS PLATAFORMAS SECOP, SIA CONTRALORIAS, SIA OBSERVA, SIGEP, Y EN LA PUBLICACIÓN DE PÁGINA DE TRANSPARENCIA. 4. APOYAR A LA OFICINA DE CONTROL INTERNO EN EL SEGUIMIENTO A LA APLICACIÓN POR LOS ORDENADORES DEL GASTO EN LA APLICACIÓN DE LA NORMATIVA INTERNA DE DELEGACIÓN DEL GASTO. 5. APOYAR A LA OFICINA DE CONTROL INTERNO EN EL ESTUDIO, EVALUACIÓN Y EMISIÓN DE CONCEPTOS JURÍDICOS QUE LE SEAN REQUERIDOS Y EN EL SEGUIMIENTO AL CUMPLIMIENTO DE LOS REQUERIMIENTOS. 6. APOYAR A LA OFICINA DE CONTROL INTERNO EN EL SEGUIMIENTO CUATRIMESTRAL A LOS MAPAS DE RIESGOS POR PROCESOS E INSTITUCIONAL Y ELABORAR EL RESPECTIVO INFORME DE RESULTADOS.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</si>
  <si>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REFERENTE A REUNIONES ESTRATÉGICAS Y DE GESTIÓN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</si>
  <si>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FOMENTO Y DIVULGACIÓN DE LAS ACTIVIDADES DE CARÁCTER RECREATIVO, FORMATIVO Y REPRESENTATIVO PARA EL FORTALECIMIENTO DE LOS PROCESOS ARTÍSTICOS Y CULTURALES EN LA UNIVERSIDAD. 2. APOYAR EL PROCESO DE SELECCIÓN DE LOS BACHILLERES ASPIRANTES A LOS CUPOS ARTÍSTICOS OFRECIDOS POR LA INSTITUCIÓN. 3. APOYAR LA EJECUCIÓN DE ESTRATEGIAS SOBRE LA INSCRIPCIÓN Y PARTICIPACIÓN ACTIVA Y PERMANENTE DE LOS MIEMBROS DE LA COMUNIDAD UNIVERSITARIA EN LAS ACTIVIDADES Y/O TALLERES CULTURALES, QUE PERMITAN AMPLIAR LA COBERTURA DE LOS SERVICIOS DE BIENESTAR UNIVERSITARIO. 4. DILIGENCIAR OPORTUNAMENTE LOS FORMATOS ESTABLECIDOS POR BIENESTAR UNIVERSITARIO EN EL SISTEMA DE GESTIÓN DE LA CALIDAD. 5.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6. INFORMAR LA PARTICIPACIÓN EN LOS ENSAYOS, ACTIVIDADES, EVENTOS, FESTIVALES Y/O TALLERES PERMANENTES DE TODOS LOS ESTUDIANTES PARTICIPANTES EN EL NIVEL REPRESENTATIVO, QUE DEN SOPORTE AL REPORTE QUE DEBE REMITIR SEMESTRALMENTE AL GRUPO DE ADMISIONES, REGISTRO Y CONTROL ACADÉMICO, PARA LA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</si>
  <si>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 SEMESTRALMENTE AL GRUPO DE ADMISIONES, REGISTRO Y CONTROL ACADÉMICO, PARA APLICACIÓN DE BECA O DESCUENTO EN EL VALOR DE LA MATRÍCULA, ATENDIENDO TODA LA NORMATIVIDAD QUE REGULA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</si>
  <si>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RECEPCIÓN E INGRESO DE PERSONAL A CLÍNICA, ESTO INCLUYE A PACIENTES, DOCENTES, ESTUDIANTES Y PERSONAL DE APOYO. 2. APOYAR EN LA VERIFICACIÓN QUE EL PACIENTE ACUDA A LA CONSULTA ODONTOLÓGICA SIN ACOMPAÑANTE Y EVITAR LLEVAR ELEMENTOS INNECESARIOS. (EXCEPCIONES EN CASO DE MENORES DE EDAD, Y PERSONAS CON CONDICIONES ESPECIALES) 3. REALIZAR INDICACIÓN AL PERSONAL QUE INGRESE A LA CLÍNICA SOBRE EL PROTOCOLO DE LAVADO DE MANOS. 4. APOYAR EN LA VERIFICACIÓN DEL USO OBLIGATORIO DE TAPABOCA AL INGRESO DE LA CLÍNICA. 5. RECIBIR INSTRUMENTAL CONTAMINADO, LAVADO Y EMPAQUE DEL INSTRUMENTAL EN LA CENTRAL DE ESTERILIZACIÓN, DESPUÉS DEL TURNO CLÍNICO. 6.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</si>
  <si>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LA RESOLUCIÓN DE PETICIONES QUE SE LE HAGA A LA UNIVERSIDAD DEL MAGDALENA DENTRO DE LOS PLAZOS Y/O TÉRMINOS ESTABLECIDOS EN LA LEY, QUE LE SEAN ASIGNADAS POR PARTE DEL RECTOR, DIRECCIÓN DE TALENTO HUMANO Y DEMÁS AUTORIDADES QUE DESIGNEN LA ALTA DIRECCIÓN. 2. APOYAR EN EL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</si>
  <si>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FORTALECIMIENTO DEL PROGRAMA DE SEGURIDAD DEL PACIENTE DE LA CLÍNICA ODONTOLÓGICA. 2. APOYAR EL SEGUIMIENTO Y ANÁLISIS AL REPORTE DE LOS EVENTOS ADVERSOS PRESENTADOS EN LA CLÍNICA ODONTOLÓGICA. 3. APOYAR EL SEGUIMIENTO A LOS INDICADORES DE GESTIÓN, VERIFICACIÓN Y ANÁLISIS DE DATOS DE LOS PROCESOS A CARGO. 4. APOYAR EN EL PROCESO DEL PROGRAMA DE CAPACITACIÓN Y EVALUACIÓN DEL PERSONAL AUXILIAR, DOCENTES Y ESTUDIANTES DE LA CLÍNICA ODONTOLÓGICA. 5. PARTICIPAR DE LOS DIFERENTES COMITÉS DEL SERVICIO DOCENTE ASISTENCIAL CLÍNICA ODONTOLÓGICA. 6. APOYAR EN JORNADAS EXTRACURRICULARES DE ACUERDO A PROYECTOS ENCAMINADOS A ATENCIÓN PRIMARIA EN SALUD (APS). 7. APOYAR EN LA GESTIÓN DE LOS INDICADORES DE SATISFACCIÓN. 12. APOYAR EN LA GESTIÓN Y REPORTE DE RIPS. 8. APOYAR EN LA GESTIÓN Y RESPUESTA DE PQRS. 9. APOYAR LA REVISIÓN Y ACTUALIZACIÓN DE LA DOCUMENTACIÓN EXISTENTES. 10. APOYAR EN LA ELABORACIÓN DE LAS CUENTAS POR COBRAR DE LOS ESTUDIANTES DE CLÍNICA ODONTOLÓGICA.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</si>
  <si>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DEFINIR, ELABORAR Y REVISAR LA ARQUITECTURA DE DESARROLLO DE LOS PROYECTOS (CASOS DE USO, BASES DE DATOS, CLASES, INTERFAZ DE USUARIO, MIGRACIÓN DE DATOS). 2. CONSTRUIR LOS PROTOTIPOS PARA LA EJECUCIÓN DE PRUEBAS A LOS PRODUCTOS SOFTWARE. 3. IMPLANTAR PRODUCTOS DE SOFTWARE TERMINADOS EN AMBIENTES DE PRODUCCIÓN PREVIAMENTE SELECCIONADOS. 4. INCORPORAR ELEMENTOS DE DISEÑO EXISTENTES 5. APLICAR GESTIÓN DE LA CONFIGURACIÓN PARA ACTUALIZAR CAMBIOS Y MANTENERLOS DEBIDAMENTE DOCUMENTADOS MEDIANTE LAS HERRAMIENTAS CORRESPONDIENTES. 6. REALIZAR REUNIONES PERIÓDICAS CON LOS EQUIPOS DE TRABAJO DE LOS PROYECTOS. 7. ESPECIFICAR REQUISITOS DE SOFTWARE EN FORMA DE HISTORIAS DE USUARIO.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</si>
  <si>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</si>
  <si>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</si>
  <si>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CONTABILIDAD EN EL PROCESO DE PREPARACIÓN Y PRESENTACIÓN DE LAS DIFERENTES DECLARACIONES TRIBUTARIAS (IMPUESTOS NACIONALES Y TERRITORIALES) QUE LE CORRESPONDE PRESENTAR A LA UNIVERSIDAD DEL MAGDALENA. 2. APOYAR EN LA COORDINACIÓN DE LO RELACIONADO CON EL PROCESO DE SOLICITUD DE DEVOLUCIÓN DE IVA, QUE DEBE PRESENTAR LA UNIVERSIDAD ANTE LA DIRECCIÓN DE IMPUESTOS Y ADUANAS NACIONALES – DIAN. 3. APOYAR AL GRUPO DE CONTABILIDAD EN LA ELABORACIÓN, REVISIÓN, CONCILIACIÓN Y PRESENTACIÓN DE LOS DIFERENTES INFORMES QUE SE DEBEN PRESENTAR A LOS ENTES DE CONTROL (CONTADURÍA GENERAL DE LA NACIÓN, CONTRALORÍA DEPARTAMENTAL DEL MAGDALENA, CONTRALORÍA GENERAL DE LA REPÚBLICA, MINISTERIO DE EDUCACIÓN). 4. APOYAR EN LA REVISIÓN DE LA CODIFICACIÓN CONTABLE DE LAS CUENTAS POR PAGAR Y OBLIGACIONES PRESUPUESTALES ELABORADAS PARA PROCESO DE PAGO.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</si>
  <si>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AL GRUPO DE CONTABILIDAD EN EL CÁLCULO DEL PORCENTAJE FIJO DE RETENCIÓN EN LA FUENTE A TRAVÉS DEL PROCEDIMIENTO 2 ESTABLECIDO POR EL ESTATUTO TRIBUTARIO, PARA EMPLEADOS. 2. ASESORAR AL GRUPO DE CONTABILIDAD EN LA APLICACIÓN DE NORMAS Y CONCEPTOS EMITIDOS POR LA CONTADURÍA GENERAL DE LA NACIÓN. 3. ASESORAR AL GRUPO DE CONTABILIDAD EN LA IMPLEMENTACIÓN DE LOS SISTEMAS DE FACTURACIÓN ELECTRÓNICA ESTABLECIDOS POR LA DIAN. 4. ASESORAR AL GRUPO DE CONTABILIDAD EN EL DISEÑO DE FORMATOS PARA EL CÁLCULO DE RETENCIONES Y DEDUCCIONES EN PAGOS DE PROVEEDORES Y SERVICIOS PROFESIONALES. 5. APOYAR AL GRUPO DE CONTABILIDAD EN LA ELABORACIÓN DE INFORMES A LOS ENTES DE CONTROL. 6. APOYAR AL GRUPO DE CONTABILIDAD  EN LOS PROCESOS DE CIERRE MENSUAL Y LA PREPARACIÓN DE ESTADOS FINANCIEROS DE LA UNIVERSIDAD. 7. ASESORAR AL GRUPO DE CONTABILIDAD EN LA ELABORACIÓN Y PRESENTACIÓN DE LOS ESTADOS FINANCIEROS DE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</si>
  <si>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RECIBIR, REGISTRAR, RADICAR, DIGITALIZAR Y ENVIAR A LAS DEPENDENCIAS ACADÉMICO ADMINISTRATIVAS LAS COMUNICACIONES OFICIALES EXTERNAS RECIBIDAS EN LA VENTANILLA DEL BLOQUE ADMINISTRATIVO DE LA UNIVERSIDAD Y LA CUENTA INSTITUCIONAL DEL GRUPO DE GESTIÓN DOCUMENTAL. 2. RECIBIR, REGISTRAR, DIGITALIZAR Y ENVIAR LOS DOCUMENTOS Y SOBRES RECIBIDOS EN LA VENTANILLA DEL EDIFICIO ADMINISTRATIVO ROQUE MORELLI ZÁRATE. 3. ATENDER USUARIOS EN LA VENTANILLA DEL BLOQUE ADMINISTRATIVO DE LA UNIVERSIDAD, EXTENSIÓN 2191 Y CUENTA INSTITUCIONAL BUZONDEVOZ@UNIMAGDALENA.EDU.CO. 4. ELABORAR EL INFORME DE SOLICITUDES DE ACCESO A LA INFORMACIÓN PÚBLICA, EN EL MARCO DE LA LEY DE TRANSPARENCIA Y ACCESO A LA INFORMACIÓN. 5. APOYAR EN LA ACTUALIZACIÓN DE LA DOCUMENTACIÓN DEL PROCESO DE GESTIÓN DOCUMENTAL. 6. ELABORAR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</si>
  <si>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IDENTIFICAR CONTRIBUYENTES, Y LOS AGENTES OBLIGADOS A RETENER O EXIGIR EL PAGO DEL TRIBUTO. 2. RECOPILAR, CONSOLIDAR Y CONFRONTAR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LAS AUDITORÍAS REALIZADAS POR EL SUJETO ACTIVO (GOBERNACIÓN DEL MAGDALENA) CONTRA LOS ARCHIVOS QUE REPOSAN EN LA OFICINA DE ESTAMPILLA. 6. ALIMENTAR LA MATRIZ DE INFORMACIÓN A FIN DE DEPURAR LOS RESULTADOS FINANCIEROS DE LA INVESTIGACIÓN. 7. CLASIFICAR LA INFORMACIÓN FINANCIERA Y DOCUMENTAL A FIN DE REMITIRLA AL ABOGADO, QUIEN JUNTO CON LA COORDINADORA SEÑALARÁN LAS ACCIONES A SEGUIR. 8. ADELANTAR LAS GESTIONES INSTRUIDAS POR LA COORDINACIÓN UNA VEZ SE HUBIERE RECIBIDO RESPUESTA DE LA AMPLIACIÓN DE LA INFORMACIÓN SOLICITADA A LAS ENTIDADES. 9. CONFRONTAR LA INFORMACIÓN PROVISTA POR LA ENTIDAD VS LA INFORMACIÓN RECIBIDA A FIN DE ESTABLECER EL HALLAZGO DE TIPO FISCAL. 10. REALIZAR LAS ACTIVIDADES REQUERIDAS PARA CONFORMAR LAS MESAS DE TRABAJO. 11. REALIZAR SEGUIMIENTO AL CUMPLIMIENTO DE LOS COMPROMISOS ADQUIRIDOS EN LA MESA DE TRABAJO. 12. ASESORAR Y APOYAR A LAS ENTIDADES AGENTES RETENEDORAS EN EL PROCESO DE FISCALIZACIÓN DE LAS ESTAMPILLAS DEPARTAMENTALES. 13. VERIFICAR QUE LAS ENTIDADES RETENEDORAS CUMPLAN CON EL PROCESO DE LIQUIDAR, RETENER, DECLARAR Y GIRAR LAS ESTAMPILLAS DEPARTAMENTALES. 14. ASESORAR Y APOYAR EL ÁREA FINANCIERA EN VIRTUD DE OPTIMIZAR LOS PROCESOS. 15. ASESORAR Y APOYAR EL DESARROLLO DE ACCIONES ENCAMINADAS AL PLAN DE MEJORAMIENTO DEL RECAUDO DE LOS RECURSOS Y LOS REGISTROS DE INFORMACIÓN DE LA ESTAMPILLA EN BENEFICIO DE LA UNIVERSIDAD. 16. ELABORAR Y EMITIR INFORME FINAL DE LAS ENTIDADES AUDITADAS A LA COORDINACIÓN DE LA OFICINA. 17. LLEVAR LA BITÁCORA EN EL SISTEMA DE CADA ENTIDAD VERIFICADA.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</si>
  <si>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</si>
  <si>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</si>
  <si>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LA CREACIÓN DE CARTILLAS DE VOCABULARIO EN LENGUA DE SEÑAS COLOMBIANA. 7. APOYAR LA CREACIÓN DE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</si>
  <si>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PROCESO OPERATIVO DEL PROGRAMA DE JÓVENES EN ACCIÓN (JEA), DESDE LA FASE DE INSCRIPCIÓN DE ESTUDIANTES, SEGUIMIENTO, CAPACITACIONES, ATENCIÓN, ACTUALIZACIÓN DE INFORMACIÓN. 2. DILIGENCIAR OPORTUNAMENTE TODOS LOS FORMATOS ESTABLECIDOS POR BIENESTAR UNIVERSITARIO EN EL SISTEMA DE GESTIÓN DE LA CALIDAD. 3. ENTREGAR DE MANERA OPORTUNA LOS INFORMES QUE SE LE SOLICITEN, CON ANEXOS ESTADÍSTICOS. 4. APOYAR EN LA PROYECCIÓN DE RESPUESTAS DE PQR. 5. APOYAR EN EL PROCESO DE REVISIÓN DE LOS ESTUDIANTES DE LA UNIVERSIDAD QUE PERTENECEN AL PROGRAMA JÓVENES EN ACCIÓN DEL SISTEMA SIJA. 6. APOYAR LAS ESTRATEGIAS DE PROMOCIÓN, DIFUSIÓN Y DIVULGACIÓN DE LOS SERVICIOS Y ACTIVIDADES DE BIENESTAR. 7. APOYAR EN LA ATENCIÓN A TRAVÉS DE LOS DIFERENTES CANALES DISPONIBLES A LOS MIEMBROS DE LA COMUNIDAD UNIVERSITARIA QUE REQUIERAN INFORMACIÓN SOBRE LAS DISTINTAS ÁREAS DE BIENESTAR. 8. APOYAR EN LA INDUCCIÓN Y CAPACITACIÓN A ESTUDIANTES EN EL PROGRAMA DE JÓVENES EN ACCIÓN. 9. APOYAR EN EL PROCESO DE PRE-INSCRIPCIÓN DE ESTUDIANTES AL PROGRAMA JÓVENES EN 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</si>
  <si>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Y APOYAR LA COORDINACIÓN DE LAS RELACIONES INTERNAS Y EXTERNAS DEL CONSULTORIO JURÍDICO Y CENTRO DE CONCILIACIÓN. 2. APOYAR LA PLANEACIÓN CON EL DIRECTOR, COORDINADORES DOCENTES ASESORES DE ÁREA, MONITORES Y ESTUDIANTES,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ASESORAR Y APOYAR LA RESPUESTA A LAS SOLICITUDES INTERNAS O EXTERNAS PRESENTADAS FRENTE A ASUNTOS DE COMPETENCIA DEL CONSULTORIO JURÍDICO Y CENTRO DE CONCILIACIÓN. 7. APOYAR LA CELEBRACIÓN DE CONVENIOS DE COOPERACIÓN CON ENTIDADES DE ORDEN PÚBLICO Y LOS TRÁMITES INDISPENSABLES PARA SU SUSCRIPCIÓN. 8.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QUE INVOLUCREN AL CONSULTORIO JURÍDICO Y CENTRO DE CONCILIACIÓN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</si>
  <si>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SEGUIMIENTO Y CONTROL DEL INVENTARIO Y ESTADO DE LOS RECURSOS. 2. APOYAR EN LA ENTREGA Y RECEPCIÓN DE EQUIPOS DE PRODUCCIÓN A ESTUDIANTES Y DOCENTES 3. APOYAR EN LA APERTURA Y CIERRE DE SALA DE REALIZACIÓN Y LABORATORIO DE ANIMACIÓN 4. APOYAR EL MANTENIMIENTO DE EQUIPOS DE PRODUCCIÓN DE LA BODEGA. 5. FACILITAR EL ACCESO A LABORATORIOS A DOCENTES INTENSIVOS.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</si>
  <si>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DESARROLLAR,DETALLANDO OBJETIVOS, FECHAS, METODOLOGÍA, METAS, INDICADORES ACORDES CON LAS DIRECTRICES IMPARTIDAS POR EL DIRECTOR DE DESARROLLO ESTUDIANTIL QUE DE RESPUESTA A LAS ACTIVIDADES PARA LAS CUALES FUE CONTRATADA. 2. PRESTAR SERVICIO DE INTERPRETACIÓN EN LENGUA DE SEÑAS COLOMBIANA Y CASTELLANO A LA COMUNIDAD ESTUDIANTIL (SORDOSOYENTES) 3. REALIZAR ACOMPAÑAMIENTO A ESTUDIANTES CON DISCAPACIDAD AUDITIVA EN SUS ACTIVIDADES ACADÉMICAS DURANTE EL SEMESTRE DE 2024-I.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PREVIA COORDINACIÓN CON EL SUPERVISOR DE LA ORDEN. 9. REALIZAR ACOMPAÑAMIENTO EN EVENTOS INSTITUCIONALES COMO INTÉRPRETE DE LENGUA DE SEÑAS COLOMBIANA. 10. REALIZAR ACTIVIDADES COMO INTÉRPRETE DE LENGUA DE SEÑAS COLOMBIANA EN LAS GRABACIONES DEL “CAMPUS TV”.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</si>
  <si>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PROGRAMA DE BIOLOGÍA EN LA CONSTRUCCIÓN DEL DOCUMENTO DE AUTOEVALUACIÓN CON FINES DE ACREDITACIÓN EN ALTA CALIDAD 2. APOYAR EN LA REVISION DE LOS REQUISITOS DEL PROCESO DE ACREDITACION INSTITUCIONAL ABET PARA EL PROGRAMA DE BIOLOGIA. 3. APOYAR EN LA CONSTRUCCIÓN DE INFORMACIÓN ESTADÍSTICA DE CADA UNO DE LOS FACTORES QUE EVIDENCIEN UNOS ESTÁNDARES DE ALTA CALIDAD DEL PROGRAMA DE BIOLOGÍA 4. ASISTIR A LAS REUNIONES PROGRAMADAS ENTRE EL PROGRAMA DE BIOLOGÍA Y LA OFICINA DE ASEGURAMIENTO DE LA CALIDAD, PREVIO ACUERDO CON EL SUPERVISOR (A) DE LA ORDEN. 5. APOYAR EN LOS TALLERES Y ENCUENTROS CON LOS DISTINTOS ACTORES CLAVE EN EL PROCESO DE AUTOEVALUACIÓN 6. APOYAR EN LA ACTUALIZACIÓN DE LOS AVANCES Y EL CUMPLIMIENTO DEL PLAN DE TRABAJO PROPUESTO EN EL PROCESO DE CONSTRUCCIÓN DEL DOCUMENTO DE AUTOEVALUACIÓN 7. APOYAR EN LA COMUNICACIÓN PERMANENTE CON LOS LÍDERES DE CADA FACTOR Y CON LOS DISTINTOS ACTORES DEL PROCESO DE AUTOEVALUACIÓN 8. APOYAR EN LA COMUNICACIÓN PERMANENTE CON EL DIRECTOR DE PROGRAMA DE BIOLOGÍA PARA INFORMARLE SOBRE AVANCES O PERCANCES QUE SE VAYAN PRESENTANDO EN EL PROCESO 9. APOYAR EN LA DIFUSIÓN Y PROMOCIÓN PARA QUE LOS DISTINTOS ACTORES INVOLUCRADOS PARTICIPEN EN EL PROCESO DE AUTOEVALUACIÓN.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</si>
  <si>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PROYECTAR ACTOS ADMINISTRATIVOS EN EL PLANO DEL DERECHO TRIBUTARIO Y DEL DERECHO ADMINISTRACTIVO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FISCALIZACION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JURIDICAMENTE A LA COORDINACIÓN DE LA OFICINA EN EL DESARROLLO DE ACCIONES ENCAMINADAS AL PLAN DE MEJORAMIENTO DEL RECAUDO DE LOS RECURSOS Y LOS REGISTROS DE INFORMACIÓN DE LA ESTAMPILLA EN BENEFICIO DE LA UNIVERSIDAD. 11. ELABORAR CONCEPTOS JURIDICOS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</si>
  <si>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DE ACUICULTURA (GRANJA EXPERIMENTAL) PARA LAS PRÁCTICAS Y SERVICIOS REQUERIDOS EN EL MISMO, DE CONFORMIDAD CON LA PROGRAMACIÓN ESTABLECIDA. 2. APOYAR CON LA ENTREGA OPORTUNA DE LOS EQUIPOS, MATERIALES E INSUMOS REQUERIDOS EN EL MONTAJE DE PRÁCTICAS Y SERVICIOS DE LABORATORIO QUE GENERA EL LABORATORIO DE ACUICULTURA (GRANJA EXPERIMENTAL). 3. APOYAR EN EL BUEN USO DE EQUIPOS, MATERIALES E INSUMOS DEL LABORATORIO DE ACUICULTURA (GRANJA EXPERIMENTAL). 4. APOYAR EN LA ADMINISTRACIÓN Y ACTUALIZACIÓN DEL INVENTARIO DE BIENES, MATERIALES E INSUMOS DEL LABORATORIO DE ACUICULTURA (GRANJA EXPERIMENTAL). ASÍ COMO ELABORAR Y PRESENTAR LOS INFORMES RESPECTIVOS. 5. APOYAR EN EL CUMPLIMIENTO DE LAS NORMAS Y PROTOCOLOS DEL PLAN INSTITUCIONAL DE GESTIÓN AMBIENTAL – PIGA, EL PROGRAMA DE SEGURIDAD Y SALUD EN EL TRABAJO. 6. APOYAR EN LA VERIFICACIÓN DEL MANTENIMIENTO PREVENTIVO Y CORRECTIVO DE EQUIPOS E INSTALACIONES DEL LABORATORIO DE ACUICULTURA (GRANJA EXPERIMENTAL). 7. APOYAR CON EL MANTENIMIENTO Y MANEJO DE LOS ANIMALES DE CULTIVOS EN LA ESTACIÓN PISCÍCOLA. 8. APOYAR CON LA INFORMACIÓN OPORTUNA SOBRE SITUACIONES QUE AFECTEN EL DESARROLLO DE LAS ACTIVIDADES EN EL LABORATORIO. 9. APOYAR LA ATENCIÓN OPORTUNA DE LAS PETICIONES, QUEJAS, RECLAMOS Y SUGERENCIAS, RELACIONADAS CON LOS SERVICIOS DE LABORATORIO. 10. APOYAR EN LA ENTREGA AL FINALIZAR LA ORDEN DE SERVICIO DEL INVENTARIO DE LOS EQUIPOS DEL LABORATORIO DETALLANDO EL ESTADO DE ESTOS. 11. APOYAR EN LAS ACTIVIDADES RELACIONADAS CON INVESTIGACIÓN QUE SE DESARROLLAN EN LA ESTACIÓN EN EL CUMPLIMENTO AL PROYECTO RÓBALO. 12. APOYAR EN EL MANTENIMIENTO, ALIMENTACIÓN Y LIMPIEZA Y MONITOREO DE PECES FEMINIZADOS. 13. APOYAR EN EL MANTENIMIENTO, ALIMENTACIÓN Y LIMPIEZA Y MONITOREO DE EVALUACIÓN DE DIETAS 14. APOYAR EN LA TOMA DE MUESTRAS DE ACTIVIDAD ENZIMÁTICA 15. APOYAR EN EL MANTENIMIENTO, ALIMENTACIÓN Y LIMPIEZA Y MONITOREO DE REPRODUCTORES 16. APOYAR EN EL TRANSPORTE DE PECES DESDE LA CIENAGA GRANDE DE SANTA MARTA HASTA LA ESTACIÓN PSICÍCOLA DE LA INSTITUCIÓN.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</si>
  <si>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</si>
  <si>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PREPARACIÓN Y ORGANIZACIÓN DE PRÁCTICAS ACADÉMICAS DE LAS ASIGNATURAS: PAVIMENTOS, MATERIALES DE CONSTRUCCIÓN, GEOTECNIA, RESISTENCIA DE MATERIALES Y MECÁNICA DE FLUIDOS.  2. APOYAR EN LA COORDINACIÓN DE LA OPERACIÓN DE EQUIPOS ESPECIALIZADOS DURANTE LAS PRÁCTICAS ACADÉMICAS, DE INVESTIGACIÓN Y EXTENSIÓN.  3. APOYAR EN EL DESARROLLO DE ACTIVIDADES ADMINISTRATIVAS Y DE GESTIÓN PARA ASEGURAR LA EFICIENCIA Y CALIDAD DE LOS SERVICIOS PRESTADOS (ACADEMIA, INVESTIGACIÓN Y EXTENSIÓN).  4. APOYAR EL DESARROLLO DE ACTIVIDADES PARA EL MANTENIMIENTO DE EQUIPOS Y ORGANIZACIÓN DEL LABORATORIO. 5. APOYAR EN LA REVISIÓN, ACTUALIZACIÓN Y MEJORAMIENTO DE HOJAS DE CÁLCULO DE ENSAYOS DEL LIIC. 6. APOYAR EN LA ATENCIÓN DE LAS NECESIDADES DE LOS ESTUDIANTES QUE DESARROLLAN PRÁCTICAS DE INVESTIGACIÓN Y EXTENSIÓN EN EL LIIC. 7. APOYAR EN EL DESARROLLO DE PROYECTOS PARA EL MEJORAMIENTO DEL LABORATORIO. 8. MANTENER ACTUALIZADO EL INVENTARIO DE EQUIPOS DEL LABORATORIO.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</si>
  <si>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PERMITAN PRESERVAR LAS INSTALACIONES DE LA UNIVERSIDAD A TRAVÉS DE DISTINTOS MEDIOS DE COMUNICACIÓN. 8. ASESORAR A LA DIRECCIÓN DE DESARROLLO ESTUDIANTIL EN EL DISEÑO DE CAMPAÑAS PUBLICITARIAS DE INDUCCIÓN DE LOS ESTUDIANTES QUE INGRESAN EN EL PRIMER SEMESTRE 2024-1. 9. ASESORAR A LA DIRECCIÓN DE DESARROLLO ESTUDIANTIL EN LA CREACIÓN DE CAMPAÑAS PUBLICITARIAS DE DIVULGACIÓN MASIVA PARA LA PREVENCIÓN Y PROMOCIÓN DE LA SALUD METAL DE LOS ESTUDIANTES QUE INGRESAN AL PRIMER SEMESTRE 2024-1. 10. ASISTIR A LAS REUNIONES DE PLANEACIÓN, SEGUIMIENTO Y EVALUACIÓN CONVOCADAS POR EL DIRECTOR (A) DE DESARROLLO ESTUDIANTIL, PREVIO ACUERDO CON EL SUPERVISOR DE LA ORDEN.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</si>
  <si>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 LA DIRECCIÓN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LA PROMOCIÓN Y PROTECCIÓN DE LOS DERECHOS HUMANOS DE LAS PERSONAS CON DISCAPACIDAD. 7. APOYAR A LA DIRECCIÓN DE DESARROLLO ESTUDIANTIL EN LA PROMOCIÓN DE LA INCLUSIÓN REAL Y EFECTIVA DE LOS ESTUDIANTES CON DISCAPACIDAD EN LA UNIVERSIDAD DEL MAGDALENA. 8. APOYAR A LA DIRECCIÓN DE DESARROLLO ESTUDIANTIL EN LA RECOPILACIÓN DE LA INFORMACIÓN Y ENTREGA DE INFORMES SOLICITADOS POR EL SUPERVISOR DE LA ORDEN. 9. APOYAR A LA DIRECCIÓN DE DESARROLLO ESTUDIANTIL EN EL DISEÑO DE MATERIALES DE ACOMPAÑAMIENTO VIRTUAL PARA LOS ESTUDIANTES CON DISCAPACIDAD DE LA UNIVERSIDAD DEL MAGDALENA. 10. PRESENTAR EL PLAN DE TRABAJO DE ACTIVIDADES A DESARROLLAR, DETALLANDO OBJETIVOS, FECHAS, METODOLOGÍA, METAS, INDICADORES ACORDES CON LAS DIRECTRICES IMPARTIDAS POR EL DIRECTOR DE DESARROLLO ESTUDIANTIL QUE DÉ RESPUESTA A LAS ACTIVIDADES POR LA CUAL FUE CONTRATADO. 11. PARTICIPAR DE MANERA REMOTA O PRESENCIAL A LAS REUNIONES DE PLANEACIÓN, SEGUIMIENTO Y EVALUACIÓN CONVOCADAS POR EL DIRECTOR(A) DE DESARROLLO ESTUDIANTIL, PREVIO ACUERDO E INVITACIÓN QUE REALICE EL SUPERVISOR. 12.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</si>
  <si>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REVISIÓN EN LA PLATAFORMA DEL GEDOCO Y SIGEP II DE LOS DOCUMENTOS PRECONTRACTUALES NECESARIOS PARA LA ELABORACIÓN DE ÓRDENES DE SERVICIOS PROFESIONALES Y DE APOYO A LA GESTIÓN DE LA VICERRECTORÍA ADMINISTRATIVA Y/O DIRECCIÓN ADMINISTRATIVA. 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3. APOYAR EN LA REVISIÓN DE LOS FORMATOS DE RECIBIDO A SATISFACCIÓN PARA TRAMITES DE PAGO DE HONORARIOS DE LOS CONTRATISTAS POR PRESTACIÓN DE SERVICIOS PROFESIONALES Y DE APOYO A LA GESTIÓN DE LA VICERRECTORÍA Y/O DIRECCIÓN ADMINISTRATIVA. 4. APOYAR EN LA VERIFICACIÓN QUE EL PAGO QUE REALICEN LOS CONTRATISTAS AL SISTEMA DE SEGURIDAD SOCIAL EN EJECUCIÓN DE LAS ÓRDENES DE PRESTACIÓN DE SERVICIOS PROFESIONALES Y DE APOYO A LA GESTIÓN CORRESPONDA A LO ESTABLECIDO EN LA LEY. 5. APOYAR AL GRUPO INTERNO DE CONTRATACIÓN EN LA ORGANIZACIÓN DEL ARCHIVO DIGITAL DE LAS ÓRDENES DE SERVICIOS PROFESIONALES Y DE APOYO A LA GESTIÓN SUSCRITAS POR LA VICERRECTORÍA ADMINISTRATIVA Y LA DIRECCIÓN ADMINISTRATIVA. 6. APOYAR EN LA REVISIÓN DE LA INFORMACIÓN CONTRACTUAL CARGADA EN LAS PLATAFORMAS DEL SIA OBSERVA- AUDITORIA, SIGEP II SECOP I Y II. 7. APOYAR EL CARGUE DE INFORMACIÓN PRECONTRACTUAL, CONTRACTUAL Y POSCONTRACTUAL EN LAS PLATAFORMAS DEL SIA OBSERVA Y SECOP II DE TODOS LOS PROCESOS DE CONTRATACIÓN QUE ADELANTE LA UNIVERSIDAD A TRAVÉS DE LA VICERRECTORÍA ADMINISTRATIVA Y LA DIRECCIÓN ADMINISTRATIVA.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</si>
  <si>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LA PRODUCCIÓN Y PRESENTACIÓN DE PROGRAMAS RADIALES.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 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26.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</si>
  <si>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Y COORDINACIÓN DEL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TODOS LOS FORMATOS ESTABLECIDOS POR BIENESTAR UNIVERSITARIO EN EL SISTEMA DE GESTIÓN DE LA CALIDAD Y OTROS PROCESOS, PARA EL REGISTRO DE TODAS LAS ACTIVIDADES QUE SE REALICEN. 6. ENTREGAR OPORTUNAMENTE INFORMES.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DEL CENTRO. 11. APOYAR EL SEGUIMIENTO A LOS PROTOCOLOS DE LACTANCIA MATERNA DE ACUERDO A LO ESTABLECIDO POR LA LEY. 12.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</si>
  <si>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ODONTÓLOGA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A LOS MIEMBROS DE LA COMUNIDAD UNIVERSITARIA QUE REQUIERAN INFORMACIÓN SOBRE LOS DISTINTOS SERVICIOS DE BIENESTAR A TRAVÉS DE LOS DIFERENTES CANALES DE COMUNICACIÓN DISPONIBLES.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</si>
  <si>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</si>
  <si>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PROMOCIÓN DE LAS DIFERENTES DISCIPLINAS DEPORTIVA OFERTADAS POR EL ÁREA DE DEPORTES DE LA DIRECCIÓN DE BIENESTAR UNIVERSITARIO. 2. APOYAR EN LA ASISTENCIA A LOS INTEGRANTES DE LA COMUNIDAD UNIVERSITARIA QUE NECESITEN INFORMACIÓN ACERCA DE LOS DIVERSOS SERVICIOS OFRECIDOS POR BIENESTAR UNIVERSITARIO. 3. APOYAR EN LAS ACTIVIDADES PARA EL MANTENIMIENTO DE LOS ESCENARIOS DEPORTIVOS Y ESPACIOS DE ACTIVIDAD FÍSICA. 4. APOYAR EL PROCESO DE REALIZACIÓN DE LOS INVENTARIOS QUE SE REALICEN EN LA DIRECCIÓN DE BIENESTAR UNIVERSITARIO. 5. APOYAR EN EL PRESTAMOS DE LOS IMPLEMENTOS Y/O ESCENARIOS DEPORTIVOS A LA COMUNIDAD UNIVERSITARIA. 6. APOYAR EN EL PROCESO LOGÍSTICO RELACIONADO CON LA ADMISIÓN DE ASPIRANTES A LAS PLAZAS DESTINADAS A DEPORTISTAS OFRECIDAS POR LA INSTITUCIÓN, CONFORME AL ACUERDO SUPERIOR NO. 026 DE 2017, QUE ESTABLECE DISPOSICIONES SOBRE INSCRIPCIÓN, SELECCIÓN, ADMISIÓN Y ASIGNACIÓN DE CUPOS ESPECIALES Y ESTÍMULOS A DEPORTISTAS Y ARTISTAS. 7. ENTREGAR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</si>
  <si>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</si>
  <si>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ACTIVIDADES DE PROMOCIÓN Y MANTENIMIENTO DE LA SALUD A LA COMUNIDAD UNIVERSITARIA.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</si>
  <si>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TODOS LOS FORMATOS ESTABLECIDOS POR BIENESTAR UNIVERSITARIO EN EL SISTEMA DE GESTIÓN DE LA CALIDAD. 4. PRESENTAR INFORMES OPORTUNAMENTE AL SUPERVISOR SOBRE LAS ACTIVIDADES DESARROLLADAS Y PLANTEADAS EN EL PLAN DE TRABAJO, PARA LA VERIFICACIÓN Y EL CUMPLIMIENTO DE LAS METAS PROPUESTAS. EL INFORME DEBE TENER ANEXOS ESTADÍSTICOS. 5. APOYAR EN LA ATENCIÓN A LOS MIEMBROS DE LA COMUNIDAD UNIVERSITARIA QUE REQUIERAN INFORMACIÓN SOBRE LOS SERVICIOS DE BIENESTAR A TRAVÉS DE LOS DIFERENTES CANALES DE COMUNICACIÓN DISPONIBLES. 6. APOYAR LAS ACTIVIDADES PARA BRINDAR ATENCIÓN A LA COMUNIDAD UNIVERSITARIA A TRAVÉS DEL CENTRO DE ESCUCHA. 7.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</si>
  <si>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LA PRODUCCIÓN Y PRESENTACIÓN DE UN PROGRAMA DE ACOMPAÑAMIENTO MUSICAL DE 6 A 8PM DE LUNES A JUEVES. 2. REALIZAR PRODUCCIÓN Y PRESENTACIÓN DE UN PROGRAMA ESPECIAL PARA LOS DÍAS FESTIVOS. 3. REALIZAR GRABACIÓN DE VOZ EN OFF PARA CUÑAS DE RADIO INSTITUCIONALES. 4. REALIZAR GRABACIÓN DE VOZ EN OFF PARA PROMOCIONES DE RADIO PARA UNIMAGDALENA RADIO. 5. REALIZAR GRABACIÓN DE VOZ EN OFF PARA PERIFONEO DE ACTIVIDADES AL INTERIOR DE LA INSTITUCIÓN SOLICITADO POR LAS DEPENDENCIAS. 6. REALIZAR GRABACIÓN DE VOZ EN OFF PARA VIDEOS INSTITUCIONALES. 7. REALIZAR GRABACIÓN DE VOZ EN OFF PARA VESTIDOS DE LOS PROGRAMAS DE RADIO INSTITUCIONALES. 8. REALIZAR PRODUCCIÓN DE CUÑAS DE RADIO INSTITUCIONALES. 9. REALIZAR PRODUCCIÓN DE PROMOCIONES DE RADIO PARA UNIMAGDALENA RADIO. 10. REALIZAR PRODUCCIÓN DE AUDIOS PARA PERIFONEO DE ACTIVIDADES AL INTERIOR DE LA INSTITUCIÓN SOLICITADOS POR LAS DEPENDENCIAS. 11. REALIZAR PRODUCCIÓN DE PIEZAS PARA VESTIDOS DE LOS PROGRAMAS DE RADIO INSTITUCIONALES. 12. REALIZAR PRODUCCIÓN TÉCNICA (OPERADOR) EN LA EMISORA. 13. REALIZAR PROGRAMACIÓN DE FIN DE SEMANA DE LA EMISORA. 14. APOYAR EN LA VERIFICACIÓN DE LA EMISIÓN DE LOS PROGRAMAS LOS FINES DE SEMANA. 15. APOYAR EN LA DESCARGA DE MÚSICA PARA LA PROGRAMACIÓN BASE DE LA EMISORA. 16. REVISAR, VERIFICAR Y EDITAR LA MÚSICA PARA FRANJAS MUSICALES DE LA EMISORA. 17.REALIZAR LA PROGRAMACIÓN DE FRANJAS MUSICALES DE LA EMISORA. 18. APOYAR EN LA REALIZACIÓN, FILTRO Y/O CENSURA DE LAS CANCIONES CUYOS CONTENIDOS SEAN INAPROPIADOS. 19. CONTACTAR A DISTINTAS FUENTES PARA REALIZAR ENTREVISTAS PARAPROGRAMAS DE RADIO. 20. REALIZAR ENTREVISTAS PREGRABADAS O EN VIVO PRESENCIALMENTE, VÍA TELEFÓNICA O POR OTROS MEDIOS. 21. EDITAR AUDIOS DE ENTREVISTAS REALIZADAS. 22. EDITAR Y HACER MONTAJE DE PROGRAMAS PREGRABADOS. 23. REALIZAR INFORMES EN DIRECTO O PREGRABADOS PARA LA EMISORA DESDE LAS DEPENDENCIAS DE LA INSTITUCIÓN. 24. DESCARGAR PROGRAMAS ENVIADOS POR REALIZADORES. 25. REVISAR LA CALIDAD SONORA DE LOS PROGRAMAS ENVIADOS POR REALIZADORES.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</si>
  <si>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SUSCRIBAN EL VICERRECTOR ADMINISTRATIVO Y/O EL DIRECTOR ADMINISTRATIVO EN LA PLATAFORMA SIA OBSERVA DE LA AUDITORA GENERAL DE LA REPÚBLICA. 8. APOYAR EN LA REVISIÓN DE LA INFORMACIÓN CONTRACTUAL CARGADA EN LAS PLATAFORMAS DEL SIA OBSERVA- AUDITORIA,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</si>
  <si>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</si>
  <si>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</si>
  <si>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ACTIVIDADES DE DIAGNÓSTICO, EVALUACIÓN, INTERVENCIÓN CLÍNICA PARA NIÑOS, ADOLESCENTES Y ADULTOS QUE DESDE SU ÁREA PROFESIONAL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</si>
  <si>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ACTIVIDADES DE ATENCIÓN INDIVIDUAL QUE DESDE SU ÁREA REQUIERA EL PROGRAMA. 2. APOYAR LAS JORNADAS DE SALUD Y LOS PROYECTOS DE INVESTIGACIÓN DESARROLLADOS DESDE EL PAP. 3. APOYAR LA IMPLEMENTACIÓN DE ESTRATEGIAS DE PREVENCIÓN DESDE EL ÁREA JURÍDICA EN LOS ESCENARIOS ACADÉMICOS Y COMUNIDAD EN GENERAL. 4. APOYAR LAS ACTIVIDADES DE SEGUIMIENTO A LOS ESTUDIANTES DE PRÁCTICAS ASIGNADOS AL PROGRAMA DE ATENCIÓN PSICOLÓGICA, ACORDE CON LO ESTABLECIDO EN EL DECRETO 780 DE 2016, PARTE 7, CAPÍTULO 1,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</si>
  <si>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PSICOLOGICA,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</si>
  <si>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ACTIVIDADES DE DIAGNÓSTICO, EVALUACIÓN, INTERVENCIÓN CLÍNICA PARA NIÑOS, ADOLESCENTES Y ADULTOS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</si>
  <si>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</si>
  <si>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ACTUALIZACIÓN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</si>
  <si>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APOYAR EN LA REALIZACIÓN Y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APOYAR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DE ACUERDO A LO ESTABLECIDO EN EL OBJETO DE LA ORDEN. 13. REALIZAR CAPACITACIÓN EN TEMAS DE MEDICINA LABORAL A LOS EMPLEADOS DE LA UNIVERSIDAD EN LAS ÁREAS DONDE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</si>
  <si>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CAPACITACIÓN Y ACTUALIZACIÓN DEL REPOSITORIO DE CAPACITACIÓN. 5. APOYAR EN EL MANEJO DE LAS HERRAMIENTAS VIRTUALES DISPONIBLES EN LA PLATAFORMA DE LA UNIVERSIDAD, PARA EL DESARROLLO DE LAS CAPACITACIONES. 6. APOYAR EN EL BUEN MANEJO DEL ARCHIVO Y ESCÁNER DE LAS RESOLUCIONES Y ACTAS DE POSESIÓN DE TALENTO HUMANO, ACORDE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</si>
  <si>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2. APOYAR AL GSG EN LA APERTURA DE SALONES Y ESPACIOS ACADÉMICOS Y ADMINISTRATIVOS. 3. APOYAR AL GSG EN LOS REPORTES DE ANOMALÍAS EN ESPACIOS FÍSICOS Y LAS ORIENTACIONES LOCATIVAS A TODO AQUEL QUE LO LLEGARE A NECESITAR EN EL CAMPUS O ALGUNA SEDE ALTERNA. 4. APOYAR AL GSG EN LA REALIZACIÓN DE RONDAS A PARQUEADEROS (CARROS Y MOTOS), DEJANDO CONSTANCIA DE ALGUNA NOVEDAD. 5. APOYAR AL GSG EN LA ALERTA SOBRE PERSONAS EXTRAÑAS QUE SE ENCUENTREN EN LOS ALREDEDORES DEL CAMPUS UNIVERSITARIO. 6. APOYAR AL GSG EN LA ATENCIÓN A FUNCIONARIOS POR LOS REQUERIMIENTOS SOLICITADOS POR ESTOS SOBRE DETALLES DE LA UNIVERSIDAD QUE PERMITAN FACILITAR EL CABAL DESARROLLO DE LAS ACTIVIDADES ACADÉMICAS Y ADMINISTRATIVAS, 7. APOYAR AL GSG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</si>
  <si>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Y CONTRACTUALES QUE LE SEAN TRASLADADOS DE LOS PROCESOS DE CONTRATACIÓN ADELANTADOS POR LA DIRECCIÓN ADMINISTRATIVA. 2. APOYAR LA REVISIÓN EN LA PLATAFORMA DEL GEDOCO DE LOS DOCUMENTOS PRECONTRACTUALES NECESARIOS PARA LA ELABORACIÓN DE ÓRDENES DE SERVICIOS PROFESIONALES Y DE APOYO A LA GESTIÓN QUE REQUIERA LA VICERRECTORÍA ADMINISTRATIVA. 3. PROYECTAR RESPUESTAS A LAS PETICIONES QUE LE SEAN TRASLADADAS DESDE LA DIRECCIÓN ADMINISTRATIVA, CON EL FIN QUE LAS MISMAS SE RESUELVAN DENTRO DE LOS PLAZOS Y/O TÉRMINOS ESTABLECIDOS EN LA LEY. 4. PROYECTAR Y APOYAR EN LA REVISIÓN DE MINUTAS DE ÓRDENES, CONTRATOS, CONVENIOS, PROCESOS DE CONVOCATORIAS, TÉRMINOS DE REFERENCIA, ACTAS DE TERMINACIÓN Y LIQUIDACIÓN DE LA DIRECCIÓN ADMINISTRATIVA Y LA VICERRECTORÍA ADMINISTRATIVA. 5. ASESORAR Y APOYAR EL PROCESO DE REVISIÓN DE GARANTÍAS CONTRACTUALES PARA APROBACIÓN POR PARTE DEL ORDENADOR DEL GASTO DE LA DIRECCIÓN ADMINISTRATIVA Y VICERRECTORÍA ADMINISTRATIVA. 6.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7. APOYAR EN LA REVISIÓN DE LA INFORMACIÓN CONTRACTUAL CARGADA EN LAS PLATAFORMAS DEL SIA OBSERVA AUDITORÍA, SIGEP II SECOP I Y II. 8. APOYAR Y ASESORAR EN LOS TEMAS JURÍDICOS DE LA DIRECCIÓN ADMINISTRATIVA, Y SUS GRUPOS ADSCRITOS. TENIENDO EN CUENTA LAS NECESIDADES QUE SE PRESENTEN EN LA PRESTACIÓN DEL SERVICIO, EN LOS TEMAS CONTRACTUALES Y REQUERIMIENTOS JURÍDICOS SOLICITADOS. 9. PROYECTAR LOS ACTOS ADMINISTRATIVOS REQUERIDOS POR LA DIRECCIÓN ADMINISTRATIVA.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</si>
  <si>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ADMINISTRACIÓN Y ACTUALIZACIÓN DEL SITIO WEB DEL GRUPO DE FACTURACIÓN, CRÉDITO Y CARTERA. 2. APOYAR LA ADMINISTRACIÓN Y ACTUALIZACIÓN DEL SISTEMA DE INFORMACIÓN DE CRÉDITOS ANTERIORES AL 2015-II. 3. REALIZAR DIARIAMENTE LOS BACKUPS DE LA BASE DE DATOS DE CRÉDITOS. 4. GENERAR REPORTES MENSUALES PARA LOS DIFERENTES INFORMES QUE SE REQUIERAN DEL GRUPO DE FACTURACIÓN, CRÉDITO Y CARTERA. 5. DEPURAR LA BASE DE DATOS DE CRÉDITOS. 6. DESARROLLAR E IMPLEMENTAR TECNOLOGÍAS DE INFORMACIÓN TENDIENTES A LA RECUPERACIÓN DE CARTERA. 7. APOYAR EN LA APLIACCIÓN DE ENCUESTAS DE SATISFACCIÓN.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</si>
  <si>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NECESIDADES DE LAS COMUNIDADES INDÍGENAS Y GRUPOS ÉTNICOS QUE HACEN PARTE DE LA INSTITUCIÓN 2. APOYAR Y ASESORAR LA IMPLEMENTACIÓN DE ESTRATEGIAS DE PROMOCIÓN DE LOS SERVICIOS Y ACTIVIDADES DE BIENESTAR UNIVERSITARIO CON LAS COMUNIDADES INDÍGENAS Y GRUPOS ÉTNICOS DE LA UNIVERSIDAD DEL MAGDALENA. 3.APOYAR Y ASESORAR LA PROMOCIÓN DE PROGRAMAS DE CAPACITACIÓN QUE CONSISTE EN LA PRESERVACIÓN DE SU CULTURA ÉTNICA Y ANCESTRAL Y LA REPRESENTACIÓN DE LAS MISMAS. 4. APOYAR Y ASESORAR LAS RUTAS DE ATENCIÓN, ACOMPAÑAMIENTO Y SENSIBILIZACIÓN HACIA LA COMUNIDAD UNIVERSITARIA QUE PERMITA MEJORAR LA INCLUSIÓN, PERMANENCIA Y CONVIVENCIA DE LAS COMUNIDADES INDÍGENAS Y GRUPOS ÉTNICOS. 5. APOYAR LAS ACTIVIDADES LIDERADAS POR EL COORDINADOR DE ÁREA, EN EL CUMPLIMIENTO DE METAS DEFINIDAS EN EL PLAN DE ACCIÓN Y PLAN DE DESARROLLO INSTITUCIONAL EN RELACIÓN A LA ATENCIÓN DE LAS COMUNIDADES INDÍGENAS.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</si>
  <si>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LA ESTRATEGIA DE COMUNICACIÓN DE LA DIRECCIÓN DE BIENESTAR UNIVERSITARIO. 2. APOYAR LA COORDINACIÓN DE LAS ACCIONES LLEVADAS A CABO PARA LA DIFUSIÓN DE LOS SERVICIOS DE LA DEPENDENCIA. 3. PRESENTAR INFORMES DE LA GESTIÓN REALIZADA A TRAVÉS DE LOS CANALES INSTITUCIONALES Y LAS REDES SOCIALES DE LA DEPENDENCIA. 4. ASESORAR Y REVISAR LAS PIEZAS GRÁFICAS Y AUDIOVISUALES QUE SEAN CREADAS DESDE LA DIRECCIÓN DE BIENESTAR UNIVERSITARIO. 5. APOYAR EN LA ADMINISTRACIÓN DE LAS REDES SOCIALES DE LA DIRECCIÓN DE BIENESTAR UNIVERSITARIO. 6. ENTREGAR DE MANERA OPORTUNA INFORMES,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</si>
  <si>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DE LAS GUÍAS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</si>
  <si>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LOS AUDITORIOS. 4. APOYAR EN LA ACTUALIZACIÓN DEL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LA DISPOSICIÓN DE LOS RECURSOS PARA GARANTIZAR EL CUMPLIMIENTO DE LA PROGRAMACIÓN QUE DESDE LA PLATAFORMA SIARE SE ESTABLEZCA PARA EL USO DE LOS ESPACIOS. 12. APOYAR LA REALIZACIÓN DE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</si>
  <si>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</si>
  <si>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</si>
  <si>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DESARROLLO ESTUDIANTIL EN EL DISEÑO E IMPLEMENTACIÓN DE LAS  ESTRATEGIAS DE PROMOCIÓN DE LA PERMANENCIA Y PREVENCIÓN DE LA DESERCIÓN ESTUDIANTIL, A TRAVÉS DE TALLERES Y ATENCIONES INDIVIDUALES BUSCANDO GENERAR EN DICHA POBLACIÓN MEJORAR SU RENDIMIENTO ACADÉMICO. 2. APOYAR A LA DIRECCIÓN DE DESARROLLO ESTUDIANTIL EN EL  ACOMPAÑAMIENTO, SEGUIMIENTO Y MONITOREO A LOS ESTUDIANTES IDENTIFICADOS EN RIESGO DE  DESERCIÓN ESTUDIANTIL EN LA UNIVERSIDAD DEL MAGDALENA. 3. APOYAR A LA DIRECCIÓN DE DESARROLLO ESTUDIANTIL EN LAS ACTIVIDADES DE PROMOCIÓN Y PREVENCIÓN AL INTERIOR DE LA COMUNIDAD UNIVERSITARIA QUE CONCIENTICEN A INCORPORAR ESTILOS DE VIDA SALUDABLE. 4. APOYAR A LA DIRECCIÓN DE DESARROLLO ESTUDIANTIL EN LA ATENCIÓN BÁSICA, OPORTUNA Y ADECUADA EN CONSULTA COMO PSICÓLOGA A TODOS LOS MIEMBROS DE LA COMUNIDAD UNIVERSITARIA QUE LO SOLICITEN. 5. APOYAR EL DILIGENCIAMIENTO OPORTUNO DE TODOS LOS FORMATOS ESTABLECIDOS POR LA DIRECCIÓN DE DESARROLLO ESTUDIANTIL Y EN EL SISTEMA DE GESTIÓN DE LA CALIDAD PARA EL REGISTRO DE LAS ACTIVIDADES QUE SE REALICEN DESDE EL SERVICIO QUE SE ORIENTA. 6. PRESENTAR INFORMES SEMANALES Y MENSUALES AL COORDINADOR DEL ÁREA SOBRE LAS ACTIVIDADES DESARROLLADAS Y PLANTEADAS EN EL PLAN DE TRABAJO, PARA LA VERIFICACIÓN Y EL CUMPLIMIENTO DE LAS METAS PROPUESTAS. 7. ASESORAR A LA DIRECCIÓN DE DESARROLLO ESTUDIANTIL EN EL SISTEMA DE ANÁLISIS, SEGUIMIENTO Y EVALUACIÓN DE LA DESERCIÓN (SASED). 8. ASESORAR A LA DIRECCIÓN DE DESARROLLO ESTUDIANTIL EN LA APLICACIÓN DE PRUEBAS PSICOTÉCNICAS A ESTUDIANTES NUEVOS QUE INGRESARÁN EN LA VIGENCIA DE 2024-I. 9. ASESORAR A LA DIRECCIÓN DE DESARROLLO ESTUDIANTIL EN LA CONSTRUCCIÓN DE INFORMES MENSUALES DE LAS ACTIVIDADES DESARROLLADAS PARA LA PREVENCIÓN DE LA DESERCIÓN. 10. ASESORAR A LA DIRECCIÓN DE DESARROLLO ESTUDIANTIL EN LA PLANEACIÓN Y EJECUCIÓN DE ACTIVIDADES DE INDUCCIÓN DE LOS ESTUDIANTES QUE INGRESAN EN EL PRIMER SEMESTRE 2024-I. 11. REVISAR LOS INFORMES PSICOLÓGICOS DE LAS ENTREVISTAS DE ORIENTACIÓN VOCACIONAL DEL PROCESO DE ADMISIÓN DEL PROGRAMA “TALENTO MAGDALENA” PARA EL PERIODO ACADÉMICO 2024-I. 12. ASESORAR Y APOYAR A LA DIRECCIÓN DE DESARROLLO ESTUDIANTIL EN LA PLANEACIÓN Y ORGANIZACIÓN DE ESTRATEGIAS, CAMPAÑAS, ACTIVIDADES QUE SE REALICEN EN EL MARCO DE LAS ACCIONES QUE SE EJECUTAN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</si>
  <si>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EN LA SUPERVISIÓN DEL COMPORTAMIENTO DE LOS USUARIOS PARA MANTENER UN AMBIENTE DE ESTUDIO ADECUADO. 14. APOYAR EN EL SEGUIMIENTO DE RECURSOS BIBLIOGRÁFICOS PRESTADOS SIN DEVOLUCIÓN.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</si>
  <si>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ORIENTACIÓN A LOS USUARIOS SOBRE EL ACCESO A LOS SERVICIOS DE BIBLIOTECA. 2. BRINDAR ASISTENCIA A LOS USUARIOS EN LA ELECCIÓN DE MATERIALES Y RECURSOS, ADAPTANDO LA AYUDA SEGÚN LAS NECESIDADES INDIVIDUALES DE CADA UNO. 3. APOYAR EN EL ACOMPAÑAMIENTO PERSONALIZADO A USUARIOS CON DISCAPACIDAD. 4. APOYAR A LOS USUARIOS EN EL PRÉSTAMO Y DEVOLUCIÓN DE MATERIALES BIBLIOGRÁFICOS. 5. APOYAR EN LA GESTIÓN DE PRÉSTAMO DE COMPUTADORES DE CONSULTA EN SALAS VIRTUALES. 6. APOYAR EN LA RESOLUCIÓN DE PROBLEMAS QUE PUEDAN SURGIR ENTRE LOS USUARIOS EN RELACIÓN CON EL USO DE LOS SERVICIOS O RECURSOS DE LA BIBLIOTECA. 7. APOYAR EN LA ORGANIZACIÓN DE COLECCIONES EN LAS ESTANTERÍAS PARA ASEGURAR SU ORDEN Y ACCESIBILIDAD Y APOYAR LAS JORNADAS DE INVENTARIOS. 8. APOYAR EN LA IDENTIFICACIÓN Y REPARACIÓN DE EJEMPLARES DETERIORADOS Y EN LA PREPARACIÓN DE MATERIALES ADQUIRIDOS POR COMPRA O DONACIÓN. 9. APOYAR EN LA PLANIFICACIÓN Y EJECUCIÓN DE EVENTOS CULTURALES. 10. APOYAR LA DIFUSIÓN DE SERVICIOS Y ACTIVIDADES DE LA BIBLIOTECA EN REDES SOCIALES. 11. APOYAR EN LA ELABORACIÓN DE INFORMES Y ESTADÍSTICAS. 12. APOYAR EN LA DIGITALIZACIÓN DE ARCHIVOS CORPES Y EN EL AUTOARCHIVO EN EL REPOSITORIO DIGITAL INSTITUCIONAL. 13. APOYAR EL PROCESO DE FORMACIÓN DE USUARIOS SOBRE EL USO DE BASES DE DATOS ACADÉMICAS Y DE INVESTIGACIÓN, GESTORES BIBLIOGRÁFICOS, REPOSITORIO DIGITAL INSTITUCIONAL, LEGANTO Y OTRAS HERRAMIENTAS. 14. APOYAR EN LA SUPERVISIÓN DEL COMPORTAMIENTO DE LOS USUARIOS PARA MANTENER UN AMBIENTE DE ESTUDIO ADECUADO. 15. APOYAR LA CONSTRUCCIÓN DE CURSOS VIRTUALES OFRECIDOS POR LA BIBLIOTECA EN EL BLOQUE 10.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</si>
  <si>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LAS ACTIVIDADES ACADÉMICAS Y ORGANIZATIVAS QUE SE REALIZAN EN EL ÁREA DE LA ESTACIÓN PISCÍCOLA Y LA PLANTA DE PROCESAMIENTO DE PRODUCTOS PESQUEROS Y ALIMENTICIOS, EN LO REFERENTE A LA PREPARACIÓN DE ALIMENTO PARA CONSUMO HUMANO Y LA ALIMENTACIÓN A LOS DIFERENTES AGENTES DE LA BIOTA EXISTENTES EN LOS ESTANQUES CIRCULARES Y EN TIERRA UBICADOS EN LA UNIVERSIDAD DEL MAGDALENA. 2. APOYAR LA REALIZACIÓN DE BIOMETRÍA Y SEGUIMIENTO DE LOS PARÁMETROS FISICOQUÍMICOS REQUERIDOS EN LA ACTIVIDAD PISCÍCOLA DE LA ESTACIÓN PISCÍCOLA DE UBICADA EN LA UNIVERSIDAD DEL MAGDALENA. 3. APOYAR EN EL SEGUIMIENTO AL COMPORTAMIENTO Y BIENESTAR DE LOS PECES OBJETO DE ESTUDIO QUE TRIBUTAN TANTO A LOS PROYECTOS DE INTERÉS O DE ACTIVIDADES ACADÉMICAS. 4. APOYAR LAS ACTIVIDADES DE LA ESTACIÓN DE LOS ESTANQUES EN TIERRA Y CIRCULARES, Y MANTENIMIENTOS DE LOS BIOENSAYOS. 5. APOYAR EN EL DISEÑO DE ACTIVIDADES Y PLANES DE TRABAJO NECESARIOS EN LOS DIFERENTES BIOENSAYOS Y ACTIVIDADES EN LOS LABORATORIOS REQUERIDOS PARA EL BUEN FUNCIONAMIENTO DE LOS CURSOS ASOCIADOS A EL ÁREA DE ACUICULTURA QUE TRIBUTAN A LA ACADEMIA Y LA INVESTIGACIÓN. 6. APOYAR EN LA REALIZACIÓN DE LAS DIFERENTES FORMULACIONES DE LOS SUBPRODUCTOS DE LA PESCA. 7. APOYAR EN EL CONTROL DE LA CALIDAD NUTRICIONAL Y SANITARIA Y LAS BPM DE ALIMENTOS PARA CONSUMO HUMANO. 8. APOYAR LOS PROCESOS ACADÉMICO-ADMINISTRATIVOS DEL ÁREA DE ALIMENTO, EN EL MARCO DE APOYO A PRÁCTICAS ACADÉMICAS DE LABORATORIO Y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</si>
  <si>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LOS REQUERIMIENTOS DE ESTUDIANTES Y DOCENTES QUE HAGAN USO DEL LIIC. 2. APOYAR EN LA EJECUCIÓN DE LOS ENSAYOS QUE SE REALIZAN EN EL LIIC PARA PRÁCTICAS ACADÉMICAS. 3. APOYAR CON LA OPERACIÓN DE EQUIPOS ESPECIALIZADOS DURANTE LAS PRÁCTICAS ACADÉMICAS, DE INVESTIGACIÓN Y EXTENSIÓN. 4. APOYAR EN LA ORGANIZACIÓN DE LOS ELEMENTOS Y MATERIALES DEL LABORATORIO. 5. APOYAR EN LA PREPARACIÓN DEL LABORATORIO PARA EL DESARROLLO DE LAS PRÁCTICAS Y SERVICIOS REQUERIDOS EN EL MISMO, DE ACUERDO CON LA PROGRAMACIÓN QUE SEA ESTABLECIDA. 6.  APOYAR EN LA ATENCIÓN DE LAS NECESIDADES DE LOS ESTUDIANTES DE LA MAESTRÍA EN INGENIERÍA. 7. REALIZAR LIMPIEZA Y MANTENIMIENTO GENERAL A LOS EQUIPOS DEL LABORATORIO. 8. APOYAR EN LA TOMA DE DATOS DE CAMPO EN LOS POZOS DE MONITOREO DE AGUA SUBTERRÁNEA.  9.  APOYAR EN LA ATENCIÓN PARA EL PRÉSTAMO DE EQUIPOS E INSUMOS DE TOPOGRAFÍA.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</si>
  <si>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</si>
  <si>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ASESORÍA BÁSICA, OPORTUNA Y ADECUADA COMO APOYO A LAS ACTIVIDADES DE MEDICINA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4. APOYAR A LA DIRECCIÓN DE BIENESTAR UNIVERSITARIO EN EL FOMENTO AL INTERIOR DE LA COMUNIDAD UNIVERSITARIA, ACTIVIDADES DE PROMOCIÓN Y PREVENCIÓN QUE PERMITAN EVITAR ENFERMEDADES RELACIONADAS CON DIFICULTADES DE MOVILIZACIONES Y POSTURAS CORPORALES EN LOS AMBIENTES LABORALES. 5. DILIGENCIAR OPORTUNAMENTE LOS FORMATOS DEL PROCESO "BIENESTAR UNIVERSITARIO" DEL SISTEMA DE GESTIÓN DE CALIDAD. 6. PRESENTAR INFORMES MENSUALES AL COORDINADOR DEL ÁREA SOBRE LAS ACTIVIDADES DESARROLLADAS Y PLANTEADAS EN EL PLAN DE TRABAJO. EL INFORME DEBE TENER ANEXOS COMO SOPORTE. 7. ENTREGAR DE MANERA OPORTUNA Y BAJO SU RESPONSABILIDAD LOS INFORMES QUE SE LE SOLICITEN QUE SEAN DE SU COMPETENCIA PARA SER PRESENTADOS EN OTRAS DEPENDENCIAS. 8. APOYAR EN LA PARTICIPACIÓN EN EVENTOS DEPORTIVOS QUE PROGRAME LA UNIVERSIDAD DEL MAGDALENA EN LUGARES DIFERENTES A HABITUALES PARA LA REALIZACIÓN DE LAS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</si>
  <si>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</si>
  <si>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</si>
  <si>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</si>
  <si>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</si>
  <si>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DEL LABORATORIO DE ANÁLISIS DE DATOS, EL LABORATORIO DE PROCESOS INDUSTRIALES, SALA CAD Y LABORATORIO DE DISEÑO Y FABRICACIÓN DIGITAL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POR EJEMPLO CAPACITACIONES, INVENTARIOS, PROCESOS DE MANTENIMIENTO DE EQUIPOS DEL LABORATORIO, ETC. 11. APOYAR EN LA VERIFICACIÓN PERIÓDICA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</si>
  <si>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SERVICIOS PROFESIONALES COMO ASESOR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</si>
  <si>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HUMANIDADES. 3. APOYAR A LA DIRECCIÓN DE BIENESTAR UNIVERSITARIO EN EL SEGUIMIENTO DE LOS CASOS DE ESTUDIANTES Y DOCENTES CON DIFICULTADES REPORTADOS POR LA FACULTAD DE HUMANIDADES. 4. APOYAR A LA DIRECCIÓN DE BIENESTAR UNIVERSITARIO EN LA IMPLEMENTACIÓN DE ESTRATEGIAS DE PROMOCIÓN DE LOS SERVICIOS Y ACTIVIDADES DE BIENESTAR UNIVERSITARIO EN LA FACULTAD DE HUMANIDADES.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HUMANIDADES,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</si>
  <si>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LAS ACTIVIDADES DE ARTICULACIÓN DEL SISTEMA DE ASEGURAMIENTO DE LA CALIDAD INSTITUCIONAL CON LAS FACULTADES Y PROGRAMAS ACADÉMICOS. 2. APOYAR EN LA ESTANDARIZACIÓN DE LOS PROCESOS DE ASEGURAMIENTO DE LA CALIDAD DE LAS FACULTADES Y PROGRAMAS ACADÉMICOS 3.APOYAR EN EL SEGUIMIENTO A LOS INDICADORES Y ACTIVIDADES DE LOS PROYECTOS DE PLAN DE ACCIÓN ASOCIADOS A LOS PROCESOS DE ACREDITACIÓN. 4. APOYAR EN EL FORTALECIMIENTO DE LOS PROCESOS DE AUTOEVALUACIÓN, ACREDITACIÓN Y MEJORAMIENTO CONTINUO. 5. APOYAR EN LOS PROCESOS DE AUTOEVALUACIÓN CON FINES DE RENOVACIÓN DE REGISTROS CALIFICADOS. 6. APOYAR EN LOS PROCESOS DE RADICACIÓN DE LAS SOLICITUDES O RENOVACIONES DE REGISTRO CALIFICADO O ACREDITACIÓN 7. APOYAR EN EL CARGUE, REGISTRO EN PLATAFORMA Y TABULACIÓN DE LAS ENCUESTAS, AUTOEVALUACIONES, Y PERCEPCIONES DERIVADAS DE LOS PROCESOS DE ACREDITACIONES DE LOS PROGRAMAS Y FACULTADES. 8. APOYAR LAS ACTIVIDADES LOGÍSTICAS Y DE PREPARACIÓN PARA EL DESARROLLO DE LAS VISITAS DE PARES ACADÉMICOS DE ACREDITACIONES INTERNACIONALES Y NACIONALES.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</si>
  <si>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ELABORAR CRONOGRAMA DE MESAS DE TRABAJO INTERNAS Y CAPACITACIONES. 2.IDENTIFICAR LOS CONTRIBUYENTES EN LA BASE DE DATOS DEL DEPARTAMENTO. 3.VERIFICAR LOS PAGOS REALIZADOS POR LOS CONTRIBUYENTES DE LA ESTAMPILLA Y SU GIRO OPORTUNO A LA UNIVERSIDAD. 4.REVISAR Y ANALIZAR LA BASE DE INFORMACIÓN DE RECAUDO CON RESPECTO A LO REPORTADO POR LA FIDUCIARIA Y LO REPORTADO POR LAS ENTIDADES. 5. ELABORAR INFORMES PERIÓDICOS DEL COMPORTAMIENTO DEL RECAUDO Y EJECUCIÓN DE LAS ESTAMPILLAS DEPARTAMENTALES. 6. PARTICIPAR EN LAS MESAS DE TRABAJO INTERNAS. 7. SALVAGUARDAR LA INFORMACIÓN OBTENIDA EN EL PROCESO DE VERIFICACION DEL RECAUDO DE LAS ESTAMPILLAS DEPARTAMENTALES, Y GUARDAR LA DEBIDA RESERVA. 8. SUGERIR A LOS FACILITADORES Y/O JURIDICO DE LA ENTIDAD RETENEDORA, LA SOLICITUD DE DOCUMENTOS NECESARIOS PARA EL DESARROLLO DE LAS ACTIVIDADES EN EL PROCESO DE VERIFICACION DEL RECAUDO. 9. CONSOLIDAR LOS INFORMES FINALES DE LAS ENTIDADES RETENEDORAS DE LAS ESTAMPILLAS PARA LA COORDINACIÓN DE LA OFICINA. 10. PROYECTAR INFORME FINANCIERO CON LA INFORMACION DE LO RECAUDADO EN LA VIGENCIA, Y GESTION GENERAL DE LA OFICINA, QUE DEBERÁ SER ENTREGADO A LA COORDINACION DE LA OFICINA A MAS TARDAR EL 15 DE FEBRERO DE LA SIGUIENTE VIGENCIA. 12.REALIZAR ANÁLISIS DE INFORMACIÓN FINANCIERA EN LO REFERENTE DE RECAUDOS DE VIGENCIA ACTUAL Y VIGENCIAS ANTERIORES. 13. ASESORAR A LA COORDINACIÓN EN EL PLANTEAMIENTO DE ESTRATEGIAS PARA LA MEJORA CONTINUA EN LOS PROCESOS DE RECAUDOS DE LAS ESTAMPILLAS DEPARTAMENTALES. 14. IDENTIFICAR Y VERIFICAR ENTIDADES QUE INCUMPLEN CON TODAS LA ORDENANZA OBJETO DEL CONVENIO. 15. VERIFICAR QUE LA INFORMACIÓN QUE SE PRESENTE EN LAS MESAS DE TRABAJO Y LAS RESPECTIVAS RECLAMACIONES A LOS ENTES, SEA CONFIABLE. 16. REALIZAR ASESORÍA FINANCIERA A LA COORDINACIÓN DEL GRUPO DE ESTAMPILLA. 17. ASESORAR A LA COORDINACIÓN EN ACCIONES ENCAMINADAS AL PLAN DE MEJORAMIENTO DEL RECAUDO DE LOS RECURSOS Y LOS REGISTROS DE INFORMACIÓN DE LA ESTAMPILLA EN BENEFICIO DE LA UNIVERSIDAD. 18. CONSOLIDAR LA DOCUMENTACIÓN PARA LA LEGALIZACIÓN DEL COBRO DE LOS RECURSOS DEL CONVENIO POR PARTE DE LA GOBERNACIÓN DEL MAGDALENA Y HACER SEGUIMIENTO DEL MISMO. 19. PARTICIPAR EN LA REVISIÓN DE LOS TEMAS DE GESTION DE LA CALIDAD, Y HACERLE SEGUIMIENTO AL MISMO.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</si>
  <si>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COORDINADOR OPERATIVO DEPARTAMENTAL EN MARCO DEL CONVENIO INTERADMINISTRATIVO SUSCRITO ENTRE LA AGENCIA DE DESARROLLO RURAL Y LA UNIVERSIDAD DE MAGDALENA, POR LO CUAL EL PROFESIONAL SE COMPROMETE A REALIZAR LAS SIGUIENTES ACTIVIDADES EN EL DEPARTAMENTO DEL MAGDALENA: 1) GENERAR UN INFORME QUE DÉ CUENTA DE LOS ENFOQUES DIFERENCIALES QUE SE 2) APOYO EN LA REALIZACIÓN DEL INFORME CONSOLIDADO DE LAS JORNADAS DE DIAGNÓSTICO COLECTIVO E INDIVIDUAL QUE SE HAYAN ADELANTADO EN MARCO DEL PLAZO DEL CONVENIO. 3) CONSOLIDAR Y ELABORAR DE TODOS LOS INFORMES QUE SE LE SOLICITEN EN CUANTO A LA PRESTACIÓN DEL SERVICIO DE EXTENSIÓN AGROPECUARIA POR EJES TEMÁTICOS, EN LOS TIEMPOS Y EN LAS FORMAS QUE SUPERVISOR CONSIDERE. 4) ELABORAR PRESENTACIONES E INSUMOS REQUERIDOS POR LA DIRECTORA DEL PROYECTO PARA CADA MESA DE TRABAJO, COMITÉ TÉCNICO O DEMÁS ACTIVIDADES DONDE SE REQUIERA LA SUSTENTACIÓN DEL AVANCE EN CAMPO DE LOS AVANCES EN CAMPO DEL DEPARTAMENTO DEL MAGDALENA. 5) REALIZAR ASISTENCIA PERIÓDICA A ACTIVIDADES ORGANIZADAS DENTRO DEL PLAN OPERATIVO DIRIJO AL DEPARTAMENTO DEL MAGDALENA SI SE REQUIERE. 6) CONSOLIDAR LA BASE DE DATOS DE USUARIOS ATENDIDOS EN EL DEPARTAMENTO DEL MAGDALENA CON TODA LA PARAMETRIZACIÓN QUE SE REFERENCIA EN CAMPO INNOVA. 7) REALIZAR LA DESCRIPCIÓN DEL PROCESO DEL SERVICIO DE EXTENSIÓN EN EL DEPARTAMENTO DEL MAGDALENA POR ZONAS, QUE INCLUYA LAS ACCIONES DE MEJORA EN LA EVENTUALIDAD DE REALIZAR UN NUEVO PROCESO DE SERVICIO DE EXTENSIÓN.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</si>
  <si>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</si>
  <si>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SEMESTRALMENTE PLAN DE TRABAJO DE ACTIVIDADES A DESARROLLAR, DETALLANDO OBJETIVOS, FECHAS, METODOLOGÍA, METAS, INDICADORES ACORDES CON LAS DIRECTRICES IMPARTIDAS POR EL COORDINADOR (A) DEL ÁREA QUE DÉ RESPUESTA A LAS ACTIVIDADES PARA LAS CUALES FUE CONTRATADO. 2. APOYAR LA COORDINACIÓN Y GENERACIÓN DE ESPACIOS DE PARTICIPACIÓN ESTUDIANTIL, EN VIRTUD DE PROMOVER LOS TEMAS RELACIONADOS EN FAVOR DE LA FAUNA DE LA UNIVERSIDAD. 3. REALIZAR SEGUIMIENTO E INCENTIVAR EL BUEN COMPORTAMIENTO DE LA COMUNIDAD UNIVERSITARIA HACÍA LOS ANIMALES Y LA FAUNA DE LA UNIVERSIDAD MAGDALENA. 4. APOYAR EN LA CREACIÓN, FOMENTO, COORDINACIÓN E IMPLEMENTACIÓN DE PROGRAMAS DE CAPACITACIÓN Y EDUCACIÓN ANIMAL GENERANDO CONCIENCIA Y CULTURA UNIVERSITARIA PARA RESPETAR LA VIDA DE LOS ANIMALES DE ACUERDO CON LO ESTABLECIDO EN LA LEY 84 DE 1989 “ESTATUTO NACIONAL DE PROTECCIÓN Y BIENESTAR ANIMAL”, LA LEY 1774 DEL 2016 Y DEMÁS NORMATIVAS. 5. APOYAR EN LA IMPLEMENTACIÓN DE ALIANZAS CON ENTIDADES PÚBLICAS Y PRIVADAS QUE MANEJEN EL CONCEPTO PARA EL BIENESTAR ANIMAL Y HUMANO GARANTIZANDO LA PROTECCIÓN ANIMAL DE LA UNIVERSIDAD DEL MAGDALENA. 6. PROPONER, EJECUTAR Y/O ACOMPAÑAR PROYECTOS DE INVESTIGACIÓN QUE CONTRIBUYAN A GENERAR CONOCIMIENTO Y HÁBITOS DE RESPETO DE LOS CIUDADANOS Y DEMÁS ACTORES HACIA LOS ANIMALES. 7. DIRIGIR PROYECTOS INNOVADORES PARA LA REALIZACIÓN DE PROYECTOS QUE TENGAN COMO EJE EL APROVECHAMIENTO DE LOS RESIDUOS EN LA DIRECCIÓN DE BIENESTAR UNIVERSITARIO. 8. APOYAR LAS ACTIVIDADES DEL PLAN INTEGRAL DE LOS RESIDUOS GENERADOS EN LA ATENCIÓN DE SALUD- PGIRASA DE BIENESTAR UNIVERSITARIO. 9. APOYAR LOS COLECTIVOS DE PROTECCIÓN Y DEFENSORÍA ANIMAL CON PROGRAMAS DE CAPACITACIÓN, ASESORÍA, TÉCNICA Y JURÍDICA PARA GARANTIZAR EL DESARROLLO DE SUS ACTIVIDADES. 10. ENTREGAR DE MANERA OPORTUNA Y BAJO SU RESPONSABILIDAD LOS INFORMES QUE SE LE SOLICITEN PARA SER PRESENTADOS A LA DIRECCIÓN, CON SOPORTES ESTADÍSTICOS. 11. DILIGENCIAR OPORTUNAMENTE TODOS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</si>
  <si>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APOYAR EN EL USO TEMPORAL DEL COMPLEJO ACUÁTICO DEL INSTITUTO DISTRITAL DE SANTA MARTA PARA LA RECREACIÓN Y EL DEPORTE- INRED, TENIENDO EN CUENTA LAS CONDICIONES GENERALES PARA SU APROVECHAMIENTO. 3. APOYAR Y ASESORAR EN LA PROMOCIÓN DEL DEPORTE O DISCIPLINA QUE DIRIGE. 4. APOYAR Y ASESORAR EN LA PLANIFICACIÓN DE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7. PRESENTAR INFORMES QUE LE SEAN SOLICITADOS CON SOPORTES ESTADÍSTICOS.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</si>
  <si>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APOYAR EN LA PARTICIPACIÓN DE EVENTOS ACADÉMICOS, CIENTÍFICOS, ARTÍSTICOS, CULTURALES Y DEPORTIVOS DENTRO Y FUERA DEL LUGAR HABITUAL DE LA EJECUCIÓN DE SUS ACTIVIDADES. 6. REALIZAR TALLERES, CAPACITACIÓN E IMPLEMENTACIÓN DE ACTIVIDADES CON LOS PADRES Y MADRES. 7. APOYAR EN LA REALIZACIÓN DE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APOYAR EN LAS ACTIVIDADES LÚDICAS Y RECREATIVAS DEL CENTRO DE ATENCIÓN A LA PRIMERA INFANCIA. 10.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</si>
  <si>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</si>
  <si>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Y PREPARACIÓN DE LOS LABORATORIOS PARA LAS PRÁCTICAS Y SERVICIOS REQUERIDOS EN EL MISMO, DE CONFORMIDAD CON LA PROGRAMACIÓN ESTABLECIDA. 2. APOYAR ACTIVIDADES ADMINISTRATIVAS Y DE GESTIÓN PARA ASEGURAR LA EFICIENCIA Y CALIDAD DEL SERVICIO: IDENTIFICACIÓN DE NECESIDADES Y MEJORAS EN LA PRESTACIÓN DEL SERVICIO; PLANEACIÓN DEL SERVICIO; GESTIÓN DE RECURSOS PARA CUBRIR LAS NECESIDADES DE LOS LABORATORIOS. 3. APOYAR EN LA DISPOSICIÓN OPORTUNA DE LOS EQUIPOS, MATERIALES E INSUMOS REQUERIDOS EN EL MONTAJE DE PRÁCTICAS Y SERVICIOS DE LABORATORIO. 4. APOYAR EN APLICAR LOS PROCEDIMIENTOS Y PROTOCOLOS ESTABLECIDOS PARA EL FUNCIONAMIENTO, CUIDADO, PRESERVACIÓN Y MANTENIMIENTO DE EQUIPOS, MATERIALES E INSTALACIONES DE LABORATORIO. 5. APOYAR LA ADMINISTRACIÓN Y ACTUALIZACIÓN DEL INVENTARIO DE BIENES, MATERIALES E INSUMOS DE LABORATORIO, VERIFICANDO SU EFICIENTE Y ADECUADO USO, ASÍ COMO ELABORAR Y PRESENTAR LOS INFORMES RESPECTIVOS. 6. APOYAR EN EL CONTROL DE INGRESO, PERMANENCIA Y EGRESO DE DOCENTES, ESTUDIANTES Y FUNCIONARIOS A LOS LABORATORIOS, ASÍ MISMO, BRINDAR INFORMACIÓN Y VERIFICAR LA APLICACIÓN ADECUADA DE NORMAS Y PROTOCOLOS DE BIOSEGURIDAD, BUENAS PRÁCTICAS DE MANUFACTURA Y SEGURIDAD INDUSTRIAL. 7. APOYAR EN LA COORDINACIÓN CON EL ÁREA CORRESPONDIENTE EL MANTENIMIENTO PREVENTIVO Y CORRECTIVO DE EQUIPOS E INSTALACIONES DEL LABORATORIO. 8. APOYAR EN LA VALIDACIÓN DE CARGUE Y VISTO BUENO DE LA DIRECCIÓN DE PROGRAMA CORRESPONDIENTE DE LAS PRACTICAS A DESARROLLAR EN LA PLATAFORMA SIARE. 9. APOYAR EN LA ATENCIÓN A LOS REQUERIMIENTOS Y EL CONTROL DE LAS HORAS DE USO DE LOS EQUIPOS EN CADA PRÁCTICA. 10. APOYAR CON LOS DIFERENTES REGISTROS DE LAS ACTIVIDADES QUE SE REALIZAN EN LAS PRÁCTICAS.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</si>
  <si>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 LA DIRECCIÓN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</si>
  <si>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</si>
  <si>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PRÉSTAMO DE EQUIPOS AUDIOVISUALES Y SOPORTE TÉCNICO A LOS USUARIOS EN LOS ESPACIOS ACADÉMICOS. 2. APOYAR EN LA VERIFICACIÓN PERIÓDICA DEL ESTADO DE LOS EQUIPOS AUDIOVISUALES, SUS HORAS ACTUALES Y ACUMULADAS DE USO Y LOS ACCESORIOS DISPUESTOS EN CADA ESPACIO ACADÉMICO. 3. APOYAR OPERATIVAMENTE LA INSTALACIÓN Y DESINSTALACIÓN DE LOS EQUIPOS AUDIOVISUALES, ASÍ COMO VERIFICACIÓN DE LA CONECTIVIDAD Y EL ESTADO DE LOS CONECTORES Y CABLES EN LOS ESPACIOS ACADÉMICOS 4. APOYAR EN LA GENERACIÓN DE REPORTES DE NOVEDADES RELACIONADAS CON LA PRESTACIÓN DEL SERVICIO AUDIOVISUAL E IDENTIFICARLAS CON EL FIN DE MANTENER ACTUALIZADO EL INVENTARIO DE LOS EQUIPOS AUDIOVISUALES Y EL CONTROL DE ESTADO DE LOS RECURSOS. 5. APOYAR EN EL CONTROL DEL ESTADO DE LOS EQUIPOS AUDIOVISUALES A TRAVÉS DE LA VERIFICACIÓN DEL FUNCIONAMIENTO, LA IDENTIFICACIÓN DE LOS REQUERIMIENTOS PARA SU MANTENIMIENTO Y ELABORACIÓN DE INFORMES O LA INTERVENCIÓN EN LA INFRAESTRUCTURA DE SOPORTE AUDIOVISUAL DE LAS ÁREAS DE APOYO ACADÉMICO DE LA INSTITUCIÓN. 6. APOYAR EN LAS ACTIVIDADES PROGRAMADAS PARA GARANTIZAR LA EFICIENCIA EN LA PRESTACIÓN DE LOS SERVICIOS TALES COMO RECORRIDOS DIARIOS DE DETECCIÓN DE NECESIDADES DE SERVICIO, REVISIONES DE EQUIPOS, CAPACITACIONES Y ORIENTACIONES A LOS USUARIOS SOBRE LOS PROCEDIMIENTOS Y SERVICIOS RELACIONADOS CON RECURSOS EDUCATIVOS. 7. GENERAR REPORTES DIARIOS POR MEDIO DE LAS HERRAMIENTAS DISPUESTA POR RECURSOS EDUCATIVOS ACERCA DE LOS SOPORTES TÉCNICOS BRINDADOS PARA EL REGISTRO Y SEGUIMIENTO DE LOS INDICADORES DE SERVICIO Y LA EVALUACIÓN DE LA SATISFACCIÓN DE LOS USUARIOS 8. APOYAR EN LA ENTREGA AL FINALIZAR LA ORDEN DE SERVICIO DEL INVENTARIO DE LOS EQUIPOS DEL LABORATORIO DETALLANDO EL ESTADO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</si>
  <si>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 DETALLANDO OBJETIVOS, FECHAS, METODOLOGÍA, METAS, INDICADORES ACORDES CON LASDIRECTRICES IMPARTIDAS POR LA DIRECTORA DE DESARROLLO ESTUDIANTIL QUE DEN RESPUESTA A LAS ACTIVIDADES PARA LAS CUALES FUE CONTRATADA. 2. APOYAR A LA DIRECCIÓN DE DESARROLLO ESTUDIANTIL EN LA ADMINISTRACIÓN DEL CENTRO PARA EL LIDERAZGO ESTUDIANTIL, QUE TIENE COMO FINALIDAD LOGRAR LA INTEGRACIÓN DE LAS ORGANIZACIONES, COLECTIVOS, MOVIMIENTOS Y/O GRUPOSESTUDIANTILES Y ADICIONALMENTE PODRÁN APOYARSE PARA LA PROPICIACIÓNDE ESPACIOS DE DIÁLOGO, PLANEACIÓN, CREACIÓN Y CO-CREACIÓN DESUSESTRATEGIAS, PROYECTOS E INICIATIVAS. 3. APOYAR EN LA VERIFICACIÓN DEL DILIGENCIAMIENTO OPORTUNO DE LOS FORMATOS ESTABLECIDOS POR LA DIRECCIÓN DE DESARROLLO ESTUDIANTIL EN EL SISTEMA DE GESTIÓNDE LA CALIDAD Y OTROS PROCESOS, PARA EL REGISTRO DE TODAS LAS ACTIVIDADES QUE SE REALICEN. 4. APOYAR A LA DIRECCIÓN DE DESARROLLO ESTUDIANTIL EN LA ORGANIZACIÓN Y DIGITALIZACIÓN DE LA DOCUMENTACIÓN PERTENECIENTE A LAS ESTRATEGIAS DE PARTICIPACIÓN ESTUDIANTIL. 5. REALIZAR INFORMES ASOCIADOS AL APROVECHAMIENTO DEL CENTRO PARA EL LIDERAZGO ESTUDIANTIL POR PARTE DE LOS ESTUDIANTES. 6. ASISTIR A LAS REUNIONES DE PLANEACIÓN, SEGUIMIENTO Y EVALUACIÓN CONVOCADAS POR LA DIRECTORA DE DESARROLLO ESTUDIANTIL, PREVIO ACUERDO Y AVISO DEL (LA) SUPERVISOR (A) DE LA PRESENTE ORDEN. 7.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</si>
  <si>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EDUCACIÓN. 3. APOYAR A LA DIRECCIÓN DE BIENESTAR UNIVERSITARIO EN EL SEGUIMIENTO DE LOS CASOS DE ESTUDIANTES Y DOCENTES CON DIFICULTADES REPORTADOS POR LA FACULTAD DE EDUCACIÓN. 4. APOYAR A LA DIRECCIÓN DE BIENESTAR UNIVERSITARIO EN LA IMPLEMENTACIÓN DE ESTRATEGIAS DE PROMOCIÓN DE LOS SERVICIOS Y ACTIVIDADES DE BIENESTAR UNIVERSITARIO EN LA FACULTAD DE EDUCACIÓN.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EDUCACIÓN,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</si>
  <si>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COORDINADOR (A) DEL ÁREA QUE DÉ RESPUESTA A LAS ACTIVIDADES PARA LAS CUALES FUE CONTRATADO. 2. APOYAR LA ARTICULACIÓN ENTRE BIENESTAR UNIVERSITARIO Y TODOS LOS PROGRAMAS ACADÉMICOS DE LA FACULTAD DE CIENCIAS BÁSICAS. 3. APOYAR A LA DIRECCIÓN DE BIENESTAR UNIVERSITARIO EN EL SEGUIMIENTO DE LOS CASOS DE ESTUDIANTES Y DOCENTES CON DIFICULTADES REPORTADOS POR LA FACULTAD DE CIENCIAS BÁSICAS. 4. APOYAR A LA DIRECCIÓN DE BIENESTAR UNIVERSITARIO EN LA IMPLEMENTACIÓN DE ESTRATEGIAS DE PROMOCIÓN DE LOS SERVICIOS Y ACTIVIDADES DE BIENESTAR UNIVERSITARIO EN LA FACULTAD DE CIENCIAS BÁSICAS.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BÁSICAS, EN EVENTOS ACADÉMICOS, CIENTÍFICOS, ARTÍSTICOS, CULTURALES Y DEPORTIVOS QUE PROGRAME LA INSTITUCIÓN. 8. APOYAR A LA DIRECCIÓN DE BIENESTAR UNIVERSITARIO EN LA ATENCIÓN A LOS MIEMBROS DE LA COMUNIDAD UNIVERSITARIA, QUE REQUIERAN INFORMACIÓN SOBRE LAS DISTINTAS ÁREAS DE BIENESTAR A TRAVÉS DE LOS DIFERENTES CANALES DE COMUNICACIÓN DISPONIBLES.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</si>
  <si>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ACTIVACIÓN DE USUARIOS Y LA REVISIÓN EN LA PLATAFORMA DEL GEDOCO Y SIGEP II DE LOS DOCUMENTOS PRECONTRACTUALES NECESARIOS PARA LA ELABORACIÓN DE ÓRDENES DE SERVICIOS PROFESIONALES Y DE APOYO A LA GESTIÓN DE LA VICERRECTORÍA. 2. APOYAR LA SOLICITUD DE CREACIÓN DE CORREOS INSTITUCIONALES A NUEVOS CONTRATISTAS. 3. 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APOYAR EN LA HABILTIACIÓN DE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Y SOLICITAR EL REGISTRO PRESUPUESTAL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</si>
  <si>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LA OFERTA ACADÉMICA Y ELEMENTOS DE MERCHANDISING PARA DIFERENTES ÁREAS Y/O EVENTOS INSTITUCIONALES. 5. APOYAR EN LAS ACTIVIDADES PROGRAMADAS POR LA DIRECCIÓN DE BIENESTAR UNIVERSITARIO, DONDE SE REQUIERA DISEÑOS DE PIEZAS GRÁFICAS.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</si>
  <si>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EL SERVICIO DE APOYO A LA GESTIÓN COMO ENLACE BIOCULTURAL PARA LA IMPLEMENTACIÓN DEL SERVICIO PÚBLICO DE EXTENSIÓN AGROPECUARIA EN EL MARCO DEL CONVENIO INTERADMINISTRATIVO NO. 9772023 SUSCRITO ENTE LA AGENCIA DE DESARROLLO RURAL-ADR Y LA UNIVERSIDAD DEL MAGDALENA. PARA EL DESARROLLO DE LAS SIGUIENTES ACTIVIDADES: 1. APOYAR LA BÚSQUEDA DE USUARIOS BENEFICIARIOS QUE ESTÉN ASIGNADOS EN EL REGISTRO DE LA BASE DE DATOS SUMINISTRADO POR LA AGENCIA DE DESARROLLO RURAL EN LA ZONA EN EL MARCO DEL CONVENIO. 2. APOYAR EN LA BÚSQUEDA DE RECAMBIOS DE POSIBLES USUARIOS BENEFICIARIOS EN LA ZONA ASIGNADA Y LÍNEAS PRODUCTIVAS PRIORIZADAS. 3. ENLAZAR A LOS EXTENSIONISTAS CON LA POBLACIÓN PARA SU DESPLIEGUE TÉCNICO DENTRO DE LOS TERRITORIOS ASOCIADOS AL CONVENIO. 4. PARTICIPAR EN LAS DIFERENTES JORNADAS QUE SE ADELANTEN CON USUARIOS BENEFICIARIOS, ENTES TERRITORIALES Y PRIVADOS, EN EL MARCO DE LA PRESTACIÓN DEL SERVICIO PÚBLICO DE EXTENSIÓN AGROPECUARIA. 5. REALIZAR ACTIVIDADES DE TRABAJO COMUNITARIO PARA LA ARTICULACIÓN ENTRE UNIVERSIDAD DEL MAGDALENA Y LOS USUARIOS BENEFICIARIOS, AUTORIDADES TERRITORIALES Y COMUNIDAD EN GENERAL CUYA FINALIDAD ES RECIBIR EL SERVICIO DE EXTENSIÓN AGROPECUARIA. 6. INFORMAR AL GRUPO DE TÉCNICOS EXTENSIONISTAS O COORDINADOR ZONAL SOBRE CUALQUIER CAMBIO, AJUSTE O RETIRO QUE SE EVIDENCIE EN LOS BENEFICIARIOS DE LA PRESTACIÓN DEL SERVICIO PÚBLICO DE EXTENSIÓN AGROPECUARIA. 7. COMUNICAR AL COORDINADOR ZONAL Y/O EXTENSIONISTA LAS POSIBLES ZONAS DE ALTO RIESGO SOCIALES, POLÍTICOS Y/O AMBIENTALES; PARA QUE SE DESARROLLEN PROPUESTAS OPERATIVAS ALTERNATIVAS. 8. APOYAR EL PROCESO DE EXTENSIÓN AGROPECUARIA, A TRAVÉS DEL INTERCAMBIO DE SABERES TRADICIONALES Y CIENTÍFICOS ADAPTABLES A LAS COMUNIDADES PERTENECIENTES AL CONVENIO DESDE LA DIVERSIDAD CULTURAL. 9. IDENTIFICAR LAS NECESIDADES DE TRADUCCIÓN A IDIOMA PROPIO DE LOS GRUPOS ÉTNICOS ASOCIADOS AL CONVENIO. 10. APOYAR EN LA BÚSQUEDA DE ESPACIOS PROPICIOS PARA EL DESARROLLO DE LAS ACTIVIDADES PROPIAS DEL CONVENIO. PARÁGRAFO PRIMERO: EL CONTRATISTA DEBERÁ ENTREGAR LOS SIGUIENTES PRODUCTOS: 1. PRESENTAR LISTADO DE ASISTENCIA EN LAS DIFERENTES JORNADAS CON LOS EXTENSIONISTAS EN LA ZONA ASIGNADA. 2. PRESENTAR LISTADO DE LOS NUEVOS USUARIOS POSIBLES BENEFICIARIOS EN LAS LÍNEAS PRIORIZADAS PARA SU ZONA. PARÁGRAFO SEGUNDO: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TERCERO: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</si>
  <si>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</si>
  <si>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LAS REUNIONES TÉCNICAS Y DE SEGUIMIENTO QUE SEAN REQUERIDAS POR PARTE DEL EQUIPO TÉCNICO DE LOS PROYECTOS. 2. REALIZAR VISITAS DE CAMPO EN LOS LUGARES DE EJECUCIÓN DE LOS PROYECTOS EN LOS MUNICIPIOS BENEFICIADOS POR LOS PROYECTOS, CON EL FIN DE APOYAR EN LA INSPECCIÓN, VERIFICACIÓN Y COORDINACIÓN DE LA PREPARACIÓN DE SUELOS, SIEMBRA Y COSECHA DE PRODUCTOS AGRÍCOLAS ESPECÍFICOS EN LOS MUNICIPIOS BENEFICIADOS. 3. APOYAR EN SITIO LA RECOLECCIÓN DE DATOS, CÁLCULO DE CANTIDADES Y COSTOS DE LOS MATERIALES Y MANO DE OBRA NECESARIA PARA PROYECTOS AGRÍCOLAS. 4. REALIZAR VISITAS DE CAMPO, CON EL FIN DE APOYAR LA ASESORÍA A LOS BENEFICIARIOS ASIGNADOS PARA LA IMPLEMENTACIÓN Y MANTENIMIENTO DE BUENAS PRÁCTICAS AGRÍCOLAS, EN LOS CULTIVOS DE LOS BENEFICIARIOS DEL PROYECTO ORIENTAR, VERIFICAR Y RECOMENDAR LA SEÑALIZACIÓN LOS LUGARES DE SIEMBRA DE LAS PARCELAS ASIGNADAS QUE SERÁN ESTABLECIDAS EN EL MARCO DEL PRESENTE PROYECTO. 5. APOYAR EN EL ESTABLECIMIENTO DE SISTEMAS ARTESANALES DE RIEGO PARA LOS CULTIVOS ESTABLECIDOS. 6. ORIENTAR A LOS BENEFICIARIOS ASIGNADOS PARA LA SIEMBRA DE LOS DIFERENTES CULTIVOS QUE SERÁN ENTREGADAS EN EL MARCO DE LA EJECUCIÓN DEL CONTRATO. 7. REALIZAR LAS VISITAS DE ACOMPAÑAMIENTO TÉCNICAS PERIÓDICAS A LOS BENEFICIARIOS DE LOS MUNICIPIOS CONFORME A LO ESTABLECIDO EN EL PROYECTO. 8. ACOMPAÑAR EL PROCESO DE ENTREGAS DE LOS INSUMOS, MATERIALES, EQUIPOS Y SERVICIOS Y HACER SEGUIMIENTO AL BUEN USO DE DICHOS BIENES DURANTE LA VIGENCIA DEL CONTRATO.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</si>
  <si>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 LA LOGÍSTICA Y PROTOCOLO DE LAS ACTIVIDADES Y EVENTOS ACADÉMICOS, SOCIALES Y CULTURALES DE LA VICERRECTORÍA DE EXTENSIÓN Y PROYECCIÓN SOCIAL. 2. REALIZAR CUBRIMIENTO PERIODÍSTICO A LAS ACTIVIDADES PROGRAMADAS DENTRO DE LOS PROYECTOS INSTITUCIONALES CONTEMPLADOS EN EL PLAN DE ACCIÓN 2024. 3. APOYAR LA ACTUALIZACIÓN DEL PORTAL WEB DE LA VICERRECTORÍA DE EXTENSIÓN Y PROYECCIÓN SOCIAL. 4. APOYAR EN LA CREACIÓN DE CONTENIDOS CREATIVOS MENSUALES PARA APORTAR AL CRECIMIENTO Y A LA CONSOLIDACIÓN DE LA COMUNIDAD DIGITAL, A TRAVÉS DE LA REDES SOCIALES DE LA VICERRECTORÍA DE EXTENSIÓN Y PROYECCIÓN SOCIAL. 5. REALIZAR TRABAJOS AUDIOVISUALES, SOBRE TEMAS INFORMATIVOS DE LA VICERRECTORÍA DE EXTENSIÓN Y PROYECCIÓN SOCIAL, QUE SE PUBLICARÁN EN LAS REDES SOCIALES INSTITUCIONALES. 6. APOYAR EN LA TOMA DE FOTOGRAFÍAS, GRABACIÓN Y EDICIÓN DE CONTENIDOS AUDIOVISUALES PARA REDES SOCIALES. 7. APOYAR EN LAS CAMPAÑAS ESTRATÉGICAS DIGITALES QUE APORTEN AL POSICIONAMIENTO Y FIDELIZACIÓN DE LA COMUNIDAD DIGITAL INSTITUCIONAL. 8. APOYAR EN LAS ESTRATEGIAS DE MARKETING DIGITAL PARA POTENCIALIZAR EL RECONOCIMIENTO DE LA MARCA UNIMAGDALENA. 9. PRESENTAR EVENTOS INSTITUCIONALES.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</si>
  <si>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</si>
  <si>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 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</si>
  <si>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Y DEMÁS DOCUMENTOS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INICIO, TERMINACIÓN, SUSPENSIÓN, REINICIO Y LIQUIDACIÓN. 6. ASESORAR Y APOYAR EL PROCESO DE REVISIÓN DE GARANTÍAS CONTRACTUALES PARA APROBACIÓN POR PARTE DEL ORDENADOR DEL GASTO. 7. APOYAR EN EL CARGUE Y ACTUALIZACIÓN DE LA INFORMACIÓN PRECONTRACTUAL, CONTRACTUAL Y POSTCONTRACTUAL DE LAS ÓRDENES DE SERVICIOS PROFESIONALES Y DE APOYO A LA GESTIÓN QUE SUSCRIBA EL VICERRECTOR ADMINISTRATIVO Y EL DIRECTOR ADMINISTRATIVO EN LAS PLATAFORMAS SIA OBSERVA DE LA AUDITORA GENERAL DE LA REPÚBLICA Y SECOP II. 8. APOYAR EN LA REVISIÓN DE LA INFORMACIÓN CONTRACTUAL CARGADA POR LOS DIFERENTES ORDENADORES DEL GASTO DELEGADOS, EN LAS PLATAFORMAS DEL SIA OBSERVA- AUDITORÍA, SIGEP II SECOP I Y II.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</si>
  <si>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INGENIERÍA. 3. APOYAR A LA DIRECCIÓN DE BIENESTAR UNIVERSITARIO EN EL SEGUIMIENTO DE LOS CASOS DE ESTUDIANTES Y DOCENTES CON DIFICULTADES REPORTADOS POR LA FACULTAD DE INGENIERÍA.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</si>
  <si>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DANIEL DAVID GRANADOS PARODI</t>
  </si>
  <si>
    <t>ESTEFANIA DE JESUS VASQUEZ CAMPO</t>
  </si>
  <si>
    <t>HAILY MARÍA LARA LÓPEZ</t>
  </si>
  <si>
    <t>YINA ALEJANDRA TELLEZ FUENTES</t>
  </si>
  <si>
    <t>SIDIS JOHANA SUAREZ MEDINA</t>
  </si>
  <si>
    <t>MARY DESIDERIA GARCIA VELASQUEZ</t>
  </si>
  <si>
    <t>CAMILO DAVID QUINTANA GAMARRA</t>
  </si>
  <si>
    <t>LAINA VANESSA CERVANTES AREVALO</t>
  </si>
  <si>
    <t>JASNEY MOTTA PEREZ</t>
  </si>
  <si>
    <t>JONATAN JOSE BUENABER WISMAN</t>
  </si>
  <si>
    <t>JOHN JAIRO DIAZ RINCON</t>
  </si>
  <si>
    <t>CARMEN ELENA ROMERO RODRIGUEZ</t>
  </si>
  <si>
    <t>JENNIFER BALLESTAS MOLINA</t>
  </si>
  <si>
    <t>CLAUDIA PATRICIA AARON COVELLI</t>
  </si>
  <si>
    <t>FABIO ANDRES SOFFIA LACOUTURE</t>
  </si>
  <si>
    <t>ROSA MARIA MAESTRE SAMPER</t>
  </si>
  <si>
    <t>MARIA FERNANDA GOMEZ MOJICA</t>
  </si>
  <si>
    <t>ESTEFANIA SARAI OROZCO SEQUEA</t>
  </si>
  <si>
    <t>CARMEN MILENA DELGADO LARA</t>
  </si>
  <si>
    <t>CAMILO DAVID PINEDO DIAZGRANADOS</t>
  </si>
  <si>
    <t>ANDRES FELIPE LIZCANO GONZALEZ</t>
  </si>
  <si>
    <t>ANA MILENA ALVAREZ LAMBRAÑO</t>
  </si>
  <si>
    <t>STIVENSON GÓMEZ MANJARRES</t>
  </si>
  <si>
    <t>CRISTIAN ALBERTO MERIÑO SEGRERA</t>
  </si>
  <si>
    <t>ARLINTHONG JOSE PEREZ CAMPO</t>
  </si>
  <si>
    <t>DANIEL HERNANDO SANCHEZ MARMOLEJO</t>
  </si>
  <si>
    <t>LUIS FELIPE CERMEÑO ULLOA</t>
  </si>
  <si>
    <t>IBIS LENIS RODRIGUEZ CRUZ</t>
  </si>
  <si>
    <t>MARIA ALEXANDRA MANJARRES MEZA</t>
  </si>
  <si>
    <t>JHON JAIRO PEREZ DE LOS REYES</t>
  </si>
  <si>
    <t>YURANIS PATRICIA BOTTO JIMENEZ</t>
  </si>
  <si>
    <t>LUZ KAREN ZABALETA AVENDAÑO</t>
  </si>
  <si>
    <t>SEBASTIAN  CAMILO MANOTAS VELASQUEZ</t>
  </si>
  <si>
    <t>OSCAR IVAN ORDOÑEZ VALERA</t>
  </si>
  <si>
    <t>KEVIN YORDY ROMERO CASTRO</t>
  </si>
  <si>
    <t>DANISA OFIR VARELA MENDOZA</t>
  </si>
  <si>
    <t>JOSE FERNANDO PAVA LOPEZ</t>
  </si>
  <si>
    <t>MARIA ALEJANDRA ALCAZAR QUINTO</t>
  </si>
  <si>
    <t>KEGUIN JOSE GONZALEZ CASTRO</t>
  </si>
  <si>
    <t>MARIA ANGELICA IGUARAN GIRALDO</t>
  </si>
  <si>
    <t>NIDIA PETRONA VEGA VELAIDES</t>
  </si>
  <si>
    <t>CARLOS RAFAEL GARIZABALO HOYOS</t>
  </si>
  <si>
    <t>LAURA MARCELA DE JESUS VIVES CAMPO</t>
  </si>
  <si>
    <t>MARCELLA LUZ CIRO DIAZ</t>
  </si>
  <si>
    <t>ANDREA STEFANIA SOLANO HERNANDEZ</t>
  </si>
  <si>
    <t>LAURIS MARCELA PIMIENTA CAMARGO</t>
  </si>
  <si>
    <t>MARIA DEL PILAR SERRATO SALTARIN</t>
  </si>
  <si>
    <t>LUIS FERNANDO SANCHEZ LOPEZ</t>
  </si>
  <si>
    <t>AMANDA ESTER MOJICA CUETO</t>
  </si>
  <si>
    <t>INDIRA ALEJANDRA OLIVEROS OROZCO</t>
  </si>
  <si>
    <t>JERONIMO RAFAEL MONTERO OCHOA</t>
  </si>
  <si>
    <t>ANDERSON PALACIO VILARO</t>
  </si>
  <si>
    <t>ANA KARINA GONZALEZ VIVES </t>
  </si>
  <si>
    <t>GUSTAVO ENRIQUE CUAO CAMPO</t>
  </si>
  <si>
    <t>JOSE GREGORIO COTES CEBALLOS</t>
  </si>
  <si>
    <t>SIGIFREDO GARCIA FUENTES</t>
  </si>
  <si>
    <t>JULIANA DE LA MILAGROSA VIVES NORIEGA</t>
  </si>
  <si>
    <t>CARLOS ALBERTO ESCOBAR RUIZ</t>
  </si>
  <si>
    <t>KAROLINE PAULINA DE LA HOZ OBREGON</t>
  </si>
  <si>
    <t>JOHAINE CESPEDES ABELLO</t>
  </si>
  <si>
    <t>LUIS MIGUEL MADERO OLIVARES</t>
  </si>
  <si>
    <t>MARIA DEL CARMEN PINZON MAHECHA</t>
  </si>
  <si>
    <t>IRIS MARIA FONSECA LIDUEÑA</t>
  </si>
  <si>
    <t>EDGARDO JOSE DIAZ OÑATE</t>
  </si>
  <si>
    <t>ORIANA PATRICIA DAZA BRITO</t>
  </si>
  <si>
    <t>LUIS ALFREDO BARROS RODRIGUEZ</t>
  </si>
  <si>
    <t>ANA MARIA GUTIERREZ VALVERDE</t>
  </si>
  <si>
    <t>GUSTAVO MANUEL LOPEZ GOMEZ</t>
  </si>
  <si>
    <t>EFRAIN ALFONSO RADA VARGAS</t>
  </si>
  <si>
    <t>JOSE AMABLE ARAUJO BLANCO</t>
  </si>
  <si>
    <t>JOSE LUIS RODRIGUEZ GARCIA</t>
  </si>
  <si>
    <t>SUSANA PAOLA JIMENEZ DE LEON</t>
  </si>
  <si>
    <t>ZENITH ELENA DE LA HOZ MONSALVO</t>
  </si>
  <si>
    <t>MARIA CONCEPCION MARTINEZ DIAZ</t>
  </si>
  <si>
    <t>DILIA MARIA VELASQUEZ ACOSTA</t>
  </si>
  <si>
    <t>CLAUDIA MILENA VALENCIA PEREZ</t>
  </si>
  <si>
    <t>EUFEMIA PAOLA VILLATE VIANA</t>
  </si>
  <si>
    <t>ANA JOSEFA ANAYA HERNANDEZ</t>
  </si>
  <si>
    <t>MAYRENA MARGARITA NUÑEZ SEVILLA</t>
  </si>
  <si>
    <t>MARIA PATRICIA RIASCOS FANDIÑO</t>
  </si>
  <si>
    <t>GEIDIS MARCELA ARRAZOLA MURILLO</t>
  </si>
  <si>
    <t>EDIER LUIS SALAZAR SERPA</t>
  </si>
  <si>
    <t>JAMES GARCIA FUENTES</t>
  </si>
  <si>
    <t>JACOBO MARIANO MENDEZ DE ANDREIS</t>
  </si>
  <si>
    <t>RUBEN ENRIQUE REALES BRITTO</t>
  </si>
  <si>
    <t>MARIA FAUSTINA GARCIA NIETO</t>
  </si>
  <si>
    <t>MARENA SOFIA SABALLET RADA</t>
  </si>
  <si>
    <t>LORAINE ANDREA RIVADENEIRA AGUILAR</t>
  </si>
  <si>
    <t>LEDA JOSE DUARTE WADNIPAR</t>
  </si>
  <si>
    <t>MARIANA STAND AYALA</t>
  </si>
  <si>
    <t>DIEGO ARMANDO SILVA OLAYA</t>
  </si>
  <si>
    <t>ANA ISABEL TETTE MARQUEZ</t>
  </si>
  <si>
    <t>BLEIDIS SULAYS ACOSTA PALACIO</t>
  </si>
  <si>
    <t>ERLIDES MARIA ALFARO VEGA</t>
  </si>
  <si>
    <t>KARELYS BRUGES CHARRIS</t>
  </si>
  <si>
    <t>KELLYS MARIA MANCERA LOPEZ</t>
  </si>
  <si>
    <t>LUIS ANGEL ACOSTA MARTINEZ</t>
  </si>
  <si>
    <t>MARCELA AYALA VESGA</t>
  </si>
  <si>
    <t>MARIELA VARON RODRIGUEZ</t>
  </si>
  <si>
    <t>MARTHA BEATRIZ HUMANES MENDOZA</t>
  </si>
  <si>
    <t>GISELL GRAVINI PORRAS</t>
  </si>
  <si>
    <t>GREISI MARIA BARRANCO MANOTAS</t>
  </si>
  <si>
    <t>JORGE ALBERTO MENDOZA BOLAÑO</t>
  </si>
  <si>
    <t>ROSA PAULINA CEBALLOS RIASCOS</t>
  </si>
  <si>
    <t>EYIS ADALBERTO TORO RODRIGUEZ</t>
  </si>
  <si>
    <t>NIDIA ISABEL ROMERO PATIÑO</t>
  </si>
  <si>
    <t>MARIA CRISTINA LOPEZ HOYOS</t>
  </si>
  <si>
    <t>ALEXANDER RAFAEL VILLA GARCIA</t>
  </si>
  <si>
    <t>AFRA ALEXANDRA HARDING GRACIA</t>
  </si>
  <si>
    <t>MARCIO POLO HURTADO</t>
  </si>
  <si>
    <t>CESAR DAVID NAVARRO ALTAMAR</t>
  </si>
  <si>
    <t>ROCIO DEL CARMEN MOLINA GUTIERREZ</t>
  </si>
  <si>
    <t>SANDRA PATRICIA MARTINEZ CASTRO</t>
  </si>
  <si>
    <t>ROBERTO FERNANDO DE LA ROSA MAESTRE</t>
  </si>
  <si>
    <t>FABIAN DE JESUS RAMIREZ NUÑEZ</t>
  </si>
  <si>
    <t>ADRIANA PAOLA NAVARRO BECERRA</t>
  </si>
  <si>
    <t>JOHN JAIRO ROMERO LUNA</t>
  </si>
  <si>
    <t>PATRICIA MILENA RICO CASTRO</t>
  </si>
  <si>
    <t>ROSALBA ESTHER JIMENEZ MOSS</t>
  </si>
  <si>
    <t>SANDY DEL CARMEN ALDANA MERCADO</t>
  </si>
  <si>
    <t>GISELLE DE JESUS CUCUNUBA MANES</t>
  </si>
  <si>
    <t>BLADIMIR ELIECER MANGA BARROS</t>
  </si>
  <si>
    <t>ROSA MARGARITA CAMARGO VASQUEZ</t>
  </si>
  <si>
    <t>ANDRES FELIPE PEREZ LOPEZ</t>
  </si>
  <si>
    <t>EDILBERTO GOMEZ ANAYA</t>
  </si>
  <si>
    <t>LEYDIS ESTEPHANIA CANEDO PEDROZO</t>
  </si>
  <si>
    <t>DANIEL ESTEBAN MONTES ROMERO</t>
  </si>
  <si>
    <t>ROSA VIRGINA SIRTORI TARAZONA</t>
  </si>
  <si>
    <t>CLARA INES APREZA FERNANDEZ</t>
  </si>
  <si>
    <t>ENRIQUE MORENO SILVA</t>
  </si>
  <si>
    <t>LORENA ISABEL GONZALEZ ARIAS</t>
  </si>
  <si>
    <t>MAGNOLIA DEL CARMEN DIAZ GUERRERO</t>
  </si>
  <si>
    <t>SAIDI MARIA  RODRIGUEZ RATIVA</t>
  </si>
  <si>
    <t>KARY BEATRIZ BLANCO GOMEZ</t>
  </si>
  <si>
    <t>ANDREA LIZETH CASTRO VELEZ</t>
  </si>
  <si>
    <t>LEONARDO DE JESUS LIÑAN MARQUEZ</t>
  </si>
  <si>
    <t>RAFAEL JOSE CAMPO CAMPO</t>
  </si>
  <si>
    <t>BERLIS JOHANA ROBLES PADILLA</t>
  </si>
  <si>
    <t>FREDY RAFAEL AVILA MACIAS</t>
  </si>
  <si>
    <t>ANTONIO DE JESUS FORERO GRANADOS</t>
  </si>
  <si>
    <t>DANIELA VANESA VILLALBA CARDENAS</t>
  </si>
  <si>
    <t>ADAN JOSE OLIVEROS ALTAHONA</t>
  </si>
  <si>
    <t>EDITH DEL ROSARIO ROLONG PEREZ</t>
  </si>
  <si>
    <t>CARLA PAOLA MARQUEZ PASO</t>
  </si>
  <si>
    <t>AILEN LUCILA ZAMBRANO VIÑAS</t>
  </si>
  <si>
    <t xml:space="preserve">JESUS DANIEL RODRIGUEZ VASQUEZ  </t>
  </si>
  <si>
    <t>KEIMER KALETH BELTRAN CASTRO</t>
  </si>
  <si>
    <t>MILEIBYS CAROLINA ROJANO DEL TORO</t>
  </si>
  <si>
    <t>MILENA PATRICIA TOVAR LUNA</t>
  </si>
  <si>
    <t>ALISON PAOLA LLANES LOBO</t>
  </si>
  <si>
    <t>CARLOS LUIS FONSECA MENDOZA</t>
  </si>
  <si>
    <t>DENNIS JOSE PERNIA LAREZ</t>
  </si>
  <si>
    <t>HEYNER ALONSO CARROL PINEDA</t>
  </si>
  <si>
    <t>JAIME RAFAEL VILLA VALENCIA</t>
  </si>
  <si>
    <t>JOSE MANUEL BETANCOURT AVILA</t>
  </si>
  <si>
    <t>LUIS CARLOS OLIVEROS MANJARRES</t>
  </si>
  <si>
    <t>MARINA ESMERALDA TORRES ALMEIDA</t>
  </si>
  <si>
    <t>MARTHA PATRICIA PALACIO LIZCANO</t>
  </si>
  <si>
    <t>MARTIN ALONSO SUAREZ MAZENETT</t>
  </si>
  <si>
    <t>MARVI LAIDYS CAICEDO OSPINA</t>
  </si>
  <si>
    <t>MARVIN ALEXI GARCIA RODRIGUEZ</t>
  </si>
  <si>
    <t>RAFAEL DE JESUS CABRERA BRICEÑO</t>
  </si>
  <si>
    <t>ROSSANA DIAZ ORTIZ</t>
  </si>
  <si>
    <t>STEVEN DANIEL CODINA CANTILLO</t>
  </si>
  <si>
    <t>WALDIR MANGA BARROS</t>
  </si>
  <si>
    <t>VALENTINA VILLAMIL TRUJILLO</t>
  </si>
  <si>
    <t>MARIA DE JESUS AMADOR ZEA</t>
  </si>
  <si>
    <t>ANDRES FELIPE VALLE GONZALEZ</t>
  </si>
  <si>
    <t>TEODOSIA VERGARA VENERA</t>
  </si>
  <si>
    <t>YELITZA PAOLA  GRANADOS CUAO</t>
  </si>
  <si>
    <t>YUBIRIS ZAMBRANO GUERRERO</t>
  </si>
  <si>
    <t>ROSANA PIÑERES SOTO</t>
  </si>
  <si>
    <t>ORIANA MARIA DIAZ MARTINEZ</t>
  </si>
  <si>
    <t xml:space="preserve">MARTHA MILENA OROZCO MARTINEZ </t>
  </si>
  <si>
    <t>RADAMES ALEXANDER FERREIRA BARROS</t>
  </si>
  <si>
    <t>VICENTE MARTINEZ PANETTA</t>
  </si>
  <si>
    <t>XAVIER ALEXANDER MEJIA ZAGARRA</t>
  </si>
  <si>
    <t>ALVARO JOSE CAMPO LOPEZ</t>
  </si>
  <si>
    <t>OMAR ENRIQUE MANJARRES OJEDA</t>
  </si>
  <si>
    <t>JOSE LUIS DIAZ DE LA CRUZ</t>
  </si>
  <si>
    <t>MAURICIO ANDRES SANTANDER BARRIOS</t>
  </si>
  <si>
    <t>SILENA PAOLA CASTILLA CONSTANTE</t>
  </si>
  <si>
    <t>LAURA PAOLA GARCIA GONZALEZ</t>
  </si>
  <si>
    <t>HAROLD DE JESUS ARAQUE GARCIA</t>
  </si>
  <si>
    <t>ROXANA LEONOR ARRIETA CRUZ</t>
  </si>
  <si>
    <t>HUGO ELIECER ACOSTA MOLINA</t>
  </si>
  <si>
    <t>JUAN DE JESUS FINCE GUZMAN</t>
  </si>
  <si>
    <t>ROMARIO FARIA PEREZ MACHADO</t>
  </si>
  <si>
    <t>MARIA CAROLINA ROJAS VELASQUEZ</t>
  </si>
  <si>
    <t>ANDREA CAROLINA CUZA PEÑARANDA</t>
  </si>
  <si>
    <t>HERNAN CAMILO SARMIENTO GÓMEZ</t>
  </si>
  <si>
    <t>ANA CAROLINA RAMOS BOTTO</t>
  </si>
  <si>
    <t>LILIBETH ESTHER FLOREZ DIAZ</t>
  </si>
  <si>
    <t>MAURICIO DE JESUS TORRES IZAQUITA</t>
  </si>
  <si>
    <t>WILLIAM EDUARDO VELEZ GONZALEZ</t>
  </si>
  <si>
    <t>ESTEFANY RAMOS PEREZ</t>
  </si>
  <si>
    <t>BRAYAN ALEXANDER ROMERO OROZCO</t>
  </si>
  <si>
    <t>YARA LUZCENIT ARCE CARRERA</t>
  </si>
  <si>
    <t xml:space="preserve">JEREMIAS JUNIOR DE LA CRUZ GARCIA </t>
  </si>
  <si>
    <t>MARIA JOSE CAMPO BARRAGAN</t>
  </si>
  <si>
    <t>VANESA PAOLA VIVES CORONEL</t>
  </si>
  <si>
    <t>LAURA VANESSA MAESTRE MAESTRE</t>
  </si>
  <si>
    <t>ANDRES FELIPE MEJIA QUINTERO</t>
  </si>
  <si>
    <t>ELVIRA OLGA TORREGROZA CABARCAS</t>
  </si>
  <si>
    <t>HERNANDO ANTONIO HENRIQUEZ PINEDO</t>
  </si>
  <si>
    <t>MAYRA CRISTINA ZABALETA RAMOS</t>
  </si>
  <si>
    <t>LORENA PIRAGUA CASTRO</t>
  </si>
  <si>
    <t xml:space="preserve">ENRIQUE ALFONSO NAVARRO URBINA </t>
  </si>
  <si>
    <t>ELVIRA MARIA ATIA BELLO</t>
  </si>
  <si>
    <t>VILMA MARGARITA CARRILLO GARCIA</t>
  </si>
  <si>
    <t>GUSTAVO ADOLFO AMAYA CANDIA</t>
  </si>
  <si>
    <t>YASMERYS CRUZ RODRIGUEZ NOGUERA</t>
  </si>
  <si>
    <t>CAROLY MILDRED CORONADO ALCALA</t>
  </si>
  <si>
    <t>DANNY ZORAIDA VILLANUEVA DIAZ</t>
  </si>
  <si>
    <t>SANTIAGO GONZALEZ ROJAS</t>
  </si>
  <si>
    <t>MARIA CLAUDIA PACHECO AARON</t>
  </si>
  <si>
    <t>IMAEL FABRICIO VARGAS MONTENEGRO</t>
  </si>
  <si>
    <t>OSCAR LONDOÑO POLO</t>
  </si>
  <si>
    <t>MARIA FERNANDA DORADO FUENTES</t>
  </si>
  <si>
    <t>LUIS FERNANDO ESCOBAR RESTREPO</t>
  </si>
  <si>
    <t>LUIS ARNULFO QUINTERO BOTELLO</t>
  </si>
  <si>
    <t>CHRISTIAN JAVIER MOZO CABAS</t>
  </si>
  <si>
    <t>MARTHA ELOISA ACUÑA ORTIZ</t>
  </si>
  <si>
    <t>SIGEN ATUNES CELEDON</t>
  </si>
  <si>
    <t>MAURA CECILIA RUBIO SUAREZ</t>
  </si>
  <si>
    <t>MARIA CAROLINA MEJIA VELASQUEZ</t>
  </si>
  <si>
    <t>YUSLAY MISEL VALLE TETTE</t>
  </si>
  <si>
    <t>DENIS MARGARITA MOLINA CERVANTES</t>
  </si>
  <si>
    <t>VALERIA ANDREA CADENA PEREZ</t>
  </si>
  <si>
    <t>RAFAEL ANGEL VARGAS CONTRERAS</t>
  </si>
  <si>
    <t>LAUDYS ESTHER GUTIERREZ  PABA</t>
  </si>
  <si>
    <t>JOSE LUIS BARROS ATEHORTUA</t>
  </si>
  <si>
    <t>KAREN VANESA BONET MONTENEGRO</t>
  </si>
  <si>
    <t>BILLY JESUS ZEPHERIN ORTIZ</t>
  </si>
  <si>
    <t>ANA ISABEL DE LOS RIOS ANDRADE</t>
  </si>
  <si>
    <t>ALBERTO ENRIQUE CORVACHO GNECCO</t>
  </si>
  <si>
    <t>WILMER ENRIQUE GONZALES CERVANTES</t>
  </si>
  <si>
    <t>ALFONSO MIRANDA PAZ</t>
  </si>
  <si>
    <t>MARIA JOSE RAMOS JIMÉNEZ</t>
  </si>
  <si>
    <t>SHAROL CORTES MIRANDA</t>
  </si>
  <si>
    <t>VIVIAN BAUTE ZULUAGA</t>
  </si>
  <si>
    <t>YENNY YULIETH CACERES RUBIANO</t>
  </si>
  <si>
    <t>MAYRA ALEJANDRA MENDOZA HERNANDEZ</t>
  </si>
  <si>
    <t>JOSE ALFREDO DE LA HOZ BALLENA</t>
  </si>
  <si>
    <t>ANA KARINA FERRER HERNANDEZ</t>
  </si>
  <si>
    <t>MALORY PAOLA SAAVEDRA PIMIENTA</t>
  </si>
  <si>
    <t>MARIA INES MOSCARELLA VALLE</t>
  </si>
  <si>
    <t>HERNANDO JUNIOR BRAVO LLANOS</t>
  </si>
  <si>
    <t>DEIMER DAVID GARCIA VARGAS</t>
  </si>
  <si>
    <t>YASNIRIS JULIO MUÑOZ</t>
  </si>
  <si>
    <t>LUIS JOSE AYALA CORREDOR</t>
  </si>
  <si>
    <t>JADER PINEDA ARRIETA</t>
  </si>
  <si>
    <t>RICHAR DE JESUS MONTERO OJEDA</t>
  </si>
  <si>
    <t>JOSE PAIPA LUNA</t>
  </si>
  <si>
    <t>DARIEN RAUL RANGEL GABALO</t>
  </si>
  <si>
    <t>CARMEN CECILIA TOLOZA GUERRERO</t>
  </si>
  <si>
    <t>GUNNAWIA MATILDE CHAPARRO IZQUIERDO</t>
  </si>
  <si>
    <t>ANDRES FELIPE ROJAS DODINO</t>
  </si>
  <si>
    <t>ANDREA PAOLA JARUFFE PINILLA</t>
  </si>
  <si>
    <t>CARLOS ANDRES VICENTE VELILLA</t>
  </si>
  <si>
    <t>VICENTE ANTONIO VILLALBA CÁRDENAS</t>
  </si>
  <si>
    <t>JOSE GABRIEL MONTERO PATIÑO</t>
  </si>
  <si>
    <t>RONALD DAVID ARIAS LINERO</t>
  </si>
  <si>
    <t>JUAN CARLOS MAESTRE DOMINGUEZ</t>
  </si>
  <si>
    <t>MANUEL ALEJANDRO RAMIREZ VELASQUEZ</t>
  </si>
  <si>
    <t>OLGA MARINA LOPEZ CASTRO</t>
  </si>
  <si>
    <t>MILDER ROSA ORTEGA MANCILLA</t>
  </si>
  <si>
    <t>RODOLFO DE JESUS MONTERO VILLA</t>
  </si>
  <si>
    <t>VANESA ALEXANDRA BARRANCO EVILLA</t>
  </si>
  <si>
    <t>JULIETH KARINA GARCIA GAMARRA</t>
  </si>
  <si>
    <t>JOSE DE LOS SANTOS ARIZA HERNANDEZ</t>
  </si>
  <si>
    <t>ENEL JESUS NIETO ROPAIN</t>
  </si>
  <si>
    <t>DILAN DAVID SOLAR TOUS</t>
  </si>
  <si>
    <t>NERLYS VANESSA SOBRINO ERAZO</t>
  </si>
  <si>
    <t>YAHAINIS LISSETH CABRERA DURAN</t>
  </si>
  <si>
    <t>EDUAR KRISS LOPESIERRA GARCIA</t>
  </si>
  <si>
    <t>GREGORIA INES ESCORCIA BUSTAMANTE</t>
  </si>
  <si>
    <t>HEILEN MARIA ECHEVERRIA CRESPO</t>
  </si>
  <si>
    <t>ISAAC DANIEL HENRIQUEZ BOUHOT</t>
  </si>
  <si>
    <t>JOSE MARIA GARCIA DIAZ</t>
  </si>
  <si>
    <t>BREYNNER DAVID BARRERA LOPEZ</t>
  </si>
  <si>
    <t>MONICA BEATRIZ RAMIREZ PEREIRA</t>
  </si>
  <si>
    <t>LILIBETH PATRICIA CARBONO PACHECO</t>
  </si>
  <si>
    <t>LIGIA ROSA YANET CAMARGO</t>
  </si>
  <si>
    <t>MARIA ELENA HENAO ALVAREZ</t>
  </si>
  <si>
    <t>DEISY JOHANA URREA GONZALEZ</t>
  </si>
  <si>
    <t>JESUS DAVID NAVARRO ROCHA</t>
  </si>
  <si>
    <t>NATALIA MARIA LARA SAMPAYO</t>
  </si>
  <si>
    <t>STEFFAN ANDERSON VERGARA TORRES</t>
  </si>
  <si>
    <t>SARA JURAIMA MERCADO MANGA</t>
  </si>
  <si>
    <t>ROSA ELENA VASQUEZ BRUGES</t>
  </si>
  <si>
    <t>DUWAN ALEXANDER SANCHEZ CASTRO</t>
  </si>
  <si>
    <t>BRAYAN RENE CARBONO CARBONO</t>
  </si>
  <si>
    <t>MARLA ESTELA GUILLEN BRU</t>
  </si>
  <si>
    <t>DIOMEDES JAIR VARGAS HORTA</t>
  </si>
  <si>
    <t>EDWIN DAVID ROSADO FLOREZ</t>
  </si>
  <si>
    <t>MARINA MERCEDES MIER MANGA</t>
  </si>
  <si>
    <t>JOSE FERNANDO RIVERA GRANADOS</t>
  </si>
  <si>
    <t>GERARDO ALFREDO CODINA CANTILLO</t>
  </si>
  <si>
    <t>EDISON RAFAEL LEA CHARRIS</t>
  </si>
  <si>
    <t>RUTH ELENA NIETO BENJUMEA</t>
  </si>
  <si>
    <t>ASDRUBAL SENEN OROZCO SANJUANELO</t>
  </si>
  <si>
    <t>ORLANDO CLARETH LABORDE MONTES</t>
  </si>
  <si>
    <t>JUAN JOSE CARDENAS CARREÑO</t>
  </si>
  <si>
    <t>HERNANDO JOSE MOGOLLON ROCHA</t>
  </si>
  <si>
    <t>ANA KARINA CAMPO VERGARA</t>
  </si>
  <si>
    <t>MAYERLLIS ANAIS SOCARRAS MONSALVE</t>
  </si>
  <si>
    <t>ANDREA VALENTINA OROZCO NUÑEZ</t>
  </si>
  <si>
    <t>JUAN MANUEL LORA FONTALVO</t>
  </si>
  <si>
    <t>SEIBY MARTIN BARROS AYOLA</t>
  </si>
  <si>
    <t>ALBERTO JOSE JIMENEZ ALFARO</t>
  </si>
  <si>
    <t>BRAYAN JOSE GUARAMACO INFANTE</t>
  </si>
  <si>
    <t>CARLOS ALBERTO GUTIERREZ DIAZ GRANADOS</t>
  </si>
  <si>
    <t>CAROL DAYANA ESCORCIA GALVIZ</t>
  </si>
  <si>
    <t>JUAN CARLOS MIRANDA VASQUEZ</t>
  </si>
  <si>
    <t>DIOMARA MARGARITA SUAREZ SEGURA</t>
  </si>
  <si>
    <t>JOAQUÍN ALBERTO POMARES BLAISE</t>
  </si>
  <si>
    <t>PAULA MARCELA PINEDO CARRASCAL</t>
  </si>
  <si>
    <t>MARLON JOSÉ MOLINA MOJICA</t>
  </si>
  <si>
    <t>JORGE ALFONSO APREZA FERNANDEZ</t>
  </si>
  <si>
    <t>KATHERINE OLIVOS COLLANTES</t>
  </si>
  <si>
    <t>NELSON NOEL DAZA GOENAGA</t>
  </si>
  <si>
    <t>MARIA EMMA MORALES</t>
  </si>
  <si>
    <t>ROSALIA LIA BUSTILLO VERBEL</t>
  </si>
  <si>
    <t>ARMANDO JOSÉ SILVA HAMBURGER</t>
  </si>
  <si>
    <t>HAMLET HASSER LOMBARDI VANEGAS</t>
  </si>
  <si>
    <t>WILSON VELASQUEZ BASTIDAS</t>
  </si>
  <si>
    <t>KAREN AVILA LABASTIDAS</t>
  </si>
  <si>
    <t>GIOVANNA MARÍA SIMANCAS TINOCO</t>
  </si>
  <si>
    <t>BETSY LAUDIT MANJARRES FERNANDEZ</t>
  </si>
  <si>
    <t>DAVID NUMAN FLORIAN</t>
  </si>
  <si>
    <t>RONAL MARTINEZ ABUABARA</t>
  </si>
  <si>
    <t>FRANK DE JESUS ORTIZ SALGADO</t>
  </si>
  <si>
    <t>AQUILES COHEN LLANES</t>
  </si>
  <si>
    <t>JORGE ENRIQUE ELÍAS CARO</t>
  </si>
  <si>
    <t>HILDEMAR DAVID QUINTANA HERNANDEZ</t>
  </si>
  <si>
    <t>CARLOS ENRIQUE BARRAZA HERAS</t>
  </si>
  <si>
    <t>PEDRO LUIS SALCEDO RAMIREZ</t>
  </si>
  <si>
    <t>https://community.secop.gov.co/Public/Tendering/OpportunityDetail/Index?noticeUID=CO1.NTC.5600971</t>
  </si>
  <si>
    <t>https://community.secop.gov.co/Public/Tendering/OpportunityDetail/Index?noticeUID=CO1.NTC.5601408</t>
  </si>
  <si>
    <t>https://community.secop.gov.co/Public/Tendering/OpportunityDetail/Index?noticeUID=CO1.NTC.5602007</t>
  </si>
  <si>
    <t>https://community.secop.gov.co/Public/Tendering/OpportunityDetail/Index?noticeUID=CO1.NTC.5601776</t>
  </si>
  <si>
    <t>https://community.secop.gov.co/Public/Tendering/OpportunityDetail/Index?noticeUID=CO1.NTC.5602362</t>
  </si>
  <si>
    <t>https://community.secop.gov.co/Public/Tendering/OpportunityDetail/Index?noticeUID=CO1.NTC.5603007</t>
  </si>
  <si>
    <t>https://community.secop.gov.co/Public/Tendering/OpportunityDetail/Index?noticeUID=CO1.NTC.5603041</t>
  </si>
  <si>
    <t>https://community.secop.gov.co/Public/Tendering/OpportunityDetail/Index?noticeUID=CO1.NTC.5602682</t>
  </si>
  <si>
    <t>https://community.secop.gov.co/Public/Tendering/OpportunityDetail/Index?noticeUID=CO1.NTC.5600639</t>
  </si>
  <si>
    <t>https://community.secop.gov.co/Public/Tendering/OpportunityDetail/Index?noticeUID=CO1.NTC.5600753</t>
  </si>
  <si>
    <t>https://community.secop.gov.co/Public/Tendering/OpportunityDetail/Index?noticeUID=CO1.NTC.5601868</t>
  </si>
  <si>
    <t>https://community.secop.gov.co/Public/Tendering/OpportunityDetail/Index?noticeUID=CO1.NTC.5603527</t>
  </si>
  <si>
    <t>https://community.secop.gov.co/Public/Tendering/OpportunityDetail/Index?noticeUID=CO1.NTC.5602471</t>
  </si>
  <si>
    <t>https://community.secop.gov.co/Public/Tendering/OpportunityDetail/Index?noticeUID=CO1.NTC.5602770</t>
  </si>
  <si>
    <t>https://community.secop.gov.co/Public/Tendering/OpportunityDetail/Index?noticeUID=CO1.NTC.5603051</t>
  </si>
  <si>
    <t>https://community.secop.gov.co/Public/Tendering/OpportunityDetail/Index?noticeUID=CO1.NTC.5602684</t>
  </si>
  <si>
    <t>https://community.secop.gov.co/Public/Tendering/OpportunityDetail/Index?noticeUID=CO1.NTC.5603306</t>
  </si>
  <si>
    <t>https://community.secop.gov.co/Public/Tendering/OpportunityDetail/Index?noticeUID=CO1.NTC.5602216</t>
  </si>
  <si>
    <t>https://community.secop.gov.co/Public/Tendering/OpportunityDetail/Index?noticeUID=CO1.NTC.5602509</t>
  </si>
  <si>
    <t>https://community.secop.gov.co/Public/Tendering/OpportunityDetail/Index?noticeUID=CO1.NTC.5602162</t>
  </si>
  <si>
    <t>https://community.secop.gov.co/Public/Tendering/OpportunityDetail/Index?noticeUID=CO1.NTC.5602197</t>
  </si>
  <si>
    <t>https://community.secop.gov.co/Public/Tendering/OpportunityDetail/Index?noticeUID=CO1.NTC.5603047</t>
  </si>
  <si>
    <t>https://community.secop.gov.co/Public/Tendering/OpportunityDetail/Index?noticeUID=CO1.NTC.5602878</t>
  </si>
  <si>
    <t>https://community.secop.gov.co/Public/Tendering/OpportunityDetail/Index?noticeUID=CO1.NTC.5602899</t>
  </si>
  <si>
    <t>https://community.secop.gov.co/Public/Tendering/OpportunityDetail/Index?noticeUID=CO1.NTC.5603248</t>
  </si>
  <si>
    <t>https://community.secop.gov.co/Public/Tendering/OpportunityDetail/Index?noticeUID=CO1.NTC.5607096</t>
  </si>
  <si>
    <t>https://community.secop.gov.co/Public/Tendering/OpportunityDetail/Index?noticeUID=CO1.NTC.5607284</t>
  </si>
  <si>
    <t>https://community.secop.gov.co/Public/Tendering/OpportunityDetail/Index?noticeUID=CO1.NTC.5607738</t>
  </si>
  <si>
    <t>https://community.secop.gov.co/Public/Tendering/OpportunityDetail/Index?noticeUID=CO1.NTC.5607499</t>
  </si>
  <si>
    <t>https://community.secop.gov.co/Public/Tendering/OpportunityDetail/Index?noticeUID=CO1.NTC.5608268</t>
  </si>
  <si>
    <t>https://community.secop.gov.co/Public/Tendering/OpportunityDetail/Index?noticeUID=CO1.NTC.5608258</t>
  </si>
  <si>
    <t>https://community.secop.gov.co/Public/Tendering/OpportunityDetail/Index?noticeUID=CO1.NTC.5608524</t>
  </si>
  <si>
    <t>https://community.secop.gov.co/Public/Tendering/OpportunityDetail/Index?noticeUID=CO1.NTC.5609070</t>
  </si>
  <si>
    <t>https://community.secop.gov.co/Public/Tendering/OpportunityDetail/Index?noticeUID=CO1.NTC.5607060</t>
  </si>
  <si>
    <t>https://community.secop.gov.co/Public/Tendering/OpportunityDetail/Index?noticeUID=CO1.NTC.5606894</t>
  </si>
  <si>
    <t>https://community.secop.gov.co/Public/Tendering/OpportunityDetail/Index?noticeUID=CO1.NTC.5607616</t>
  </si>
  <si>
    <t>https://community.secop.gov.co/Public/Tendering/OpportunityDetail/Index?noticeUID=CO1.NTC.5608043</t>
  </si>
  <si>
    <t>https://community.secop.gov.co/Public/Tendering/OpportunityDetail/Index?noticeUID=CO1.NTC.5607959</t>
  </si>
  <si>
    <t>https://community.secop.gov.co/Public/Tendering/OpportunityDetail/Index?noticeUID=CO1.NTC.5609106</t>
  </si>
  <si>
    <t>https://community.secop.gov.co/Public/Tendering/OpportunityDetail/Index?noticeUID=CO1.NTC.5610152</t>
  </si>
  <si>
    <t>https://community.secop.gov.co/Public/Tendering/OpportunityDetail/Index?noticeUID=CO1.NTC.5610123</t>
  </si>
  <si>
    <t>https://community.secop.gov.co/Public/Tendering/OpportunityDetail/Index?noticeUID=CO1.NTC.5620391</t>
  </si>
  <si>
    <t>https://community.secop.gov.co/Public/Tendering/OpportunityDetail/Index?noticeUID=CO1.NTC.5620776</t>
  </si>
  <si>
    <t>https://community.secop.gov.co/Public/Tendering/OpportunityDetail/Index?noticeUID=CO1.NTC.5621530</t>
  </si>
  <si>
    <t>https://community.secop.gov.co/Public/Tendering/OpportunityDetail/Index?noticeUID=CO1.NTC.5621664</t>
  </si>
  <si>
    <t>https://community.secop.gov.co/Public/Tendering/OpportunityDetail/Index?noticeUID=CO1.NTC.5622029</t>
  </si>
  <si>
    <t>https://community.secop.gov.co/Public/Tendering/OpportunityDetail/Index?noticeUID=CO1.NTC.5622452</t>
  </si>
  <si>
    <t>https://community.secop.gov.co/Public/Tendering/OpportunityDetail/Index?noticeUID=CO1.NTC.5622155</t>
  </si>
  <si>
    <t>https://community.secop.gov.co/Public/Tendering/OpportunityDetail/Index?noticeUID=CO1.NTC.5622566</t>
  </si>
  <si>
    <t>https://community.secop.gov.co/Public/Tendering/OpportunityDetail/Index?noticeUID=CO1.NTC.5622730</t>
  </si>
  <si>
    <t>https://community.secop.gov.co/Public/Tendering/OpportunityDetail/Index?noticeUID=CO1.NTC.5620220</t>
  </si>
  <si>
    <t>https://community.secop.gov.co/Public/Tendering/OpportunityDetail/Index?noticeUID=CO1.NTC.5620534</t>
  </si>
  <si>
    <t>https://community.secop.gov.co/Public/Tendering/OpportunityDetail/Index?noticeUID=CO1.NTC.5620573</t>
  </si>
  <si>
    <t>https://community.secop.gov.co/Public/Tendering/OpportunityDetail/Index?noticeUID=CO1.NTC.5621429</t>
  </si>
  <si>
    <t>https://community.secop.gov.co/Public/Tendering/OpportunityDetail/Index?noticeUID=CO1.NTC.5621707</t>
  </si>
  <si>
    <t>https://community.secop.gov.co/Public/Tendering/OpportunityDetail/Index?noticeUID=CO1.NTC.5621684</t>
  </si>
  <si>
    <t>https://community.secop.gov.co/Public/Tendering/OpportunityDetail/Index?noticeUID=CO1.NTC.5622221</t>
  </si>
  <si>
    <t>https://community.secop.gov.co/Public/Tendering/OpportunityDetail/Index?noticeUID=CO1.NTC.5622362</t>
  </si>
  <si>
    <t>https://community.secop.gov.co/Public/Tendering/OpportunityDetail/Index?noticeUID=CO1.NTC.5622384</t>
  </si>
  <si>
    <t>https://community.secop.gov.co/Public/Tendering/OpportunityDetail/Index?noticeUID=CO1.NTC.5629815</t>
  </si>
  <si>
    <t>https://community.secop.gov.co/Public/Tendering/OpportunityDetail/Index?noticeUID=CO1.NTC.5629873</t>
  </si>
  <si>
    <t>https://community.secop.gov.co/Public/Tendering/OpportunityDetail/Index?noticeUID=CO1.NTC.5629970</t>
  </si>
  <si>
    <t>https://community.secop.gov.co/Public/Tendering/OpportunityDetail/Index?noticeUID=CO1.NTC.5631951</t>
  </si>
  <si>
    <t>https://community.secop.gov.co/Public/Tendering/OpportunityDetail/Index?noticeUID=CO1.NTC.5630270</t>
  </si>
  <si>
    <t>https://community.secop.gov.co/Public/Tendering/OpportunityDetail/Index?noticeUID=CO1.NTC.5630816</t>
  </si>
  <si>
    <t>https://community.secop.gov.co/Public/Tendering/OpportunityDetail/Index?noticeUID=CO1.NTC.5630749</t>
  </si>
  <si>
    <t>https://community.secop.gov.co/Public/Tendering/OpportunityDetail/Index?noticeUID=CO1.NTC.5630973</t>
  </si>
  <si>
    <t>https://community.secop.gov.co/Public/Tendering/OpportunityDetail/Index?noticeUID=CO1.NTC.5629359</t>
  </si>
  <si>
    <t>https://community.secop.gov.co/Public/Tendering/OpportunityDetail/Index?noticeUID=CO1.NTC.5629830</t>
  </si>
  <si>
    <t>https://community.secop.gov.co/Public/Tendering/OpportunityDetail/Index?noticeUID=CO1.NTC.5629944</t>
  </si>
  <si>
    <t>https://community.secop.gov.co/Public/Tendering/OpportunityDetail/Index?noticeUID=CO1.NTC.5630247</t>
  </si>
  <si>
    <t>https://community.secop.gov.co/Public/Tendering/OpportunityDetail/Index?noticeUID=CO1.NTC.5630293</t>
  </si>
  <si>
    <t>https://community.secop.gov.co/Public/Tendering/OpportunityDetail/Index?noticeUID=CO1.NTC.5630583</t>
  </si>
  <si>
    <t>https://community.secop.gov.co/Public/Tendering/OpportunityDetail/Index?noticeUID=CO1.NTC.5630954</t>
  </si>
  <si>
    <t>https://community.secop.gov.co/Public/Tendering/OpportunityDetail/Index?noticeUID=CO1.NTC.5629376</t>
  </si>
  <si>
    <t>https://community.secop.gov.co/Public/Tendering/OpportunityDetail/Index?noticeUID=CO1.NTC.5629928</t>
  </si>
  <si>
    <t>https://community.secop.gov.co/Public/Tendering/OpportunityDetail/Index?noticeUID=CO1.NTC.5630074</t>
  </si>
  <si>
    <t>https://community.secop.gov.co/Public/Tendering/OpportunityDetail/Index?noticeUID=CO1.NTC.5630268</t>
  </si>
  <si>
    <t>https://community.secop.gov.co/Public/Tendering/OpportunityDetail/Index?noticeUID=CO1.NTC.5630549</t>
  </si>
  <si>
    <t>https://community.secop.gov.co/Public/Tendering/OpportunityDetail/Index?noticeUID=CO1.NTC.5630490</t>
  </si>
  <si>
    <t>https://community.secop.gov.co/Public/Tendering/OpportunityDetail/Index?noticeUID=CO1.NTC.5630391</t>
  </si>
  <si>
    <t>https://community.secop.gov.co/Public/Tendering/OpportunityDetail/Index?noticeUID=CO1.NTC.5631131</t>
  </si>
  <si>
    <t>https://community.secop.gov.co/Public/Tendering/OpportunityDetail/Index?noticeUID=CO1.NTC.5638017</t>
  </si>
  <si>
    <t>https://community.secop.gov.co/Public/Tendering/OpportunityDetail/Index?noticeUID=CO1.NTC.5638112</t>
  </si>
  <si>
    <t>https://community.secop.gov.co/Public/Tendering/OpportunityDetail/Index?noticeUID=CO1.NTC.5637883</t>
  </si>
  <si>
    <t>https://community.secop.gov.co/Public/Tendering/OpportunityDetail/Index?noticeUID=CO1.NTC.5638315</t>
  </si>
  <si>
    <t>https://community.secop.gov.co/Public/Tendering/OpportunityDetail/Index?noticeUID=CO1.NTC.5638460</t>
  </si>
  <si>
    <t>https://community.secop.gov.co/Public/Tendering/OpportunityDetail/Index?noticeUID=CO1.NTC.5638535</t>
  </si>
  <si>
    <t>https://community.secop.gov.co/Public/Tendering/OpportunityDetail/Index?noticeUID=CO1.NTC.5636941</t>
  </si>
  <si>
    <t>https://community.secop.gov.co/Public/Tendering/OpportunityDetail/Index?noticeUID=CO1.NTC.5636973</t>
  </si>
  <si>
    <t>https://community.secop.gov.co/Public/Tendering/OpportunityDetail/Index?noticeUID=CO1.NTC.5636767</t>
  </si>
  <si>
    <t>https://community.secop.gov.co/Public/Tendering/OpportunityDetail/Index?noticeUID=CO1.NTC.5637095</t>
  </si>
  <si>
    <t>https://community.secop.gov.co/Public/Tendering/OpportunityDetail/Index?noticeUID=CO1.NTC.5637540</t>
  </si>
  <si>
    <t>https://community.secop.gov.co/Public/Tendering/OpportunityDetail/Index?noticeUID=CO1.NTC.5637725</t>
  </si>
  <si>
    <t>https://community.secop.gov.co/Public/Tendering/OpportunityDetail/Index?noticeUID=CO1.NTC.5640246</t>
  </si>
  <si>
    <t>https://community.secop.gov.co/Public/Tendering/OpportunityDetail/Index?noticeUID=CO1.NTC.5642343</t>
  </si>
  <si>
    <t>https://community.secop.gov.co/Public/Tendering/OpportunityDetail/Index?noticeUID=CO1.NTC.5642541</t>
  </si>
  <si>
    <t>https://community.secop.gov.co/Public/Tendering/OpportunityDetail/Index?noticeUID=CO1.NTC.5642394</t>
  </si>
  <si>
    <t>https://community.secop.gov.co/Public/Tendering/OpportunityDetail/Index?noticeUID=CO1.NTC.5642920</t>
  </si>
  <si>
    <t>https://community.secop.gov.co/Public/Tendering/OpportunityDetail/Index?noticeUID=CO1.NTC.5642786</t>
  </si>
  <si>
    <t>https://community.secop.gov.co/Public/Tendering/OpportunityDetail/Index?noticeUID=CO1.NTC.5637366</t>
  </si>
  <si>
    <t>https://community.secop.gov.co/Public/Tendering/OpportunityDetail/Index?noticeUID=CO1.NTC.5637806</t>
  </si>
  <si>
    <t>https://community.secop.gov.co/Public/Tendering/OpportunityDetail/Index?noticeUID=CO1.NTC.5640252</t>
  </si>
  <si>
    <t>https://community.secop.gov.co/Public/Tendering/OpportunityDetail/Index?noticeUID=CO1.NTC.5640544</t>
  </si>
  <si>
    <t>https://community.secop.gov.co/Public/Tendering/OpportunityDetail/Index?noticeUID=CO1.NTC.5640697</t>
  </si>
  <si>
    <t>https://community.secop.gov.co/Public/Tendering/OpportunityDetail/Index?noticeUID=CO1.NTC.5641354</t>
  </si>
  <si>
    <t>https://community.secop.gov.co/Public/Tendering/OpportunityDetail/Index?noticeUID=CO1.NTC.5658634</t>
  </si>
  <si>
    <t>https://community.secop.gov.co/Public/Tendering/OpportunityDetail/Index?noticeUID=CO1.NTC.5658775</t>
  </si>
  <si>
    <t>https://community.secop.gov.co/Public/Tendering/OpportunityDetail/Index?noticeUID=CO1.NTC.5658871</t>
  </si>
  <si>
    <t>https://community.secop.gov.co/Public/Tendering/OpportunityDetail/Index?noticeUID=CO1.NTC.5659738</t>
  </si>
  <si>
    <t>https://community.secop.gov.co/Public/Tendering/OpportunityDetail/Index?noticeUID=CO1.NTC.5659861</t>
  </si>
  <si>
    <t>https://community.secop.gov.co/Public/Tendering/OpportunityDetail/Index?noticeUID=CO1.NTC.5660052</t>
  </si>
  <si>
    <t>https://community.secop.gov.co/Public/Tendering/OpportunityDetail/Index?noticeUID=CO1.NTC.5660156</t>
  </si>
  <si>
    <t>https://community.secop.gov.co/Public/Tendering/OpportunityDetail/Index?noticeUID=CO1.NTC.5660283</t>
  </si>
  <si>
    <t>https://community.secop.gov.co/Public/Tendering/OpportunityDetail/Index?noticeUID=CO1.NTC.5660433</t>
  </si>
  <si>
    <t>https://community.secop.gov.co/Public/Tendering/OpportunityDetail/Index?noticeUID=CO1.NTC.5660467</t>
  </si>
  <si>
    <t>https://community.secop.gov.co/Public/Tendering/OpportunityDetail/Index?noticeUID=CO1.NTC.5660810</t>
  </si>
  <si>
    <t>https://community.secop.gov.co/Public/Tendering/OpportunityDetail/Index?noticeUID=CO1.NTC.5658588</t>
  </si>
  <si>
    <t>https://community.secop.gov.co/Public/Tendering/OpportunityDetail/Index?noticeUID=CO1.NTC.5659151</t>
  </si>
  <si>
    <t>https://community.secop.gov.co/Public/Tendering/OpportunityDetail/Index?noticeUID=CO1.NTC.5658989</t>
  </si>
  <si>
    <t>https://community.secop.gov.co/Public/Tendering/OpportunityDetail/Index?noticeUID=CO1.NTC.5660208</t>
  </si>
  <si>
    <t>https://community.secop.gov.co/Public/Tendering/OpportunityDetail/Index?noticeUID=CO1.NTC.5659972</t>
  </si>
  <si>
    <t>https://community.secop.gov.co/Public/Tendering/OpportunityDetail/Index?noticeUID=CO1.NTC.5660337</t>
  </si>
  <si>
    <t>https://community.secop.gov.co/Public/Tendering/OpportunityDetail/Index?noticeUID=CO1.NTC.5660344</t>
  </si>
  <si>
    <t>https://community.secop.gov.co/Public/Tendering/OpportunityDetail/Index?noticeUID=CO1.NTC.5660597</t>
  </si>
  <si>
    <t>https://community.secop.gov.co/Public/Tendering/OpportunityDetail/Index?noticeUID=CO1.NTC.5660571</t>
  </si>
  <si>
    <t>https://community.secop.gov.co/Public/Tendering/OpportunityDetail/Index?noticeUID=CO1.NTC.5660668</t>
  </si>
  <si>
    <t>https://community.secop.gov.co/Public/Tendering/OpportunityDetail/Index?noticeUID=CO1.NTC.5658348</t>
  </si>
  <si>
    <t>https://community.secop.gov.co/Public/Tendering/OpportunityDetail/Index?noticeUID=CO1.NTC.5658664</t>
  </si>
  <si>
    <t>https://community.secop.gov.co/Public/Tendering/OpportunityDetail/Index?noticeUID=CO1.NTC.5659190</t>
  </si>
  <si>
    <t>https://community.secop.gov.co/Public/Tendering/OpportunityDetail/Index?noticeUID=CO1.NTC.5659628</t>
  </si>
  <si>
    <t>https://community.secop.gov.co/Public/Tendering/OpportunityDetail/Index?noticeUID=CO1.NTC.5659764</t>
  </si>
  <si>
    <t>https://community.secop.gov.co/Public/Tendering/OpportunityDetail/Index?noticeUID=CO1.NTC.5659936</t>
  </si>
  <si>
    <t>https://community.secop.gov.co/Public/Tendering/OpportunityDetail/Index?noticeUID=CO1.NTC.5660164</t>
  </si>
  <si>
    <t>https://community.secop.gov.co/Public/Tendering/OpportunityDetail/Index?noticeUID=CO1.NTC.5660310</t>
  </si>
  <si>
    <t>https://community.secop.gov.co/Public/Tendering/OpportunityDetail/Index?noticeUID=CO1.NTC.5660328</t>
  </si>
  <si>
    <t>https://community.secop.gov.co/Public/Tendering/OpportunityDetail/Index?noticeUID=CO1.NTC.5660704</t>
  </si>
  <si>
    <t>https://community.secop.gov.co/Public/Tendering/OpportunityDetail/Index?noticeUID=CO1.NTC.5659460</t>
  </si>
  <si>
    <t>https://community.secop.gov.co/Public/Tendering/OpportunityDetail/Index?noticeUID=CO1.NTC.5659782</t>
  </si>
  <si>
    <t>https://community.secop.gov.co/Public/Tendering/OpportunityDetail/Index?noticeUID=CO1.NTC.5660142</t>
  </si>
  <si>
    <t>https://community.secop.gov.co/Public/Tendering/OpportunityDetail/Index?noticeUID=CO1.NTC.5660095</t>
  </si>
  <si>
    <t>https://community.secop.gov.co/Public/Tendering/OpportunityDetail/Index?noticeUID=CO1.NTC.5660100</t>
  </si>
  <si>
    <t>https://community.secop.gov.co/Public/Tendering/OpportunityDetail/Index?noticeUID=CO1.NTC.5660707</t>
  </si>
  <si>
    <t>https://community.secop.gov.co/Public/Tendering/OpportunityDetail/Index?noticeUID=CO1.NTC.5660712</t>
  </si>
  <si>
    <t>https://community.secop.gov.co/Public/Tendering/OpportunityDetail/Index?noticeUID=CO1.NTC.5660541</t>
  </si>
  <si>
    <t>https://community.secop.gov.co/Public/Tendering/OpportunityDetail/Index?noticeUID=CO1.NTC.5660563</t>
  </si>
  <si>
    <t>https://community.secop.gov.co/Public/Tendering/OpportunityDetail/Index?noticeUID=CO1.NTC.5660576</t>
  </si>
  <si>
    <t>https://community.secop.gov.co/Public/Tendering/OpportunityDetail/Index?noticeUID=CO1.NTC.5671841</t>
  </si>
  <si>
    <t>https://community.secop.gov.co/Public/Tendering/OpportunityDetail/Index?noticeUID=CO1.NTC.5671893</t>
  </si>
  <si>
    <t>https://community.secop.gov.co/Public/Tendering/OpportunityDetail/Index?noticeUID=CO1.NTC.5671465</t>
  </si>
  <si>
    <t>https://community.secop.gov.co/Public/Tendering/OpportunityDetail/Index?noticeUID=CO1.NTC.5672242</t>
  </si>
  <si>
    <t>https://community.secop.gov.co/Public/Tendering/OpportunityDetail/Index?noticeUID=CO1.NTC.5672290</t>
  </si>
  <si>
    <t>https://community.secop.gov.co/Public/Tendering/OpportunityDetail/Index?noticeUID=CO1.NTC.5672708</t>
  </si>
  <si>
    <t>https://community.secop.gov.co/Public/Tendering/OpportunityDetail/Index?noticeUID=CO1.NTC.5672848</t>
  </si>
  <si>
    <t>https://community.secop.gov.co/Public/Tendering/OpportunityDetail/Index?noticeUID=CO1.NTC.5672954</t>
  </si>
  <si>
    <t>https://community.secop.gov.co/Public/Tendering/OpportunityDetail/Index?noticeUID=CO1.NTC.5677301</t>
  </si>
  <si>
    <t>https://community.secop.gov.co/Public/Tendering/OpportunityDetail/Index?noticeUID=CO1.NTC.5673184</t>
  </si>
  <si>
    <t>https://community.secop.gov.co/Public/Tendering/OpportunityDetail/Index?noticeUID=CO1.NTC.5673732</t>
  </si>
  <si>
    <t>https://community.secop.gov.co/Public/Tendering/OpportunityDetail/Index?noticeUID=CO1.NTC.5677335</t>
  </si>
  <si>
    <t>https://community.secop.gov.co/Public/Tendering/OpportunityDetail/Index?noticeUID=CO1.NTC.5673663</t>
  </si>
  <si>
    <t>https://community.secop.gov.co/Public/Tendering/OpportunityDetail/Index?noticeUID=CO1.NTC.5673901</t>
  </si>
  <si>
    <t>https://community.secop.gov.co/Public/Tendering/OpportunityDetail/Index?noticeUID=CO1.NTC.5674680</t>
  </si>
  <si>
    <t>https://community.secop.gov.co/Public/Tendering/OpportunityDetail/Index?noticeUID=CO1.NTC.5675116</t>
  </si>
  <si>
    <t>https://community.secop.gov.co/Public/Tendering/OpportunityDetail/Index?noticeUID=CO1.NTC.5672150</t>
  </si>
  <si>
    <t>https://community.secop.gov.co/Public/Tendering/OpportunityDetail/Index?noticeUID=CO1.NTC.5672718</t>
  </si>
  <si>
    <t>https://community.secop.gov.co/Public/Tendering/OpportunityDetail/Index?noticeUID=CO1.NTC.5673534</t>
  </si>
  <si>
    <t>https://community.secop.gov.co/Public/Tendering/OpportunityDetail/Index?noticeUID=CO1.NTC.5673672</t>
  </si>
  <si>
    <t>https://community.secop.gov.co/Public/Tendering/OpportunityDetail/Index?noticeUID=CO1.NTC.5677283</t>
  </si>
  <si>
    <t>https://community.secop.gov.co/Public/Tendering/OpportunityDetail/Index?noticeUID=CO1.NTC.5674821</t>
  </si>
  <si>
    <t>https://community.secop.gov.co/Public/Tendering/OpportunityDetail/Index?noticeUID=CO1.NTC.5675187</t>
  </si>
  <si>
    <t>https://community.secop.gov.co/Public/Tendering/OpportunityDetail/Index?noticeUID=CO1.NTC.5675626</t>
  </si>
  <si>
    <t>https://community.secop.gov.co/Public/Tendering/OpportunityDetail/Index?noticeUID=CO1.NTC.5677273</t>
  </si>
  <si>
    <t>https://community.secop.gov.co/Public/Tendering/OpportunityDetail/Index?noticeUID=CO1.NTC.5672463</t>
  </si>
  <si>
    <t>https://community.secop.gov.co/Public/Tendering/OpportunityDetail/Index?noticeUID=CO1.NTC.5673614</t>
  </si>
  <si>
    <t>https://community.secop.gov.co/Public/Tendering/OpportunityDetail/Index?noticeUID=CO1.NTC.5673691</t>
  </si>
  <si>
    <t>https://community.secop.gov.co/Public/Tendering/OpportunityDetail/Index?noticeUID=CO1.NTC.5674091</t>
  </si>
  <si>
    <t>https://community.secop.gov.co/Public/Tendering/OpportunityDetail/Index?noticeUID=CO1.NTC.5674666</t>
  </si>
  <si>
    <t>https://community.secop.gov.co/Public/Tendering/OpportunityDetail/Index?noticeUID=CO1.NTC.5675401</t>
  </si>
  <si>
    <t>https://community.secop.gov.co/Public/Tendering/OpportunityDetail/Index?noticeUID=CO1.NTC.5675422</t>
  </si>
  <si>
    <t>https://community.secop.gov.co/Public/Tendering/OpportunityDetail/Index?noticeUID=CO1.NTC.5675979</t>
  </si>
  <si>
    <t>https://community.secop.gov.co/Public/Tendering/OpportunityDetail/Index?noticeUID=CO1.NTC.5676540</t>
  </si>
  <si>
    <t>https://community.secop.gov.co/Public/Tendering/OpportunityDetail/Index?noticeUID=CO1.NTC.5677108</t>
  </si>
  <si>
    <t>https://community.secop.gov.co/Public/Tendering/OpportunityDetail/Index?noticeUID=CO1.NTC.5678018</t>
  </si>
  <si>
    <t>https://community.secop.gov.co/Public/Tendering/OpportunityDetail/Index?noticeUID=CO1.NTC.5677616</t>
  </si>
  <si>
    <t>https://community.secop.gov.co/Public/Tendering/OpportunityDetail/Index?noticeUID=CO1.NTC.5677747</t>
  </si>
  <si>
    <t>https://community.secop.gov.co/Public/Tendering/OpportunityDetail/Index?noticeUID=CO1.NTC.5675948</t>
  </si>
  <si>
    <t>https://community.secop.gov.co/Public/Tendering/OpportunityDetail/Index?noticeUID=CO1.NTC.5676616</t>
  </si>
  <si>
    <t>https://community.secop.gov.co/Public/Tendering/OpportunityDetail/Index?noticeUID=CO1.NTC.5676652</t>
  </si>
  <si>
    <t>https://community.secop.gov.co/Public/Tendering/OpportunityDetail/Index?noticeUID=CO1.NTC.5674199</t>
  </si>
  <si>
    <t>https://community.secop.gov.co/Public/Tendering/OpportunityDetail/Index?noticeUID=CO1.NTC.5674807</t>
  </si>
  <si>
    <t>https://community.secop.gov.co/Public/Tendering/OpportunityDetail/Index?noticeUID=CO1.NTC.5675009</t>
  </si>
  <si>
    <t>https://community.secop.gov.co/Public/Tendering/OpportunityDetail/Index?noticeUID=CO1.NTC.5675601</t>
  </si>
  <si>
    <t>https://community.secop.gov.co/Public/Tendering/OpportunityDetail/Index?noticeUID=CO1.NTC.5675845</t>
  </si>
  <si>
    <t>https://community.secop.gov.co/Public/Tendering/OpportunityDetail/Index?noticeUID=CO1.NTC.5676315</t>
  </si>
  <si>
    <t>https://community.secop.gov.co/Public/Tendering/OpportunityDetail/Index?noticeUID=CO1.NTC.5676535</t>
  </si>
  <si>
    <t>https://community.secop.gov.co/Public/Tendering/OpportunityDetail/Index?noticeUID=CO1.NTC.5676856</t>
  </si>
  <si>
    <t>https://community.secop.gov.co/Public/Tendering/OpportunityDetail/Index?noticeUID=CO1.NTC.5677159</t>
  </si>
  <si>
    <t>https://community.secop.gov.co/Public/Tendering/OpportunityDetail/Index?noticeUID=CO1.NTC.5677291</t>
  </si>
  <si>
    <t>https://community.secop.gov.co/Public/Tendering/OpportunityDetail/Index?noticeUID=CO1.NTC.5677753</t>
  </si>
  <si>
    <t>https://community.secop.gov.co/Public/Tendering/OpportunityDetail/Index?noticeUID=CO1.NTC.5678310</t>
  </si>
  <si>
    <t>https://community.secop.gov.co/Public/Tendering/OpportunityDetail/Index?noticeUID=CO1.NTC.5696147</t>
  </si>
  <si>
    <t>https://community.secop.gov.co/Public/Tendering/OpportunityDetail/Index?noticeUID=CO1.NTC.5698444</t>
  </si>
  <si>
    <t>https://community.secop.gov.co/Public/Tendering/OpportunityDetail/Index?noticeUID=CO1.NTC.5696944</t>
  </si>
  <si>
    <t>https://community.secop.gov.co/Public/Tendering/OpportunityDetail/Index?noticeUID=CO1.NTC.5697997</t>
  </si>
  <si>
    <t>https://community.secop.gov.co/Public/Tendering/OpportunityDetail/Index?noticeUID=CO1.NTC.5697497</t>
  </si>
  <si>
    <t>https://community.secop.gov.co/Public/Tendering/OpportunityDetail/Index?noticeUID=CO1.NTC.5698479</t>
  </si>
  <si>
    <t>https://community.secop.gov.co/Public/Tendering/OpportunityDetail/Index?noticeUID=CO1.NTC.5698656</t>
  </si>
  <si>
    <t>https://community.secop.gov.co/Public/Tendering/OpportunityDetail/Index?noticeUID=CO1.NTC.5699034</t>
  </si>
  <si>
    <t>https://community.secop.gov.co/Public/Tendering/OpportunityDetail/Index?noticeUID=CO1.NTC.5698881</t>
  </si>
  <si>
    <t>https://community.secop.gov.co/Public/Tendering/OpportunityDetail/Index?noticeUID=CO1.NTC.5699310</t>
  </si>
  <si>
    <t>https://community.secop.gov.co/Public/Tendering/OpportunityDetail/Index?noticeUID=CO1.NTC.5699332</t>
  </si>
  <si>
    <t>https://community.secop.gov.co/Public/Tendering/OpportunityDetail/Index?noticeUID=CO1.NTC.5699000</t>
  </si>
  <si>
    <t>https://community.secop.gov.co/Public/Tendering/OpportunityDetail/Index?noticeUID=CO1.NTC.5693816</t>
  </si>
  <si>
    <t>https://community.secop.gov.co/Public/Tendering/OpportunityDetail/Index?noticeUID=CO1.NTC.5694423</t>
  </si>
  <si>
    <t>https://community.secop.gov.co/Public/Tendering/OpportunityDetail/Index?noticeUID=CO1.NTC.5695923</t>
  </si>
  <si>
    <t>https://community.secop.gov.co/Public/Tendering/OpportunityDetail/Index?noticeUID=CO1.NTC.5695265</t>
  </si>
  <si>
    <t>https://community.secop.gov.co/Public/Tendering/OpportunityDetail/Index?noticeUID=CO1.NTC.5695565</t>
  </si>
  <si>
    <t>https://community.secop.gov.co/Public/Tendering/OpportunityDetail/Index?noticeUID=CO1.NTC.5696190</t>
  </si>
  <si>
    <t>https://community.secop.gov.co/Public/Tendering/OpportunityDetail/Index?noticeUID=CO1.NTC.5696810</t>
  </si>
  <si>
    <t>https://community.secop.gov.co/Public/Tendering/OpportunityDetail/Index?noticeUID=CO1.NTC.5697217</t>
  </si>
  <si>
    <t>https://community.secop.gov.co/Public/Tendering/OpportunityDetail/Index?noticeUID=CO1.NTC.5697267</t>
  </si>
  <si>
    <t>https://community.secop.gov.co/Public/Tendering/OpportunityDetail/Index?noticeUID=CO1.NTC.5697745</t>
  </si>
  <si>
    <t>https://community.secop.gov.co/Public/Tendering/OpportunityDetail/Index?noticeUID=CO1.NTC.5697972</t>
  </si>
  <si>
    <t>https://community.secop.gov.co/Public/Tendering/OpportunityDetail/Index?noticeUID=CO1.NTC.5698174</t>
  </si>
  <si>
    <t>https://community.secop.gov.co/Public/Tendering/OpportunityDetail/Index?noticeUID=CO1.NTC.5698736</t>
  </si>
  <si>
    <t>https://community.secop.gov.co/Public/Tendering/OpportunityDetail/Index?noticeUID=CO1.NTC.5698824</t>
  </si>
  <si>
    <t>https://community.secop.gov.co/Public/Tendering/OpportunityDetail/Index?noticeUID=CO1.NTC.5699125</t>
  </si>
  <si>
    <t>https://community.secop.gov.co/Public/Tendering/OpportunityDetail/Index?noticeUID=CO1.NTC.5699226</t>
  </si>
  <si>
    <t>https://community.secop.gov.co/Public/Tendering/OpportunityDetail/Index?noticeUID=CO1.NTC.5693646</t>
  </si>
  <si>
    <t>https://community.secop.gov.co/Public/Tendering/OpportunityDetail/Index?noticeUID=CO1.NTC.5693813</t>
  </si>
  <si>
    <t>https://community.secop.gov.co/Public/Tendering/OpportunityDetail/Index?noticeUID=CO1.NTC.5695308</t>
  </si>
  <si>
    <t>https://community.secop.gov.co/Public/Tendering/OpportunityDetail/Index?noticeUID=CO1.NTC.5695198</t>
  </si>
  <si>
    <t>https://community.secop.gov.co/Public/Tendering/OpportunityDetail/Index?noticeUID=CO1.NTC.5698549</t>
  </si>
  <si>
    <t>https://community.secop.gov.co/Public/Tendering/OpportunityDetail/Index?noticeUID=CO1.NTC.5695601</t>
  </si>
  <si>
    <t>https://community.secop.gov.co/Public/Tendering/OpportunityDetail/Index?noticeUID=CO1.NTC.5695544</t>
  </si>
  <si>
    <t>https://community.secop.gov.co/Public/Tendering/OpportunityDetail/Index?noticeUID=CO1.NTC.5695685</t>
  </si>
  <si>
    <t>https://community.secop.gov.co/Public/Tendering/OpportunityDetail/Index?noticeUID=CO1.NTC.5706434</t>
  </si>
  <si>
    <t>https://community.secop.gov.co/Public/Tendering/OpportunityDetail/Index?noticeUID=CO1.NTC.5706662</t>
  </si>
  <si>
    <t>https://community.secop.gov.co/Public/Tendering/OpportunityDetail/Index?noticeUID=CO1.NTC.5706917</t>
  </si>
  <si>
    <t>https://community.secop.gov.co/Public/Tendering/OpportunityDetail/Index?noticeUID=CO1.NTC.5707147</t>
  </si>
  <si>
    <t>https://community.secop.gov.co/Public/Tendering/OpportunityDetail/Index?noticeUID=CO1.NTC.5707366</t>
  </si>
  <si>
    <t>https://community.secop.gov.co/Public/Tendering/OpportunityDetail/Index?noticeUID=CO1.NTC.5708003</t>
  </si>
  <si>
    <t>https://community.secop.gov.co/Public/Tendering/OpportunityDetail/Index?noticeUID=CO1.NTC.5707118</t>
  </si>
  <si>
    <t>https://community.secop.gov.co/Public/Tendering/OpportunityDetail/Index?noticeUID=CO1.NTC.5708147</t>
  </si>
  <si>
    <t>https://community.secop.gov.co/Public/Tendering/OpportunityDetail/Index?noticeUID=CO1.NTC.5707504</t>
  </si>
  <si>
    <t>https://community.secop.gov.co/Public/Tendering/OpportunityDetail/Index?noticeUID=CO1.NTC.5707543</t>
  </si>
  <si>
    <t>https://community.secop.gov.co/Public/Tendering/OpportunityDetail/Index?noticeUID=CO1.NTC.5707837</t>
  </si>
  <si>
    <t>https://community.secop.gov.co/Public/Tendering/OpportunityDetail/Index?noticeUID=CO1.NTC.5708172</t>
  </si>
  <si>
    <t>https://community.secop.gov.co/Public/Tendering/OpportunityDetail/Index?noticeUID=CO1.NTC.5716457</t>
  </si>
  <si>
    <t>https://community.secop.gov.co/Public/Tendering/OpportunityDetail/Index?noticeUID=CO1.NTC.5716528</t>
  </si>
  <si>
    <t>https://community.secop.gov.co/Public/Tendering/OpportunityDetail/Index?noticeUID=CO1.NTC.5710873</t>
  </si>
  <si>
    <t>https://community.secop.gov.co/Public/Tendering/OpportunityDetail/Index?noticeUID=CO1.NTC.5711269</t>
  </si>
  <si>
    <t>https://community.secop.gov.co/Public/Tendering/OpportunityDetail/Index?noticeUID=CO1.NTC.5711439</t>
  </si>
  <si>
    <t>https://community.secop.gov.co/Public/Tendering/OpportunityDetail/Index?noticeUID=CO1.NTC.5711464</t>
  </si>
  <si>
    <t>https://community.secop.gov.co/Public/Tendering/OpportunityDetail/Index?noticeUID=CO1.NTC.5711373</t>
  </si>
  <si>
    <t>https://community.secop.gov.co/Public/Tendering/OpportunityDetail/Index?noticeUID=CO1.NTC.5711555</t>
  </si>
  <si>
    <t>https://community.secop.gov.co/Public/Tendering/OpportunityDetail/Index?noticeUID=CO1.NTC.5711940</t>
  </si>
  <si>
    <t>https://community.secop.gov.co/Public/Tendering/OpportunityDetail/Index?noticeUID=CO1.NTC.5711979</t>
  </si>
  <si>
    <t>https://community.secop.gov.co/Public/Tendering/OpportunityDetail/Index?noticeUID=CO1.NTC.5712234</t>
  </si>
  <si>
    <t>https://community.secop.gov.co/Public/Tendering/OpportunityDetail/Index?noticeUID=CO1.NTC.5719479</t>
  </si>
  <si>
    <t>https://community.secop.gov.co/Public/Tendering/OpportunityDetail/Index?noticeUID=CO1.NTC.5719751</t>
  </si>
  <si>
    <t>https://community.secop.gov.co/Public/Tendering/OpportunityDetail/Index?noticeUID=CO1.NTC.5720707</t>
  </si>
  <si>
    <t>https://community.secop.gov.co/Public/Tendering/OpportunityDetail/Index?noticeUID=CO1.NTC.5719952</t>
  </si>
  <si>
    <t>https://community.secop.gov.co/Public/Tendering/OpportunityDetail/Index?noticeUID=CO1.NTC.5719877</t>
  </si>
  <si>
    <t>https://community.secop.gov.co/Public/Tendering/OpportunityDetail/Index?noticeUID=CO1.NTC.5720413</t>
  </si>
  <si>
    <t>https://community.secop.gov.co/Public/Tendering/OpportunityDetail/Index?noticeUID=CO1.NTC.5720508</t>
  </si>
  <si>
    <t>https://community.secop.gov.co/Public/Tendering/OpportunityDetail/Index?noticeUID=CO1.NTC.5719740</t>
  </si>
  <si>
    <t>https://community.secop.gov.co/Public/Tendering/OpportunityDetail/Index?noticeUID=CO1.NTC.5720013</t>
  </si>
  <si>
    <t>https://community.secop.gov.co/Public/Tendering/OpportunityDetail/Index?noticeUID=CO1.NTC.5720038</t>
  </si>
  <si>
    <t>https://community.secop.gov.co/Public/Tendering/OpportunityDetail/Index?noticeUID=CO1.NTC.5720081</t>
  </si>
  <si>
    <t>https://community.secop.gov.co/Public/Tendering/OpportunityDetail/Index?noticeUID=CO1.NTC.5720518</t>
  </si>
  <si>
    <t>https://community.secop.gov.co/Public/Tendering/OpportunityDetail/Index?noticeUID=CO1.NTC.5720641</t>
  </si>
  <si>
    <t>https://community.secop.gov.co/Public/Tendering/OpportunityDetail/Index?noticeUID=CO1.NTC.5720581</t>
  </si>
  <si>
    <t>https://community.secop.gov.co/Public/Tendering/OpportunityDetail/Index?noticeUID=CO1.NTC.5721839</t>
  </si>
  <si>
    <t>https://community.secop.gov.co/Public/Tendering/OpportunityDetail/Index?noticeUID=CO1.NTC.5722205</t>
  </si>
  <si>
    <t>https://community.secop.gov.co/Public/Tendering/OpportunityDetail/Index?noticeUID=CO1.NTC.5722324</t>
  </si>
  <si>
    <t>https://community.secop.gov.co/Public/Tendering/OpportunityDetail/Index?noticeUID=CO1.NTC.5722718</t>
  </si>
  <si>
    <t>https://community.secop.gov.co/Public/Tendering/OpportunityDetail/Index?noticeUID=CO1.NTC.5722494</t>
  </si>
  <si>
    <t>https://community.secop.gov.co/Public/Tendering/OpportunityDetail/Index?noticeUID=CO1.NTC.5722976</t>
  </si>
  <si>
    <t>https://community.secop.gov.co/Public/Tendering/OpportunityDetail/Index?noticeUID=CO1.NTC.5747171&amp;isFromPublicArea=True&amp;isModal=False</t>
  </si>
  <si>
    <t>https://community.secop.gov.co/Public/Tendering/OpportunityDetail/Index?noticeUID=CO1.NTC.5747637&amp;isFromPublicArea=True&amp;isModal=False</t>
  </si>
  <si>
    <t>https://community.secop.gov.co/Public/Tendering/OpportunityDetail/Index?noticeUID=CO1.NTC.5747712&amp;isFromPublicArea=True&amp;isModal=False</t>
  </si>
  <si>
    <t>https://community.secop.gov.co/Public/Tendering/OpportunityDetail/Index?noticeUID=CO1.NTC.5748022&amp;isFromPublicArea=True&amp;isModal=False</t>
  </si>
  <si>
    <t>https://community.secop.gov.co/Public/Tendering/OpportunityDetail/Index?noticeUID=CO1.NTC.5748143&amp;isFromPublicArea=True&amp;isModal=False</t>
  </si>
  <si>
    <t>https://community.secop.gov.co/Public/Tendering/OpportunityDetail/Index?noticeUID=CO1.NTC.5748727&amp;isFromPublicArea=True&amp;isModal=False</t>
  </si>
  <si>
    <t>https://community.secop.gov.co/Public/Tendering/OpportunityDetail/Index?noticeUID=CO1.NTC.5748660&amp;isFromPublicArea=True&amp;isModal=False</t>
  </si>
  <si>
    <t>https://community.secop.gov.co/Public/Tendering/OpportunityDetail/Index?noticeUID=CO1.NTC.5748164&amp;isFromPublicArea=True&amp;isModal=False</t>
  </si>
  <si>
    <t>https://community.secop.gov.co/Public/Tendering/OpportunityDetail/Index?noticeUID=CO1.NTC.5749403&amp;isFromPublicArea=True&amp;isModal=False</t>
  </si>
  <si>
    <t>https://community.secop.gov.co/Public/Tendering/OpportunityDetail/Index?noticeUID=CO1.NTC.5749744&amp;isFromPublicArea=True&amp;isModal=False</t>
  </si>
  <si>
    <t>https://community.secop.gov.co/Public/Tendering/OpportunityDetail/Index?noticeUID=CO1.NTC.5750620&amp;isFromPublicArea=True&amp;isModal=False</t>
  </si>
  <si>
    <t>https://community.secop.gov.co/Public/Tendering/OpportunityDetail/Index?noticeUID=CO1.NTC.5751003&amp;isFromPublicArea=True&amp;isModal=False</t>
  </si>
  <si>
    <t>https://community.secop.gov.co/Public/Tendering/OpportunityDetail/Index?noticeUID=CO1.NTC.5750762&amp;isFromPublicArea=True&amp;isModal=False</t>
  </si>
  <si>
    <t>https://community.secop.gov.co/Public/Tendering/OpportunityDetail/Index?noticeUID=CO1.NTC.5751206&amp;isFromPublicArea=True&amp;isModal=False</t>
  </si>
  <si>
    <t>https://community.secop.gov.co/Public/Tendering/OpportunityDetail/Index?noticeUID=CO1.NTC.5749115&amp;isFromPublicArea=True&amp;isModal=False</t>
  </si>
  <si>
    <t>https://community.secop.gov.co/Public/Tendering/OpportunityDetail/Index?noticeUID=CO1.NTC.5748600&amp;isFromPublicArea=True&amp;isModal=False</t>
  </si>
  <si>
    <t>https://community.secop.gov.co/Public/Tendering/OpportunityDetail/Index?noticeUID=CO1.NTC.5750075&amp;isFromPublicArea=True&amp;isModal=False</t>
  </si>
  <si>
    <t>https://community.secop.gov.co/Public/Tendering/OpportunityDetail/Index?noticeUID=CO1.NTC.5750212&amp;isFromPublicArea=True&amp;isModal=False</t>
  </si>
  <si>
    <t>https://community.secop.gov.co/Public/Tendering/OpportunityDetail/Index?noticeUID=CO1.NTC.5750433&amp;isFromPublicArea=True&amp;isModal=False</t>
  </si>
  <si>
    <t>https://community.secop.gov.co/Public/Tendering/OpportunityDetail/Index?noticeUID=CO1.NTC.5750957&amp;isFromPublicArea=True&amp;isModal=False</t>
  </si>
  <si>
    <t>https://community.secop.gov.co/Public/Tendering/OpportunityDetail/Index?noticeUID=CO1.NTC.5750659&amp;isFromPublicArea=True&amp;isModal=False</t>
  </si>
  <si>
    <t>https://community.secop.gov.co/Public/Tendering/OpportunityDetail/Index?noticeUID=CO1.NTC.5746852&amp;isFromPublicArea=True&amp;isModal=False</t>
  </si>
  <si>
    <t>https://community.secop.gov.co/Public/Tendering/ContractNoticePhases/View?PPI=CO1.PPI.30214862&amp;isFromPublicArea=True&amp;isModal=False</t>
  </si>
  <si>
    <t>https://community.secop.gov.co/Public/Tendering/ContractNoticePhases/View?PPI=CO1.PPI.30215080&amp;isFromPublicArea=True&amp;isModal=False</t>
  </si>
  <si>
    <t>https://community.secop.gov.co/Public/Tendering/OpportunityDetail/Index?noticeUID=CO1.NTC.5746991&amp;isFromPublicArea=True&amp;isModal=False</t>
  </si>
  <si>
    <t>https://community.secop.gov.co/Public/Tendering/OpportunityDetail/Index?noticeUID=CO1.NTC.5747352&amp;isFromPublicArea=True&amp;isModal=False</t>
  </si>
  <si>
    <t>https://community.secop.gov.co/Public/Tendering/OpportunityDetail/Index?noticeUID=CO1.NTC.5747361&amp;isFromPublicArea=True&amp;isModal=False</t>
  </si>
  <si>
    <t>https://community.secop.gov.co/Public/Tendering/OpportunityDetail/Index?noticeUID=CO1.NTC.5747555&amp;isFromPublicArea=True&amp;isModal=False</t>
  </si>
  <si>
    <t>https://community.secop.gov.co/Public/Tendering/OpportunityDetail/Index?noticeUID=CO1.NTC.5747869&amp;isFromPublicArea=True&amp;isModal=False</t>
  </si>
  <si>
    <t>https://community.secop.gov.co/Public/Tendering/OpportunityDetail/Index?noticeUID=CO1.NTC.5748434&amp;isFromPublicArea=True&amp;isModal=False</t>
  </si>
  <si>
    <t>https://community.secop.gov.co/Public/Tendering/OpportunityDetail/Index?noticeUID=CO1.NTC.5748286&amp;isFromPublicArea=True&amp;isModal=False</t>
  </si>
  <si>
    <t>https://community.secop.gov.co/Public/Tendering/OpportunityDetail/Index?noticeUID=CO1.NTC.5748851&amp;isFromPublicArea=True&amp;isModal=False</t>
  </si>
  <si>
    <t>https://community.secop.gov.co/Public/Tendering/OpportunityDetail/Index?noticeUID=CO1.NTC.5749045&amp;isFromPublicArea=True&amp;isModal=False</t>
  </si>
  <si>
    <t>https://community.secop.gov.co/Public/Tendering/OpportunityDetail/Index?noticeUID=CO1.NTC.5749531&amp;isFromPublicArea=True&amp;isModal=False</t>
  </si>
  <si>
    <t>https://community.secop.gov.co/Public/Tendering/OpportunityDetail/Index?noticeUID=CO1.NTC.5749668&amp;isFromPublicArea=True&amp;isModal=False</t>
  </si>
  <si>
    <t>https://community.secop.gov.co/Public/Tendering/OpportunityDetail/Index?noticeUID=CO1.NTC.5747792&amp;isFromPublicArea=True&amp;isModal=False</t>
  </si>
  <si>
    <t>https://community.secop.gov.co/Public/Tendering/OpportunityDetail/Index?noticeUID=CO1.NTC.5748139&amp;isFromPublicArea=True&amp;isModal=False</t>
  </si>
  <si>
    <t>https://community.secop.gov.co/Public/Tendering/OpportunityDetail/Index?noticeUID=CO1.NTC.5749408&amp;isFromPublicArea=True&amp;isModal=False</t>
  </si>
  <si>
    <t>https://community.secop.gov.co/Public/Tendering/OpportunityDetail/Index?noticeUID=CO1.NTC.5758184&amp;isFromPublicArea=True&amp;isModal=False</t>
  </si>
  <si>
    <t>https://community.secop.gov.co/Public/Tendering/OpportunityDetail/Index?noticeUID=CO1.NTC.5753421&amp;isFromPublicArea=True&amp;isModal=False</t>
  </si>
  <si>
    <t>https://community.secop.gov.co/Public/Tendering/OpportunityDetail/Index?noticeUID=CO1.NTC.5753548&amp;isFromPublicArea=True&amp;isModal=False</t>
  </si>
  <si>
    <t>https://community.secop.gov.co/Public/Tendering/OpportunityDetail/Index?noticeUID=CO1.NTC.5758858&amp;isFromPublicArea=True&amp;isModal=False</t>
  </si>
  <si>
    <t>OPSP-VAD-0674-2024</t>
  </si>
  <si>
    <t>OPSP-VAD-0675-2024</t>
  </si>
  <si>
    <t>OPSP-VAD-0676-2024</t>
  </si>
  <si>
    <t>OPSP-VAD-0678-2024</t>
  </si>
  <si>
    <t>OPSP-VAD-0681-2024</t>
  </si>
  <si>
    <t>OPSP-VAD-0682-2024</t>
  </si>
  <si>
    <t>OPSP-VAD-0683-2024</t>
  </si>
  <si>
    <t>OPSP-VAD-0684-2024</t>
  </si>
  <si>
    <t>OPSP-VAD-0685-2024</t>
  </si>
  <si>
    <t>OAG-VAD-0686-2024</t>
  </si>
  <si>
    <t>OPSP-VAD-0687-2024</t>
  </si>
  <si>
    <t>OPSP-VAD-0688-2024</t>
  </si>
  <si>
    <t>OPSP-VAD-0690-2024</t>
  </si>
  <si>
    <t>OPSP-VAD-0691-2024</t>
  </si>
  <si>
    <t>OAG-VAD-0692-2024</t>
  </si>
  <si>
    <t>OPSP-VAD-0693-2024</t>
  </si>
  <si>
    <t>OPSP-VAD-0694-2024</t>
  </si>
  <si>
    <t>OAG-VAD-0695-2024</t>
  </si>
  <si>
    <t>OPSP-VAD-0696-2024</t>
  </si>
  <si>
    <t>OPSP-VAD-0697-2024</t>
  </si>
  <si>
    <t>OPSP-VAD-0698-2024</t>
  </si>
  <si>
    <t>OPSP-VAD-0699-2024</t>
  </si>
  <si>
    <t>OPSP-VAD-0700-2024</t>
  </si>
  <si>
    <t>OAG-VAD-0701-2024</t>
  </si>
  <si>
    <t>OAG-VAD-0702-2024</t>
  </si>
  <si>
    <t>OPSP-VAD-0704-2024</t>
  </si>
  <si>
    <t>OPSP-VAD-0705-2024</t>
  </si>
  <si>
    <t>OPSP-VAD-0706-2024</t>
  </si>
  <si>
    <t>OPSP-VAD-0707-2024</t>
  </si>
  <si>
    <t>OPSP-VAD-0708-2024</t>
  </si>
  <si>
    <t>OPSP-VAD-0709-2024</t>
  </si>
  <si>
    <t>OPSP-VAD-0710-2024</t>
  </si>
  <si>
    <t>OPSP-VAD-0711-2024</t>
  </si>
  <si>
    <t>OPSP-VAD-0712-2024</t>
  </si>
  <si>
    <t>OPSP-VAD-0713-2024</t>
  </si>
  <si>
    <t>OAG-VAD-0714-2024</t>
  </si>
  <si>
    <t>OPSP-VAD-0715-2024</t>
  </si>
  <si>
    <t>OPSP-VAD-0716-2024</t>
  </si>
  <si>
    <t>OPSP-VAD-0719-2024</t>
  </si>
  <si>
    <t>OPSP-VAD-0720-2024</t>
  </si>
  <si>
    <t>LA PRESENTE ORDEN TIENE POR OBJETO: 1. APOYAR EN LA TOMA FISICA DE LOS INVENTARIOS POR DEPENDENCIA. 2 APOYAR EN LA DINAMICA DE ACTUALIZACION PERIODICA DE LOS INVENTARIOS. 3. APOYAR EN LOS PROCESOS DE RECEPCION, CODIFICACION Y ALMACENAMIENTO DE LOS BIENES. 4. APOYAR EN LOS PROCESOS DE ENTREGA DE BIENES DE CONSUMO. 5. APOYAR EN LOS PROCESOS DE ENTREGA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</si>
  <si>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COORDINACIÓN DE TAREAS DE LOS DIFERENTES MANTENIMIENTOS A CARGO DE LA DEPENDENCIA CONJUNTAMENTE CON EL ADMINISTRADOR DE LA PLATAFORMA AMSI Y DE AM2. 2. APOYAR AL GRUPO INTERNO DE SERVICIOS GENERALES EN LA REVISIÓN DOCUMENTACIÓN QUE SE REQUIERE PARA CADA ORDEN Y CONTRATO QUE DEBA SER SUPERVISADA POR EL RESPONSABLE DE GRUPO. 3. APOYAR AL GRUPO INTERNO DE SERVICIOS GENERALES EN LA REALIZACIÓN DE INFORMES PERIÓDICOS DE LAS EJECUCIONES DE LOS DIFERENTES CONTRATOS Y ÓRDENES DE SERVICIOS. 4.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5. APOYAR EN LA SUPERVISIÓN TÉCNICA Y FINANCIERA DE CONTRATOS A CARGO DEL RESPONSABLE DEL GRUPO INTERNO DE SERVICIOS GENERALES. 6. APOYAR EN LA ELABORACIÓN Y PREPARACIÓN DE INFORMES PERIÓDICOS DE GREENMETRIC, CONTROL INTERNO, HUELLA DE CARBONO, Y APOYOS A PROYECTOS DE REGALÍAS E INVESTIGACIÓN. 7. APOYAR AL GRUPO INTERNO DE SERVICIOS GENERALES EN LA REVISIÓN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</si>
  <si>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LAS SOLICITUDES DE PRÁCTICAS DE LOS ESTUDIANTES INTERESADOS. 2. APOYAR EN LA NOTIFICACIÓN DE LA APROBACIÓN DE ACTIVIDADES DE PRÁCTICAS APROBADAS POR LOS PROGRAMAS Y SOLICITAR LOS DOCUMENTOS PARA LA LEGALIZACIÓN DE PRÁCTICAS. 3. APOYAR EN LA REMISIÓN DE LOS DOCUMENTOS REQUERIDOS PARA LA LEGALIZACIÓN A LA DIRECCIÓN DE PRÁCTICAS. 4. APOYAR EN LA NOTIFICACIÓN DE LA LEGALIZACIÓN DE PRÁCTICAS A LOS ESTUDIANTES, MONITOR DE PRÁCTICA Y EMPRESAS. 5. APOYAR EN EL SEGUIMIENTO EVALUATIVO DE LOS ESTUDIANTES EN PRÁCTICAS POR PARTE DE LOS TUTORES Y REMITIR FORMATOS EVALUATIVOS DILIGENCIADOS. 6. APOYAR EN LOS PROCESOS DE PRÁCTICAS EN LA PLATAFORMA GEDOPRAC, 7. APOYAR EN EL DILIGENCIAMIENTO Y ACTUALIZACIÓN DE LA MATRIZ DE PRÁCTICAS, 8. APOYAR EN LA ELABORACIÓN, PRESENTACIÓN Y ACTUALIZACIONES DE LOS INFORMES DE LA DIRECCIÓN DE PRÁCTICAS PROFESIONALES PARA LA ACREDITACIÓN DE LOS PROGRAMAS Y LA ACREDITACIÓN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</si>
  <si>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EN LA SUPERVISIÓN DE LAS OBRAS ASIGNADAS POR PARTE DEL ORDENADOR DEL GASTO. 4. APOYAR LA REALIZACIÓN Y DIGITALIZACIÓN DE PLANOS EN 2D Y 3D Y REVISIÓN TÉCNICA DE LOS PROYECTOS COORDINADOS DESDE EL GRUPO DE INFRAESTRUCTURA Y PLANTA FÍSICA.  5. APOYAR AL GRUPO DE INFRAESTRUCTURA Y PLANTA FÍSICA EN LA ELABORACIÓN, ANÁLISIS Y REVISIÓN DE PRECIOS UNITARIOS. 6. APOYAR AL GRUPO DE INFRAESTRUCTURA Y PLANTA FÍSICA EN LA ELABORACIÓN, ANÁLISIS Y REVISIÓN DE PRESUPUESTOS Y PROGRAMACIÓN DE PROYECTOS. 7. ELABORAR INFORMES DE DIAGNÓSTICO. 8. APOYAR AL GRUPO DE INFRAESTRUCTURA EN LA PROYECCIÓN DE DIFERENTES ACTAS (INICIO, SUSPENSIÓN, TERMINACIÓN, LIQUIDACIÓN, PAGO). 9. APOYAR AL GRUPO DE INFRAESTRUCTURA Y PLANTA FÍSICA EN LA REVISIÓN INFORMES DE INTERVENTORÍA. 10. APOYAR AL GRUPO DE INFRAESTRUCTURA Y PLANTA FÍSICA EN LA ELABORACIÓN Y REVISIÓN DE INFORMES DE SUPERVISIÓN.11.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</si>
  <si>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REALIZACIÓN DE LA GESTIÓN ADMINISTRATIVA Y FINANCIERA DEL PROYECTO DE ACUERDO CON LA PROGRAMACIÓN ESTABLECIDA EN EL CRONOGRAMA DE TRABAJO Y PRESUPUESTO APROBADO. 2. APOYAR LA GESTIÓN DE LOS RECURSOS TÉCNICOS, TECNOLÓGICOS Y LOGÍSTICOS PARA EL DESARROLLO DE LAS ACTIVIDADES DEL PROYECTO. 3. APOYAR EN EL TRÁMITE Y CUMPLIMIENTO CON LAS SOLICITUDES DE CDP, ADICIONES, TRASLADOS Y DEMÁS MOVIMIENTOS PRESUPUESTALES QUE REQUIERA EL PROYECTO. 4. REVISAR Y TRAMITAR LAS SOLICITUDES DE ÓRDENES DE GASTOS QUE REQUIERA EL PROYECTO DURANTE SU EJECUCIÓN. 5. VERIFICAR LOS REQUISITOS ADMINISTRATIVOS PARA EL PAGO DE LAS DIFERENTES ÓRDENES DE GASTO DEL PROYECTO, REALIZANDO SEGUIMIENTO AL PROCESO DE PAGO. 6. REALIZAR SEGUIMIENTO A LA EJECUCIÓN DEL PRESUPUESTO Y AL FLUJO DE CAJA OPERATIVO ELABORANDO UNA PROYECCIÓN DETALLADA DE LAS CUENTAS DE INGRESOS Y EGRESOS. 7. REALIZAR EL CARGUE DE LOS CONTRATOS Y ÓRDENES DE GASTO EN LAS PLATAFORMAS QUE CORRESPONDA TALES COMO SECOP II Y SIA OBSERVA, EN LOS PLAZOS ESTABLECIDOS. 8. APOYAR EN LA REVISIÓN DE DOCUMENTOS PRECONTRACTUALES Y CONTRACTUALES EN LAS PLATAFORMAS GEDOCO Y SIGEP II DE LAS PERSONAS A VINCULAR EN EL PROYECTO. 9. APOYAR EN LA ATENCIÓN A LOS REQUERIMIENTOS QUE REALICEN LOS ENTES DE CONTROL Y OTRAS INSTANCIAS. 10. RENDIR INFORMES MENSUALES O CUANDO EL SUPERVISOR ASÍ LO REQUIERA, SOBRE LAS ACTIVIDADES DESARROLLADAS EN CUMPLIMIENTO. 11. APOYAR LA ELABORACIÓN DE LOS INFORMES FINANCIEROS COMPROMETIDOS EN 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</si>
  <si>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GESTIÓN DE LOS PROCEDIMIENTOS Y ACTIVIDADES DEL PROGRAMA DE ARQUEOLOGÍA PREVENTIVA (PAP) DE LA UNIVERSIDAD. 2. APOYAR EN LA ELABORACIÓN, APROBACIÓN Y EJECUCIÓN DE LOS PLANE DE MANEJO ARQUEOLÓGICO (PMA) DE LA UNIVERSIDAD. 3. APOYAR EN EL CONTROL Y SUPERVISIÓN DEL REGISTRO DE INFORMACIÓN ARQUEOLÓGICA RELACIONADA CON EL PAP. 4. APOYAR EN LA PLANIFICACIÓN DE LAS ACTIVIDADES DE LABORATORIO CORRESPONDIENTE AL REGISTRO, CATALOGACIÓN Y ANÁLISIS DE MATERIALES ARQUEOLÓGICOS OBTENIDOS DURANTE LA IMPLEMENTACIÓN DEL PAP. 5. PROYECTAR Y HACER SEGUIMIENTO A LAS COMUNICACIONES DIRIGIDAS Y RECIBIDAS POR Y ANTE EL INSTITUTO COLOMBIANO DE ANTROPOLOGÍA E HISTORIA (ICANH). 6. PARTICIPAR EN LAS REUNIONES DERIVADAS DE LA EJECUCIÓN DEL PAP Y LLEVAR EL REGISTRO DE ACTAS. 7. APOYAR LAS ACTIVIDADES DE CAMPO DE LAS DISTINTAS FASES DEL PAP. 8. GENERAR REPORTE DE AVANCES DE LAS DISTINTAS ACTIVIDADES DEL PAP. 9. APOYAR LA GESTIÓN DE AYUDANTES QUE PARTICIPAN EN EL PROGRAMA DE ARQUEOLOGÍA PREVENTIVA DE UNIMAGDALENA. 10. SUPERVISAR EL ESTADO DE EJECUCIÓN PRESUPUESTAL DEL PAP. 11. APOYAR LA CONSTRUCCIÓN DE INFORMES ESPECIALIZADOS DERIVADOS DE LAS DISTINTAS ACTIVIDADES RELACIONADAS CON EL PAP.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</si>
  <si>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DESARROLLO DE COMPONENTES SOFTWARE EN TECNOLOGÍAS NETCORE, LARAVEL, JAVASCRIPT, ANGULAR, HACIENDO USO DE PATRONES DE DISEÑO. 2. APOYAR EN LA ACTUALIZACIÓN DEL FRAMEWORK DEL SISTEMA TALENTO MAGDALENA 3. APOYAR EN LA IMPLEMENTACIÓN DE PRINCIPIOS SOLID EN LOS SISTEMAS DE INFORMACIÓN INSTITUCIONALES 4. ASESORAR AL DIRECTOR DEL CENTRO EN EL DISEÑO DE ESTRUCTURAS DE COMUNICACIÓN ENTRE SISTEMAS DE INFORMACIÓN 5. APOYAR EN EL PROCESO DE OPTIMIZACIÓN DE SENTENCIAS SQL EN LOS MOTORES MYSQL Y SQL SERVER 6. DESPLEGAR EN AMBIENTE PRODUCTIVO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</si>
  <si>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EL PROCESO DE ARCHIVO DE LAS DECLARACIONES Y SOPORTES DE CONTRIBUYENTES, Y LOS AGENTES OBLIGADOS A RETENER O EXIGIR EL PAGO DEL TRIBUTO. 2. APOYAR LA ENTREGA DESDE EL ARCHIVO DE LA INFORMACIÓN DE LAS ENTIDADES PARA INICIAR EL PROCESO DE APOYO EN LA FISCALIZACIÓN DE LAS ESTAMPILLAS DEPARTAMENTALES Y ELABORAR EL EXPEDIENTE CON LAS NORMAS REQUERIDAS PARA TAL FIN. 3. APOYAR EL PROCESO DE VERIFICACIÓN DE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Y LA INFORMACIÓN REMITIDA POR LA CONTRALORÍA DEPARTAMENTAL, DISTRITAL Y NACIONAL. 5. APOYAR EL PROCESO DE VERIFICACIÓN DE LA INFORMACIÓN REMITIDA POR LAS ENTIDADES RETENEDORAS VS LOS ARCHIVOS QUE REPOSAN EN LA OFICINA DE ESTAMPILLA. 6. APOYAR EL PROCESO DE CLASIFICACIÓN DE EXPEDIENTES O CARPETAS PARA REMITIRLOS A CADA FACILITADOR Y/O JURÍDICO, DADO EL CASO. 7. APOYAR LOS PROCESOS PARA DESARROLLAR ACCIONES ENCAMINADAS AL PLAN DE MEJORAMIENTO DEL ARCHIVO DE INFORMACIÓN DE LAS DIFERENTES ESTAMPILLAS. 8. APOYAR EN LA ELABORACIÓN Y EMISIÓN DE INFORME PARA SABER A QUIÉN SE LE HA REMITIDO EXPEDIENTES O CARPETAS PARA EL PROCESO DE SEGUIMIENTO PERIODICO.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</si>
  <si>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USUARIOS Y LA REVISIÓN EN LA PLATAFORMA DEL GEDOCO Y SIGEP II DE LOS DOCUMENTOS PRECONTRACTUALES NECESARIOS PARA LA ELABORACIÓN DE ÓRDENES DE SERVICIOS PROFESIONALES Y DE APOYO A LA GESTIÓN DEL PROYECTO. 2. APOYAR EN LA REVISIÓN DE LAS HOJAS DE VIDA Y SUS SOPORTES EN LA PLATAFORMA GEDOCO, SIGEP II Y LOS DOCUMENTOS PRECONTRACTUALES NECESARIOS PARA ELABORACIÓN DE ÓRDENES DE SERVICIOS PROFESIONALES Y DE APOYO A LA GESTIÓN. 3. APOYAR EN LA PROYECCIÓN, REMISIÓN PARA REVISIÓN JURÍDICA, FIRMA DE LAS PARTES, MATRIZ DE SEGUIMIENTO, REGISTRO PRESUPUESTAL DE MINUTAS DE LAS ÓRDENES DE PRESTACIÓN DE SERVICIOS PROFESIONALES Y DE APOYO A LA GESTIÓN DEL PROYECTO. 4. APOYAR EN LA PROYECCIÓN, REMISIÓN PARA REVISIÓN JURÍDICA, FIRMA DE LAS PARTES, MATRIZ DE SEGUIMIENTO, REGISTRO PRESUPUESTAL DE MINUTAS DE RESOLUCIONES, ACTAS Y OTRAS ÓRDENES DE GASTO DEL PROYECTO. 5. APOYAR EN LA RECOPILACIÓN, ANÁLISIS, REVISIÓN Y DILIGENCIAMIENTO DE LOS FORMATOS REQUERIDOS EN LA ETAPA PRECONTRACTUAL Y CONTRACTUAL DE LAS ÓRDENES DE GASTO. 6. REMITIR A LA DIRECCIÓN DE TALENTO HUMANO EL LISTADO DE LOS CONTRATISTAS PARA QUE SEAN AFILIADOS A LA ARL, 7. NOTIFICAR LA EXPEDICIÓN DE LAS DIVERSAS ÓRDENES DE GASTO DEL PROYECTO 8. APOYAR EN LA ORGANIZACIÓN DE LA INFORMACIÓN NECESARIA PARA EL CARGUE DE LOS CONTRATOS Y ACTAS MODIFICATORIAS DE LAS ÓRDENES DE GASTO EXPEDIDOS POR EL PROYECTO EN LAS PLATAFORMAS SIGEP II, SECOP II Y SIA OBSERVA EN LOS PLAZOS ESTABLECIDOS POR LOS ENTES DE CONTROL. 9. APOYAR A LA REALIZACIÓN DE SONDEOS COMERCIALES DE PRODUCTOS, BIENES Y SERVICIOS PARA EL PROYECTO. 10. APOYAR EN LA ORGANIZACIÓN DE LA INFORMACIÓN NECESARIA PARA LA ELABORACIÓN DE INFORMES FINANCIEROS Y ADMINISTRATIVOS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</si>
  <si>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DE FINANZAS Y MERCADEO ASIGNADOS EN LOS HORARIOS ESTABLECIDOS PARA LA PRESTACIÓN DE LOS SERVICIOS. 2. APOYAR EN LA ATENCIÓN OPORTUNA DE LAS INQUIETUDES O SOLICITUDES DE LOS DOCENTES PERMANENTES Y/O VISITANTES. 3. CAPACITAR A LOS USUARIOS DE SALAS Y LABORATORIOS DE FINANZAS Y MERCADEO EN EL BUEN USO DE LOS EQUIPOS DE CÓMPUTO. 4. APOYAR EN EL SEGUIMIENTO Y CONTROL DEL INVENTARIO Y ESTADO DE LOS RECURSOS. 5. APOYAR EN LA REVISIÓN BÁSICA Y REPORTE DE ANOMALÍAS EN LOS COMPUTADORES DE LAS SALAS Y LABORATORIOS DE FINANZAS Y MERCADEO. 6. APOYAR EL CUMPLIMIENTO A CABALIDAD DE LOS PROCEDIMIENTOS ESTABLECIDOS PARA LA PRESTACIÓN DE LOS SERVICIOS. 7. APOYAR CON EL REPORTE OPORTUNO SOBRE SITUACIONES QUE AFECTEN EL DESARROLLO DE LAS ACTIVIDADES EN LOS LABORATORIOS DE FINANZAS Y MERCADEO.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DE FINANZAS Y MERCADEO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</si>
  <si>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ASESORAR EN LA REVISIÓN, REGISTRO Y SEGUIMIENTO DEL MAPA DE RIESGOS, ACCIONES DE MEJORA, INDICADORES Y PLANES DE MEJORAMIENTO DE COMPETENCIA DEL GRUPO DE CONTABILIDAD. 2. ASESORAR AL GRUPO DE CONTABILIDAD EN LA DEPURACIÓN DE LOS AVANCES Y ANTICIPOS ENTREGADOS, FONDO DE COMPUTADORES, FONDO DE BICICLETAS, FILSMAR Y FERIA ARTESANAL. 3. ASESORAR AL GRUPO DE CONTABILIDAD EN LA DEPURACIÓN DE LAS LICENCIAS E INCAPACIDADES REGISTRADAS EN LA LIQUIDACIÓN DE NÓMINA. 4. ASESORAR AL GRUPO DE CONTABILIDAD EN EL REGISTRO CONTABLE Y SEGUIMIENTO A LAS DONACIONES RECIBIDAS POR LA UNIVERSIDAD. 5. ASESORAR AL GRUPO DE CONTABILIDAD EN EL REPORTE Y CONCILIACIONES DE LAS OPERACIONES RECÍPROCAS QUE DEBEN PRESENTARSE A LA CONTADURÍA GENERAL DE LA NACIÓN 6. ASESORAR AL GRUPO DE CONTABILIDAD EN LA REVISIÓN, PRESENTACIÓN Y SEGUIMIENTO DEL PROCESO DE DEVOLUCIÓN DE IVA QUE SE SURTE ANTE LA DIAN.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</si>
  <si>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COMPONENTES EN REACT DEL SISTEMA DE INFORMACIÓN VIDEOSFERAS. 2. REALIZAR LA ACTUALIZACIÓN DE LA VERSIÓN DEL FRAMEWORK LARAVEL. 3. CONSTRUIR MÓDULO DE PODCAST EN EL SISTEMA DE INFORMACIÓN. 4. DESARROLLAR SERVICIOS REST PARA LA CONSTRUCCIÓN DE ELEMENTOS VISUALES EN VIDEOSFERAS. 5. REFACTORIZAR LOS COMPONENTES VISUALES DE ACUERDO AL MANUAL DE IMAGEN DE VIDEOSFERAS. 6. INSTRUIR Y APOYAR EN LOS PROCESOS AL ESTUDIANTE AYUDANTE DE VIDEOSFERAS.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</si>
  <si>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CONTRATADA. 2. APOYAR EN LA RECEPCIÓN E INGRESO DE LOS NIÑOS Y NIÑAS AL CENTRO, ASÍ COMO LA ORIENTACIÓN DE LOS PADRES EN LOS SERVICIOS QUE SE OFRECEN 3. ORIENTAR A PRACTICANTES EN LAS ACTIVIDADES DE ESTIMULACIÓN DISEÑADA PARA LOS NIÑOS EN LOS DIFERENTES RINCONES DE ESTIMULACIÓN, ARMANDO Y CONSTRUCCIÓN, SIMBÓLICO, LITERATURA Y DANZA, CUERPO Y MOVIMIENTO. 4. APOYAR EN EL CUIDADO DE NIÑOS Y NIÑAS DEL CENTRO DE ATENCIÓN A LA PRIMERA INFANCIA. 5. REALIZAR TALLERES, CAPACITACIÓN E IMPLEMENTACIÓN DE ACTIVIDADES CON LOS PADRES Y MADRES. 6. DILIGENCIAR OPORTUNAMENTE TODOS LOS FORMATOS ESTABLECIDOS POR BIENESTAR UNIVERSITARIO EN EL SISTEMA DE GESTIÓN DE LA CALIDAD Y OTROS PROCESOS, PARA EL REGISTRO DE TODAS LAS ACTIVIDADES QUE SE REALICEN. 7. APOYAR EN LAS ACTIVIDADES LÚDICAS Y RECREATIVAS DEL CENTRO DE ATENCIÓN A LA PRIMERA INFANCIA. 8. APOYAR AL SUPERVISOR EN LA ACTUALIZACIÓN DEL INVENTARIO DE LOS EQUIPOS E INSUMOS DE OFICINA Y GARANTIZAR EL BUEN USO DE LOS MISMOS.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</si>
  <si>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EL PLAN DE TRABAJO DE ACTIVIDADES A DESARROLLAR, DETALLANDO OBJETIVOS, FECHAS, METODOLOGÍA, METAS, INDICADORES ACORDES CON LAS DIRECTRICES IMPARTIDAS POR EL DIRECTOR DE DESARROLLO ESTUDIANTIL QUE DÉ RESPUESTA A LAS ACTIVIDADES POR LA CUAL FUE CONTRATADO. 2. ASESORAR Y APOYAR A LA DIRECCIÓN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2024-I 10. ELABORAR DE INFORMES DE LA CARACTERIZACIÓN DE FACTORES DE RIESGO PSICOSOCIALES Y ACADÉMICOS EN ESTUDIANTES NUEVOS DURANTE LA VIGENCIA DE 2024-I POR PROGRAMA ACADÉMICO. 11. APOYAR A LA DIRECCIÓN DE DESARROLLO ESTUDIANTIL EN LA CONSTRUCCIÓN DE UNA RUTA DE ATENCIÓN PSICOLÓGICA Y ACOMPAÑAMIENTO EDUCATIVO PARA LOS ESTUDIANTES QUE HACEN PARTE DE LAS POBLACIONES DE ESPECIAL PROTECCIÓN CONSTITUCIONAL, MADRES Y PADRES CABEZA DE HOGAR, DESPLAZADOS POR LA VIOLENCIA, INDÍGENAS, AFRO, COMUNIDAD LGTBIQ+. 12. ASISTIR A LAS REUNIONES CONVOCADAS PARA PLANAR LA ATENCIÓN DE LAS POBLACIONES DE ESPECIAL PROTECCIÓN CONSTITUCIONAL, MADRES Y PADRES CABEZA DE HOGAR, DESPLAZADOS POR LA VIOLENCIA, INDÍGENAS, AFRO, COMUNIDAD LGTBIQ+, PREVIO ACUERDO CON EL SUPRVISOR DE LA ORDEN. 13. APOYAR A LA DIRECCIÓN DE DESARROLLO ESTUDIANTIL EN LA CONSTRUCCIÓN DE INFORMES DONDE SE RELACIONEN LAS ACTIVIDADES, PROCEDIMIENTOS REALIZADOS EN EL MARCO DEL ACOMPAÑAMIENTO PSICOPEDAGÓGICO QUE SE REALIZA A LOS ESTUDIANTES QUE HACEN PARTE LAS POBLACIONES DE ESPECIAL PROTECCIÓN CONSTITUCIONAL, MADRES Y PADRES CABEZA DE HOGAR, DESPLAZADOS POR LA VIOLENCIA, INDÍGENAS, AFRO, COMUNIDAD LGTBIQ+.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</si>
  <si>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COORDINACIÓN DE RUTAS DE LAS BUSETAS DEL CONVENIO DE COOPERACIÓN ENTRE LA EMPRESA TRANSPORTES SENSACIÓN LIMITADA Y LA UNIVERSIDAD DEL MAGDALENA. 2. APOYAR AL GRUPO INTERNO DE SERVICIOS GENERALES EN LA RELACION DE PLANILLAS DE LOS ESTUDIANTES QUE UTILIZAN EL CONVENIO DE APOYO. 3.  APOYAR AL GRUPO INTERNO DE SERVICIOS GENERALES EN LA TABULACIÓN DE INFORMES RELACIONADOS CON EL NUMERO DE USUARIOS DEL CONVENIO. 4. APOYAR AL GRUPO INTERNO DE SERVICIOS GENERALES EN LA PRESENTACIÓN DE LOS INFORMES QUE SE REQUIERAN ASOCIADOS AL CONVENIO DE COOPERACIÓN ENTRE LA EMPRESA TRANSPORTES SENSACIÓN LIMITADA Y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</si>
  <si>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PARA DESARROLLAR LAS SIGUIENTES ACTIVIDADES: 1. APOYAR EL PROCESO DE SEGUIMIENTO Y REPORTE DE INFORMACIÓN AL SNIES. 2. APOYAR EN LA ASESORÍA DEL PROCESO DE REPORTE DE INFORMACIÓN AL SNIES QUE REQUIERAN LAS UNIDADES ADMINISTRATIVAS. 3. APOYAR EN LA ELABORACIÓN DE INFORMES ESTADÍSTICOS QUE REQUIERA LA OFICINA O DEMÁS UNIDADES ADMINISTRATIVAS. 4. APOYAR EN EL SEGUIMIENTO Y REPORTE DE INFORMACIÓN A RANKING QS, TIMES HIGHER EDUCATION, GREEMETRIC Y OTROS QUE SEAN PRIORIZADOS. 5. APOYAR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</si>
  <si>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ASESORÍA Y APOYAR EN LA REVISIÓN DE LOS DOCUMENTOS PRECONTRACTUALES Y CONTRACTUALES QUE LE SEAN TRASLADADOS DE LOS PROCESOS DE CONTRATACIÓN ADELANTADOS POR UNIMAGDALENA. 2. APOYAR CON LA REVISIÓN EN LA PLATAFORMA DEL GEDOCO Y SIGEP II DE LOS DOCUMENTOS PRECONTRACTUALES NECESARIOS PARA LA ELABORACIÓN DE ÓRDENES DE SERVICIOS PROFESIONALES Y DE APOYO A LA GESTIÓN DE LA VICERRECTORÍA ADMINISTRATIVA Y/O DIRECCIÓN ADMINISTRATIVA. 3.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4. APOYAR EL CARGUE DE INFORMACIÓN PRECONTRACTUAL, CONTRACTUAL Y POSCONTRACTUAL EN LAS PLATAFORMAS DEL SIA OBSERVA Y SECOP II DE TODOS LOS PROCESOS DE CONTRATACIÓN QUE ADELANTE LA UNIVERSIDAD A TRAVÉS DE LA VICERRECTORÍA ADMINISTRATIVA Y LA DIRECCIÓN ADMINISTRATIVA. 5. APOYAR LA ELABORACIÓN DE CERTIFICADOS CONTRACTUALES SOLICITADOS POR LOS DIFERENTES USUARIOS. 6. PROYECTAR Y APOYAR EN LA REVISIÓN DE MINUTAS DE ÓRDENES, CONTRATOS, ACTAS DE SUSPENSIÓN, REINICIO, OTROSÍ, ACTAS FINALES, DE TERMINACIÓN Y LIQUIDACIÓN. 7. APOYAR EN LA REVISIÓN Y VERIFICACIÓN DE LOS DOCUMENTOS PARA TRAMITES DE LIQUIDACIÓN DE HONORARIOS DE LOS CONTRATISTAS POR PRESTACIÓN DE SERVICIOS PROFESIONALES Y DE APOYO A LA GESTIÓN DE LA VICERRECTORÍA Y/O DIRECCIÓN ADMINISTRATIVA. 8. APOYAR EN LA REVISIÓN DE LA INFORMACIÓN CONTRACTUAL CARGADA EN LAS PLATAFORMAS DEL SIA OBSERVA- AUDITORIA, SIGEP II, SECOP I Y II. 9. APOYAR EN LA ORGANIZACIÓN DEL ARCHIVO DIGITAL DE LAS ÓRDENES DE SERVICIOS PROFESIONALES Y DE APOYO A LA GESTIÓN SUSCRITAS POR EL VICERRECTOR ADMINISTRATIVO Y EL DIRECTOR ADMINISTRATIVO.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</si>
  <si>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PARA DESARROLLAR LAS SIGUIENTES ACTIVIDADES: 1. APOYAR LA RECEPCIÓN, ANÁLISIS Y SEGUIMIENTO DE SOLICITUDES ENVIADAS Y RECIBIDAS. 2. APOYAR EN EL MANEJO DE LA AGENDA INTERNA Y EXTERNA DE LOS COMPROMISOS ADQUIRIDOS POR LA OFICINA ASESORA DE PLANEACIÓN. 3. APOYAR LA COORDINACIÓN DE LOS EQUIPOS DE TRABAJO INVOLUCRADOS EN EL SISTEMA INTEGRADO DE PLANEACIÓN Y GESTIÓN COGUI+. 4. APOYAR EN LA ELABORACIÓN Y PRESENTACIÓN DE INFORMES DE PROYECTOS ESTRATÉGICOS DE LA OFICINA. 5. APOYAR LA RECOPILACIÓN DE INFORMACIÓN TENDIENTE A LA CONSTRUCCIÓN DE DOCUMENTOS DE CARÁCTER INSTITUCIONAL.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</si>
  <si>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FORMULACIÓN Y EVALUACIÓN DE PROYECTOS A CARGO DE LA DIRECCIÓN ADMINISTRATIVA Y SUS GRUPOS DE TRABAJO. 2. APOYAR EN LA GESTIÓN DE PROYECTOS A CARGO DE LA DIRECCIÓN ADMINISTRATIVA Y SUS GRUPOS DE TRABAJO. 3. APOYAR EN LA EJECUCIÓN, SEGUIMIENTO Y EVALUACIÓN DE PLANES Y PROYECTOS A CARGO DE LA DIRECCIÓN ADMINISTRATIVA Y SUS GRUPOS DE TRABAJO ADSCRITOS. 4. APOYAR EN LA FORMULACIÓN DE MEJORAS A LOS PROCESOS Y PROCEDIMIENTOS A CARGO DE LA DIRECCIÓN ADMINISTRATIVA Y SUS GRUPOS DE TRABAJO ADSCRITOS. 5.ELABORAR Y PREPARAR INFORMES SOBRE LA GESTIÓN ADMINISTRATIVA Y PROYECTOS DE LA DIRECCIÓN ADMINISTRATIVA Y SUS GRUPOS DE TRABAJO.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</si>
  <si>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PRESUPUESTO EN LA RECEPCIÓN Y REVISIÓN DE ACTOS ADMINISTRATIVOS SUSCRITOS POR LOS ORDENADORES DEL GASTO. 2. APOYAR EN LA ELABORACIÓN DE REGISTROS DE COMPROMISOS DE ACTOS ADMINISTRATIVOS SUSCRITOS POR LOS ORDENADORES DEL GASTO. 3. APOYAR EN LA REALIZACIÓN Y ENTREGA DE ACTOS ADMINISTRATIVOS CON SU CORRESPONDIENTE REGISTRO PRESUPUESTAL FIRMADO A LOS DIFERENTES ORDENADORES DEL GASTO. 4. ADJUNTAR EN EL SISTEMA DE INFORMACIÓN SINAP, LOS ACTOS ADMINISTRATIVOS ESCANEADOS A LOS QUE SE LES EXPIDE REGISTRO PRESUPUESTAL. 5. APOYAR EL SEGUIMIENTO DE LOS REGISTROS ELABORADOS EN EL SISTEMA. 6. APOYAR EN LAS CONSULTAS QUE REQUIERAN LOS ORDENADORES DEL GASTO. 7. REPORTES DE COMPROMISOS A LOS DIFERENTES ORDENADORES Y DEPURACIÓN DE COMPROMISOS MEDIANTE LIBERACIONES DE SALDOS EN EL SISTEMA DE INFORMACIÓN FINANCIERO SINAP.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</si>
  <si>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PRECONTRACTUALES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 3. ORGANIZAR Y ENTREGAR LOS EXPEDIENTES DE TODO EL PERSONAL CONTRATADO EN EL MARCO DE LOS CONVENIOS EN LA PLATAFORMA CORRESPONDIENTE DE ACUERDO A LA INSTRUCCIONES DADAS. 4. APOYAR EN LA ACTUALIZACIÓN DE LA BASE DE DATOS QUE SE UTILIZA EN EL AREA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</si>
  <si>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MARCO DEL CONVENIO INTERADMINISTRATIVO SUSCRITO ENTRE LA AGENCIA DE DESARROLLO RURAL - ADR Y LA UNIVERSIDAD DEL MAGDALENA PARA CUMPLIR CON LAS SIGUIENTES ACTIVIDADES: 1. REVISAR LA DOCUMENTACIÓN PRECONTRACTUAL EN LAS PLATAFORMAS SIGEP Y GEDOCO, DEL PERSONAL QUE SE REQUIERA PARA LA PRESTACIÓN DEL SERVICIO DE EXTENSIÓN AGROPECUARIA EN EL MARCO DE LOS CONVENIOS SUSCRITOS POR LA UNIVERSIDAD DEL MAGDALENA Y LA AGENCIA DE DESARROLLO RURAL. 2. REVISAR, HACER SEGUIMIENTO, VALIDAR Y APROBAR LOS DOCUMENTOS PARA PAGOS DE LOS CONTRATISTAS QUE SUSCRIBIERON ORDENES DE PRESTACIÓN DE SERVICIOS EN LOS MARCOS DE LOS CONVENIOS SUSCRITOS ENTRE LA UNIVERSIDAD DEL MAGDALENA Y LA AGENCIA DE DESARROLLO RURAL. 3. ORGANIZAR Y ENTREGAR LOS EXPEDIENTES DE TODO EL PERSONAL CONTRATADO EN EL MARCO DE LOS CONVENIOS EN LA PLATAFORMA CORRESPONDIENTE DE ACUERDO A LAS INSTRUCCIONES DADAS. 4. APOYAR EN LA ACTUALIZACIÓN DE LA BASE DE DATOS QUE SE UTILIZA EN EL ÁREA DE TALENTO HUMANO. 5. REALIZAR LOS INFORMES QUE SON REQUERIDOS Y ENTREGARLOS EN LOS TIEMPOS SOLICITADOS.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</si>
  <si>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CON LA DIGITALIZACIÓN DE ARCHIVOS FÍSICOS UTILIZANDO LAS AYUDAS TECNOLÓGICAS SUMINISTRADAS. 2. APOYAR EN EL CONTROL DEL PRÉSTAMO DE DOCUMENTOS A LOS FUNCIONARIOS Y CONTRATISTAS DE LA VICERRECTORÍA Y LAS PARTES INTERESADAS. 3. APOYAR EN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APOYAR EN LA RECEPCIÓN, CLASIFICACIÓN Y ARCHIVO DE LOS DOCUMENTOS DE CONFORMIDAD CON LAS TABLAS DE RETENCIÓN DOCUMENTAL QUE SE APLIQUEN A LOS RESULTADOS DE LOS PROCESOS EN QUE INTERVIENE. 7. APOYAR CON LA APLICACIÓN DE LOS PROCEDIMIENTOSDE ORGANIZACIÓN Y CONSERVACIÓN A LOS DOCUMENTOS QUE INGRESAN A LA DEPENDENCIA, EN CUMPLIMIENTO DE LA NORMATIVIDAD Y DIRECTRICES INSTITUCIONALES. 8. APOYAR EN EL CARGUE DE LOS DOCUMENTOS DE LA PLATAFORMA DE ARCHIVO DE TODOS LOS CONVENIOS, CONTRATOS Y ORDENES GENERADAS POR LA VICERRECTORÍA DE EXTENSIÓN Y PROYECCIÓN SOCIAL.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</si>
  <si>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ATENCIÓN AL USUARIO, EN LA PRESTACIÓN DE SERVICIOS. 10. INFORMAR OPORTUNAMENTE AQUELLAS SITUACIONES QUE AFECTEN EL DESARROLLO DE LAS ACTIVIDADES EN EL LABORATORIO. 11. APOYAR EN LA ATENCIÓN DE LOS REQUERIMIENTOS Y EN EL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</si>
  <si>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MARCO DEL CONVENIO INTERADMINISTRATIVO N° 1135 DE 2023 SUSCRITO ENTRE LA UNIVERSIDAD DEL MAGDALENA Y LA AGENCIA DE DESARROLLO RURAL (ADR) REALIZANDO LAS SIGUIENTES ACTIVIDADES: 1. REVISAR LOS DOCUMENTOS, SOPORTE DEL SERVICIO DE EXTENSIÓN AGROPECUARIA DEL DEPARTAMENTO DEL ATLÁNTICO BRINDADA A LOS 1,584 CAMPESINOS Y CAMPESINAS BENEFICIARIOS DE ESTE, 2. VALIDAR Y ORIENTAR LA SUBSANACIÓN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</si>
  <si>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EXTENSIONISTA AGROPECUARIO EN MARCO DEL CONVENIO INTERADMINISTRATIVO 1135 DE 2023 SUSCRITO ENTRE LA UNIVERSIDAD DE MAGDALENA Y LA AGENCIA DE DESARROLLO RURAL (ADR), EL PROFESIONAL SE COMPROMETERÁ A DESARROLLAR LAS SIGUIENTES ACTIVIDADES EN EL DEPARTAMENTO DE CÓRDOBA: 1) REALIZAR ACTIVIDADES DE ACOMPAÑAMIENTO Y VISITAS A USUARIOS Y BENEFICIARIOS ENMARCADOS EN LA PRESTACIÓN DE SERVICIO PÚBLICO DE EXTENSIÓN AGROPECUARIO DE ACUERDO A LA INFORMACIÓN SUMINISTRADA POR EL EQUIPO TÉCNICO. 2) REALIZAR LA PRESTACIÓN DE LOS SERVICIOS DE EXTENSIÓN A LOS USUARIOS BENEFICIARIOS EN LA ZONA ASIGNADA Y LÍNEAS PRODUCTIVAS PRIORIZADAS. 3) REALIZAR FORMATOS DE DIAGNÓSTICO COLECTIVO, INDIVIDUAL, Y SOCIAL LOS CUALES DEBEN ESTAR DEBIDAMENTE DILIGENCIADOS CONFORME A LA GUÍA METODOLÓGICA IMPARTIDA POR LA ADR Y SEÑALADA EN CONVENIO SUSCRITO. 4) COMPILAR LOS FORMATOS QUE SE ENCUENTREN DEBIDAMENTE DILIGENCIADOS DONDE SE EVIDENCIE LA CALIFICACIÓN INICIAL Y FINAL DE LOS USUARIOS BENEFICIARIOS EN LA ZONA ASIGNADA. 5) ESTRUCTURAR EL PLAN DE ACOMPAÑAMIENTO INDIVIDUAL QUE DÉ CUENTA DE LAS CUATRO (4) VISITAS POR CADA USUARIO ATENDIDO, SIGUIENDO LA GUÍA METODOLÓGICA IMPARTIDA POR LA ADR. 6) ENTREGAR FORMATOS DE ACOMPAÑAMIENTO INDIVIDUAL QUE DÉ CUENTA DE LAS 4 VISITAS POR CADA USUARIO ATENDIDO, SIGUIENDO LA GUÍA METODOLÓGICA IMPARTIDA POR LA ADR. 7) APOYAR EN LA IMPLEMENTACIÓN DE UNA ESCUELA DE CAMPO DEL COMPONENTE DE ASOCIATIVIDAD POR LÍNEA PRODUCTIVA IDENTIFICANDO PARTICIPATIVAMENTE LOS TEMAS A TRABAJAR EN FORMA COLECTIVA EN DONDE SE ATIENDA A LOS USUARIOS BENEFICIARIOS EN LAS ZONAS ASIGNADAS. 8) IDENTIFICAR, BUSCAR Y RECOLECTAR LISTADO DE USUARIOS POSIBLES BENEFICIARIOS IDENTIFICADOS EN LAS ZONAS ASIGNADAS Y LÍNEAS PRODUCTIVAS COMO INSUMOS. 9) CREAR Y ENTREGAR UN LISTADO DE ASISTENCIA DE LOS EVENTOS COLECTIVOS Y/O GRUPALES QUE LIDERE O APOYE EL EXTENSIONISTA. 10) REALIZAR REGISTRO FOTOGRÁFICO DE LAS ACTIVIDADES A DESARROLLAR TALES COMO VISITAS DE ACOMPAÑAMIENTO INDIVIDUAL, ENTREGA DE MÉTODOS MASIVOS, MÉTODOS GRUPALES Y GIRAS TÉCNICAS. 11) COMPILAR Y ENTREGAR ACTAS QUE SOPORTEN LA ENTREGA DE LOS MÉTODOS MASIVOS DEBIDAMENTE DILIGENCIADOS. 12) CARGAR INFORMACIÓN SOPORTE DE LAS ACTIVIDADES DE LA PRESTACIÓN DEL SERVICIO PÚBLICO DE EXTENSIÓN AGROPECUARIA EN LA CARPETA DIGITAL DEFINIDA PARA ELLO, SIGUIENDO LA GUÍA METODOLÓGICA IMPARTIDA POR LA UNIVERSIDAD. 13) ASISTIR AL DESARROLLO DE LAS ACTIVIDADES GRUPALES O MASIVAS QUE SE DESARROLLARÁN EN EL MARCO DE LA EJECUCIÓN DEL CONVENIO. LAS ACTIVIDADES MENCIONADAS DEBEN REALIZARSE POR EL CONTRATISTA CON EL FIN DE APOYAR EN EL CUMPLIMIENTO DE LOS SIGUIENTES INDICADORES DEL DEPARTAMENTO CÓRDOBA: 1) ATENCIÓN A 5.330 BENEFICIARIOS DEL SERVICIO PÚBLICO DE EXTENSIÓN AGROPECUARIA PARA EL DEPARTAMENTO DE CÓRDOBA. 2) REALIZAR 21.320 VISITAS A BENEFICIARIOS DEL DEPARTAMENTO DE CÓRDOBA CON SUS RESPECTIVOS SOPORTES DOCUMENTALES, FOTOGRÁFICOS Y DE CARGUE A LA PLATAFORMA. 3) IMPLEMENTAR UN (1) MÉTODO GRUPAL PARA PROCESOS DE EMPRENDIMIENTO Y ASOCIATIVIDAD QUE ATIENDA A 5.330 USUARIOS DEL DEPARTAMENTO DE CÓRDOBA. 4) IMPLEMENTAR UNA 1 GIRA TÉCNICA QUE ATIENDA A 2.500 USUARIOS DEL DEPARTAMENTO DE CÓRDOBA. 5) VELAR POR LA ENTREGA A SATISFACCIÓN DE 5.330 CALENDARIOS PRODUCTIVOS Y SUS RESPECTIVOS SOPORTES DE ENTREGA. 6) ENTREGAR 5.330 AFICHES Y SUS RESPECTIVOS SOPORTES LOS CUALES QUEDEN EVIDENCIADOS DENTRO DE LOS MUNICIPIOS A SU CARGO. 7) REALIZAR UN (1) ENCUENTRO GRUPAL QUE FOMENTEN LA VINCULACIÓN A ALGÚN TIPO DE ORGANIZACIÓN Y QUE ATIENDA A 5.330 USUARIOS DEL DEPARTAMENTO DE CÓRDOBA. 8) REALIZAR UN (1) ENCUENTRO GRUPAL DONDE INSTRUYA SOBRE EL USO DE LAS TIC COMO HERRAMIENTA DE TOMA DE DECISIONES Y QUE ATIENDA A 5.330 USUARIOS DEL DEPARTAMENTO DEL CÓRDOBA. 9) FOMENTAR UN (1) ENCUENTRO GRUPAL DONDE SE REALICE INFORME DE LA AUTOGESTIÓN DE LAS COMUNIDADES EN ESPACIOS DE PARTICIPACIÓN Y QUE ATIENDA A 5.330 USUARIOS DEL DEPARTAMENTO DEL CÓRDOBA.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</si>
  <si>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DISEÑO DE WIREFRAME DE LA CAMPAÑA SANTA MARTA 500 AÑOS 2. APOYAR AL DIRECTOR DEL CENTRO DE INGENIERÍA DE SOFTWARE EN LA CONSTRUCCIÓN DE INTERFACES PÚBLICAS Y ADMINISTRATIVAS DE USUARIO QUE SEAN INTUITIVAS, ACCESIBLES Y AGRADABLES 3. APOYAR EN LA CONSTRUCCIÓN DE PROTOTIPOS Y MOCKUPS INTERACTIVOS PARA LA CAMPAÑA DE SANTA MARTA 500 AÑOS 4. APOYAR EN LA CONSTRUCCIÓN DE PIEZAS GRÁFICAS COMO ELEMENTOS DE DIVULGACIÓN ADSCRITOS A LA CAMPAÑA SANTA MARTA 500 AÑOS 5. APOYAR EN LA CREACIÓN Y REFINAMIENTO DEL BRANDING DE LA CAMPAÑA SANTA MARTA 500 AÑOS ASEGURANDO UNA COHESIÓN VISUAL Y COMUNICATIVA ENTRE TODAS LAS PARTES.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</si>
  <si>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APOYO A LA SUPERVISIÓN PARA PROYECTOS DEL SISTEMA GENERAL DE REGALÍAS EJECUTADOS POR LA UNIVERSIDAD DEL MAGDALENA, DESARROLLANDO LAS SIGUIENTES ACTIVIDADES: 1. APOYAR EN EL SEGUIMIENTO DE LAS ACTIVIDADES ADMINISTRATIVAS Y TÉCNICAS DEL PROYECTO, VERIFICANDO QUE SE CUMPLAN A CONFORMIDAD CON LO ESTABLECIDO POR LA UNIVERSIDAD DEL MAGDALENA Y EL SISTEMA GENERAL DE REGALÍAS. 2. APOYAR EL SEGUIMIENTO A LA EJECUCIÓN DEL PROYECTO EN TÉRMINOS DE ALCANCE, TIEMPO, OBJETIVOS, BENEFICIARIOS Y FUENTES DE FINANCIACIÓN. 3. APOYAR EN LA REVISIÓN DE LA INFORMACIÓN Y DOCUMENTACIÓN QUE SOPORTA LOS AVANCES DE EJECUCIÓN Y ES REPORTADA EN LA PLATAFORMA GESPROY. 4. APOYAR EN LA ELABORACIÓN DEL INFORME MENSUAL DEL PROYECTO, REGISTRANDO LAS ACTIVIDADES DE SUPERVISIÓN REALIZADAS. 5. APOYAR LA VERIFICACIÓN DEL CUMPLIMIENTO DE COMPROMISOS, PROCEDIMIENTOS Y ESPECIFICACIONES COMPROMETIDAS EN EL PROYECTO SE EJECUTEN DE FORMA CORRECTA. 6. APOYAR EL SEGUIMIENTO A LA MATRIZ DE RIESGOS DEL PROYECTO. 7. APOYAR EN EL SEGUIMIENTO DE LAS ACTIVIDADES, ENTREGABLES O PRODUCTOS MGA COMPROMETIDOS DURANTE LA EJECUCIÓN DEL PROYECTO. 8. APOYAR EN LOS REQUERIMIENTOS DE LA UNIVERSIDAD DEL MAGDALENA Y LOS DIFERENTES ENTES DE CONTROL EN EL MARCO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</si>
  <si>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PRESTACIÓN DE SERVICIOS PROFESIONALES COMO APOYO TÉCNICO OPERATIVO EN EL MANEJO DEL APLICATIVO GESPROY, DESARROLLANDO LAS SIGUIENTES ACTIVIDADES: 1. REGISTRAR LOS CERTIFICADOS DE CUMPLE DE REQUISITOS PARA LOS PROCESOS PRECONTRACTUALES Y CONTRACTUALES DEL PROYECTO. 2. REGISTRAR Y ENLAZAR LOS PROCESOS PRECONTRACTUALES Y CONTRACTUALES ADELANTADOS CON LA GESTIÓN PRESUPUESTAL DEFINIDA POR LA DIRECCIÓN FINANCIERA DE LA UNIVERSIDAD DEL MAGDALENA. 3. ENLAZAR LOS PROCESOS PRECONTRACTUALES CON LA CONTRATACIÓN EFECTUADA POR LA UNIVERSIDAD DEL MAGDALENA PARA EL DESARROLLO DE LAS ACTIVIDADES RELACIONADAS CON EL LOGRO DE LOS OBJETIVOS PROPUESTOS POR LA FORMULACIÓN DEL PROYECTO. 4. REGISTRAR LA INFORMACIÓN RELACIONADA CON LOS CONTRATOS REALIZADOS: ACTAS DE INICIO, PÓLIZAS E INFORMES DE AVANCES EN LA EJECUCIÓN. 5. GESTIONAR Y VERIFICAR LA PROGRAMACIÓN DEL PROYECTO CON EL OBJETO DE DEFINIR EL HORIZONTE DE TIEMPO DE LAS ACTIVIDADES PARA EL SEGUIMIENTO EN LA EJECUCIÓN. 6. REVISAR Y REGISTRAR LAS PLANTILLAS DE CONTRATACIÓN ADELANTADAS POR EL PROYECTO. 7. REVISAR Y REGISTRAR LAS PLANTILLAS DE EJECUCIÓN DE ACTIVIDADES DE ACUERDO CON LOS INFORMES EJECUTIVOS DE LOS LÍDERES RESPONSABLES DEL PROYECTO. 8. APOYAR LAS INSTANCIAS DE SUPERVISIÓN DEL PROYECTO ANTE LOS REQUERIMIENTOS DEL DELEGADO DEL DNP PARA EL SEGUIMIENTO A LA GESTIÓN REALIZADA POR LA UNIVERSIDAD DEL MAGDALENA A LOS RECURSOS APROBADOS. 9. APOYAR AL DELEGADO DEL REPRESENTANTE LEGAL DE LA UNIVERSIDAD DEL MAGDALENA A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</si>
  <si>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PRESTACIÓN DE SERVICIOS PROFESIONALES COMO APOYO TÉCNICO OPERATIVO EN EL MANEJO DEL APLICATIVO GESPROY, DESARROLLANDO LAS SIGUIENTES ACTIVIDADES:  1. REGISTRAR Y ENLAZAR LOS PROCESOS PRECONTRACTUALES Y CONTRACTUALES ADELANTADOS CON LA GESTIÓN PRESUPUESTAL DEFINIDA POR LA DIRECCIÓN FINANCIERA DE LA UNIVERSIDAD DEL MAGDALENA. 2. REGISTRAR LA INFORMACIÓN RELACIONADA CON LOS CONTRATOS REALIZADOS: ACTAS DE INICIO, PÓLIZAS E INFORMES DE AVANCES EN LA EJECUCIÓN. 3. VERIFICAR LA PROGRAMACIÓN DEL PROYECTO CON EL OBJETO DE DEFINIR EL HORIZONTE DE TIEMPO DE LAS ACTIVIDADES PARA EL SEGUIMIENTO EN LA EJECUCIÓN.  4. REVISAR Y REGISTRAR LAS PLANTILLAS DE EJECUCIÓN DE ACTIVIDADES DE ACUERDO CON LOS INFORMES EJECUTIVOS DE LOS LÍDERES RESPONSABLES DEL PROYECTO. 5. APOYAR LAS INSTANCIAS DE SUPERVISIÓN DEL PROYECTO ANTE LOS REQUERIMIENTOS DEL DELEGADO DEL DNP PARA EL SEGUIMIENTO A LA GESTIÓN REALIZADA POR LA UNIVERSIDAD DEL MAGDALENA A LOS RECURSOS APROBADOS. 6. APOYAR LA ACTIVIDAD DE APRUEBA Y ENVÍA ANTE EL SISTEMA DE SEGUIMIENTO, CONTROL Y EVALUACIÓN SSCEDNP EN EL QUE SE DEJA CONSTANCIA DE LA VERACIDAD DE LOS REGISTROS REALIZADOS EN EL APLICATIVO DE GESTIÓN DE PROYECTOS GESPROY.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</si>
  <si>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COMO APOYO A LA SUPERVISIÓN PARA PROYECTOS DEL SISTEMA GENERAL DE REGALÍAS EJECUTADOS POR LA UNIVERSIDAD DEL MAGDALENA, DESARROLLANDO LAS SIGUIENTES ACTIVIDADES: 1. APOYAR EL SEGUIMIENTO Y CONTROL A LAS OBLIGACIONES Y PRODUCTOS A ENTREGAR POR PARTE DE LOS EQUIPOS ADMINISTRATIVOS Y CIENTÍFICO TÉCNICOS DE LOS PROYECTOS, GARANTIZANDO QUE LOS MISMOS CUMPLAN CON LOS REQUISITOS Y CONDICIONES ADMINISTRATIVAS, TÉCNICAS Y CIENTÍFICAS, DE CONFORMIDAD CON LOS PROYECTOS APROBADOS POR EL SISTEMA GENERAL DE REGALÍAS Y SUS DOCUMENTOS ANEXOS. 2. APOYAR EN LA VERIFICACIÓN DEL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 APOYAR LA ADOPCIÓN DE LAS MEDIDAS NECESARIAS TENDIENTES A MANTENER DURANTE EL DESARROLLO Y EJECUCIÓN DE LOS CONTRATOS, LAS CONDICIONES TÉCNICAS, ECONÓMICAS Y FINANCIERAS EXISTENTES AL MOMENTO DE LA CELEBRACIÓN DE ESTOS. 5. APOYAR EN LA ELABORACIÓN DE LAS CERTIFICACIONES DEL CUMPLIMIENTO DE LOS CONTRATOS QUE SE DERIVEN DE LA EJECUCIÓN DEL PROYECTO, INDICANDO EL CUMPLIMIENTO A SATISFACCIÓN DE LAS OBLIGACIONES EFECTUADAS DURANTE EL PERIODO QUE SE CERTIFICA; CUMPLIMIENTO DE OBLIGACIONES PARAFISCALES, DE SEGURIDAD SOCIAL EN SALUD, PENSIONES Y RIESGOS LABORALES, CUMPLIMIENTO DE OBLIGACIONES PATRONALES, DE SALARIOS Y PRESTACIONES SOCIALES Y EL VALOR A PAGAR, CUANDO A ELLO HAYA LUGAR. 6. APOYAR EN LA CONSTRUCCIÓN Y PRESENTACIÓN DE INFORMES DE AVANCE DE EJECUCIÓN TÉCNICA Y FINANCIERA DEL PROYECTO, SOLUCIONES Y DETALLES DE ACTIVIDADES CUMPLIDA, DE TAL FORMA QUE PERMITA UNA VISIÓN CLARA Y COMPLETA DEL ESTADO DE EJECUCIÓN. 7. ASISTIR A LAS REUNIONES QUE SE PROGRAMEN DE SEGUIMIENTO Y CONTROL PARA EFECTOS DE LA SUPERVISIÓN, PREVIO ACUERDO CON EL SUPERVISOR DE LA OPRDEN. 8. APOYAR LA SOLICITUD DE TRÁMITE DE LAS CORRESPONDIENTES ACTAS INICIO, ACTAS DE SEGUIMIENTO, ACTAS DE AVANCE, ACTAS DE SUSPENSIÓN (CUANDO SE PRESENTEN CAUSALES PARA ELLO) ACTAS DE REANUDACIÓN, ACTA DE TERMINACIÓN, ACTA DE ENTREGA Y RECIBO A SATISFACCIÓN, ACTA DE LIQUIDACIÓN Y DEMÁS QUE SE REQUIERAN. 9. APOYAR EN LA SOLICTUD A LA DIRECCIÓN ADMINISTRATIVA Y FINANCIERA, ASÍ COMO A LA CIENTÍFICOTÉCNICA DE LOS PROYECTOS LOS INFORMES CUANDO LA SUPERVISIÓN LO CONSIDERE PERTINENTE SOBRE EL DESARROLLO Y EJECUCIÓN DE LOS CONTRATOS SUSCRITOS Y DE CONFORMIDAD CON EL PLAN O CRONOGRAMA DE TRABAJO ESTABLECIDO. 10. APOYAR EN EL ANÁLISIS Y CONCEPTO OPORTUNO SOBRE LAS CIRCUNSTANCIAS ESPECIALES QUE CONLLEVEN A LA NECESIDAD DE EFECTUAR CAMBIOS EN LAS CONDICIONES DE LOS CONTRATOS PARA EL CABAL CUMPLIMIENTO DE LO PACTADO. ASÍ MISMO, APOYAR EL ESTUDIO, EVALUACIÓN Y ATENCIÓN DE LAS SUGERENCIAS, RECLAMACIONES Y CONSULTAS DEL CONTRATISTA. 11. APOYAR CON EL INFORME OPORTUNO DE LAS CONTINGENCIAS EN EL DESARROLLO DE LA SUPERVISIÓN DE LOS PROYECTOS. 12. APOYAR EL PROCESO DE REGISTRO Y ENLACE DE INFORMACIÓN DE LOS PROYECTOS EN EL APLICATIVO GESPROY CUANDO SEA REQUERIDO. 13.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</si>
  <si>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SUS SERVICIOS PROFESIONALES COMO APOYO GENERAL A LA SUPERVISIÓN Y PROCESOS DE APRUEBA Y ENVÍA EN GESPROY PARA LOS PROYECTOS DEL SISTEMA GENERAL DE REGALÍAS EJECUTADOS POR LA UNIVERSIDAD DEL MAGDALENA, REALIZANDO LAS SIGUIENTES ACTIVIDADES: 1) APOYAR EL SEGUIMIENTO Y CONTROL A LAS OBLIGACIONES Y PRODUCTOS A ENTREGAR POR PARTE DEL EQUIPO ADMINISTRATIVO Y CIENTÍFICO-TÉCNICOS DE LOS PROYECTOS, GARANTIZANDO QUE LOS MISMOS CUMPLAN CON LOS REQUISITOS Y CONDICIONES ADMINISTRATIVAS, TÉCNICAS Y CIENTÍFICAS, DE CONFORMIDAD CON EL PROYECTO APROBADO POR EL SISTEMA GENERAL DE REGALÍAS Y SUS DOCUMENTOS ANEXOS. 2) VERIFICAR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 LOS PROYECTOS. 4) APOYAR EN LA SOLICITUD DE TRAMITAR LAS CORRESPONDIENTES ACTAS DE SEGUIMIENTO, ACTAS DE AVANCE, ACTAS DE SUSPENSIÓN (CUANDO SE PRESENTEN CAUSALES PARA ELLO) ACTAS DE REANUDACIÓN, ACTA DE TERMINACIÓN, ACTA DE ENTREGA Y RECIBO A SATISFACCIÓN, ACTA DE LIQUIDACIÓN Y DEMÁS INFORMES QUE SE REQUIERAN EN EL SEGUIMIENTO DE LOS PROYECTOS. 5) APOYAR EN LA SOLICITUD A LA DIRECCIÓN ADMINISTRATIVA Y FINANCIERA DE LOS PROYECTOS, ASÍ COMO A LA CIENTÍFICO-TÉCNICA DE LOS PROYECTOS, LOS INFORMES CUANDO LA SUPERVISIÓN LO CONSIDERE PERTINENTE SOBRE EL DESARROLLO Y EJECUCIÓN DE LOS CONTRATOS SUSCRITOS Y DE CONFORMIDAD CON EL PLAN O CRONOGRAMA DE TRABAJO ESTABLECIDO. 6) ANALIZAR Y CONCEPTUAR OPORTUNAMENTE SOBRE LAS CIRCUNSTANCIAS ESPECIALES QUE CONLLEVEN A LA NECESIDAD DE EFECTUAR CAMBIOS EN LAS CONDICIONES DE LOS DIFERENTES ÓRDENES O CONTRATOS DE LOS PROYECTOS PARA EL CABAL CUMPLIMIENTO DE LO PACTADO. 7) INFORMAR OPORTUNAMENTE LAS CONTINGENCIAS EN EL DESARROLLO DE LA SUPERVISIÓN DE LOS PROYECTOS. 8) APOYAR EL "APRUEBA Y ENVÍA" EN LA PLATAFORMA DE SEGUIMIENTO GESPROY SEGÚN LAS FECHAS DE SEGUIMIENTO ESTABLECIDAS PARA TAL FIN EN LA PLATAFORMA. 9) ASESORAR AL EQUIPO ADMINISTRATIVO DE LOS PROYECTOS EN RELACIÓN CON LA REALIZACIÓN DE INFORMES DE SEGUIMIENTO DE LOS AVANCES EN EJECUCIÓN. 10)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</si>
  <si>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DEL CENTRO DE EMPRENDIMIENTO Y PRODUCCIÓN MUSICAL 2. APOYAR EN LA ORGANIZACIÓN DE HERRAMIENTAS ANÁLOGAS Y DIGITALES DEL CENTRO DE EMPRENDIMIENTO MUSICAL. 3. APOYAR EN LAS ACTIVIDADES CORRESPONDIENTES AL USO DEL ESTUDIO, GRABACIÓN, MEZCLA, PRODUCCIÓN, CLASES Y PROYECTOS. 4. APOYAR EN LA REVISIÓN DEL INVENTARIO, APOYANDO EN CONTROL Y SEGUIMIENTO DE CADA EQUIPO USADO DURANTE LAS SESIONES DE TRABAJO DEL ESTUDIO DE EMPRENDIMIENTO Y PRODUCCIÓN MUSICAL DEL PROGRAMA DE TECNOLOGÍA EN ARTES MUSICALES DEL CENTRO PARA LA REGIONALIZACIÓN DE LA EDUCACIÓN Y LAS OPORTUNIDADES.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</si>
  <si>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PARA REALIZAR TOMA, MONTAJE Y EDICIÓN DE 52 VIDEOS CORTOS EDUCATIVOS DE LAS LÍNEAS PRODUCTIVAS PRIORIZADAS DE LOS DEPARTAMENTOS DENTRO DEL MARCO DE LOS CONVENIOS ADR, VIDEOS TIPO ENTREVISTAS CON UNA DURACIÓN DE 5 MINUTOS MÍNIMOS, ELABORACIÓN DE IMÁGENES DE APOYO QUE ALIMENTEN LAS CÁPSULAS DE LOS VIDEOS.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</si>
  <si>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MARCO DEL CONVENIO INTERADMINISTRATIVO 1135 DE 2023 SUSCRITO ENTRE LA UNIVERSIDAD DE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</si>
  <si>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SUPERVISIÓN DE LAS COMUNICACIONES INTERNAS Y EXTERNAS GENERADAS Y RECIBIDAS EN EL MARCO DEL PROYECTO. 2) APOYAR LA SUPERVISIÓN DEL CUMPLIMIENTO A CABALIDAD DE CADA UNA DE LAS ACTIVIDADES Y OBJETIVOS DEL PROYECTO. 3) APOYAR LA SUPERVISIÓN DEL CUMPLIMIENTO DE LA PROGRAMACIÓN DE LOS GIROS DE RECURSOS DEL SGR DEL PROYECTO.4) APOYAR LA SUPERVISIÓN DEL PROCESO DE SELECCIÓN E INSCRIPCIÓN DE LOS BENEFICIARIOS QUE SE ENCUENTRAN EN EL PROYECTO. 5) APOYAR LA SUPERVISIÓN DEL PROCESO DE CARACTERIZACIÓN SOCIOECONÓMICA Y AMBIENTAL DE LOS BENEFICIARIOS Y SUS PREDIOS. 6) APOYAR LA SUPERVISIÓN DEL PROCESO FORMATIVO DE LOS MÓDULOS -TALLERES QUE SE OTORGARÁ A LOS BENEFICIARIOS EN EL MARCO DEL PROYECTO. 7) APOYAR LA SUPERVISIÓN DE LA CREACIÓN E IMPLEMENTACIÓN DEL PLAN DE INTERVENCIÓN EN CADA UNO DE LOS PREDIOS. 8) APOYAR LA SUPERVISIÓN DEL CUMPLIMIENTO EN LAS ENTREGAS DE PROVISIONES DE LOS MATERIALES E INSUMOS AGRÍCOLAS NECESARIOS PARA LA IMPLEMENTACIÓN DEL PLAN DE INTERVENCIÓN.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</si>
  <si>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GINA CAMILA ATUNES MENDIVIL</t>
  </si>
  <si>
    <t xml:space="preserve">CAROLINA MAYLEN FORERO BULA </t>
  </si>
  <si>
    <t>JESICCA PAOLA MENDOZA SOLANO</t>
  </si>
  <si>
    <t>SILENYS MARGARITA RESTREPO OÑATE</t>
  </si>
  <si>
    <t>KEISY PAOLA MIRANDA ALVAREZ</t>
  </si>
  <si>
    <t>LAURA MARIA PEREZ RIQUETT</t>
  </si>
  <si>
    <t>ANDREE MATEO NARVAEZ ORTIZ</t>
  </si>
  <si>
    <t>DANIEL JOSE TAMAYO ELJURE</t>
  </si>
  <si>
    <t>ROBERTO CARLOS ACUÑA MERCADO</t>
  </si>
  <si>
    <t>MARTIN JOSE LLANOS PERTUZ</t>
  </si>
  <si>
    <t>FELIX ANAYA CASTRO</t>
  </si>
  <si>
    <t xml:space="preserve">BRIAN AURELIO ALVAREZ CUADROS </t>
  </si>
  <si>
    <t>TANIA VANESSA MARIN CASTILLO</t>
  </si>
  <si>
    <t>JOSE ALBERTO TONCEL BELTRAN</t>
  </si>
  <si>
    <t>IRINA LINERO LADINO</t>
  </si>
  <si>
    <t>KARLA BEATRIZ SCHILLER OTERO</t>
  </si>
  <si>
    <t>MARIA TERESA CEBALLOS RIASCOS</t>
  </si>
  <si>
    <t>MANUEL GUILLERMO PALACIO ROSETTE</t>
  </si>
  <si>
    <t>NAYELHY PAOLA JIMENEZ CABARCAS</t>
  </si>
  <si>
    <t>ESTEFANIA CEBALLOS MALAGON</t>
  </si>
  <si>
    <t>JASON DE JESUS BUSTAMANTE ALVAREZ</t>
  </si>
  <si>
    <t>MARIA JOSE DECARO AVILA</t>
  </si>
  <si>
    <t>KAREN ROCIO SARMIENTOPEREZ VILLARREAL</t>
  </si>
  <si>
    <t>MAYRA NICOLE ALMAIRO DURAN</t>
  </si>
  <si>
    <t>MARIA DE LOURDES CAMPO LINERO</t>
  </si>
  <si>
    <t>CARLOS ANDRES ESCORCIA OROZCO  </t>
  </si>
  <si>
    <t>RICARDO JAVIER PUPO DIAZ</t>
  </si>
  <si>
    <t>JENIFER PAOLA CANTILLO CEVERICHE</t>
  </si>
  <si>
    <t>FABIAN CAMILO SILVA ZAMBRANO</t>
  </si>
  <si>
    <t>ALFREDO LUIS CALDERA GUZMAN</t>
  </si>
  <si>
    <t>WENDY JOHANY CABALLERO ZAMBRANO</t>
  </si>
  <si>
    <t>ANA KARINA ALVAREZ ESPINOSA</t>
  </si>
  <si>
    <t>RAFAEL ROIMAN GARCIA LUNA</t>
  </si>
  <si>
    <t xml:space="preserve">FABIO ANDRÉS FERNANDEZ PINTO </t>
  </si>
  <si>
    <t>https://community.secop.gov.co/Public/Tendering/OpportunityDetail/Index?noticeUID=CO1.NTC.5799390</t>
  </si>
  <si>
    <t>https://community.secop.gov.co/Public/Tendering/OpportunityDetail/Index?noticeUID=CO1.NTC.5800232</t>
  </si>
  <si>
    <t>https://community.secop.gov.co/Public/Tendering/OpportunityDetail/Index?noticeUID=CO1.NTC.5800476</t>
  </si>
  <si>
    <t>https://community.secop.gov.co/Public/Tendering/OpportunityDetail/Index?noticeUID=CO1.NTC.5808553</t>
  </si>
  <si>
    <t>https://community.secop.gov.co/Public/Tendering/OpportunityDetail/Index?noticeUID=CO1.NTC.5824852</t>
  </si>
  <si>
    <t>https://community.secop.gov.co/Public/Tendering/OpportunityDetail/Index?noticeUID=CO1.NTC.5825072</t>
  </si>
  <si>
    <t>https://community.secop.gov.co/Public/Tendering/OpportunityDetail/Index?noticeUID=CO1.NTC.5824875</t>
  </si>
  <si>
    <t>https://community.secop.gov.co/Public/Tendering/OpportunityDetail/Index?noticeUID=CO1.NTC.5825265</t>
  </si>
  <si>
    <t>https://community.secop.gov.co/Public/Tendering/OpportunityDetail/Index?noticeUID=CO1.NTC.5825885</t>
  </si>
  <si>
    <t>https://community.secop.gov.co/Public/Tendering/OpportunityDetail/Index?noticeUID=CO1.NTC.5826611</t>
  </si>
  <si>
    <t>https://community.secop.gov.co/Public/Tendering/OpportunityDetail/Index?noticeUID=CO1.NTC.5841959</t>
  </si>
  <si>
    <t>https://community.secop.gov.co/Public/Tendering/OpportunityDetail/Index?noticeUID=CO1.NTC.5842305</t>
  </si>
  <si>
    <t>https://community.secop.gov.co/Public/Tendering/OpportunityDetail/Index?noticeUID=CO1.NTC.5849226</t>
  </si>
  <si>
    <t>https://community.secop.gov.co/Public/Tendering/OpportunityDetail/Index?noticeUID=CO1.NTC.5849331</t>
  </si>
  <si>
    <t>https://community.secop.gov.co/Public/Tendering/OpportunityDetail/Index?noticeUID=CO1.NTC.5849157</t>
  </si>
  <si>
    <t>https://community.secop.gov.co/Public/Tendering/OpportunityDetail/Index?noticeUID=CO1.NTC.5846423</t>
  </si>
  <si>
    <t>https://community.secop.gov.co/Public/Tendering/OpportunityDetail/Index?noticeUID=CO1.NTC.5848511</t>
  </si>
  <si>
    <t>https://community.secop.gov.co/Public/Tendering/OpportunityDetail/Index?noticeUID=CO1.NTC.5849027</t>
  </si>
  <si>
    <t>https://community.secop.gov.co/Public/Tendering/OpportunityDetail/Index?noticeUID=CO1.NTC.5845769</t>
  </si>
  <si>
    <t>https://community.secop.gov.co/Public/Tendering/OpportunityDetail/Index?noticeUID=CO1.NTC.5845940</t>
  </si>
  <si>
    <t>https://community.secop.gov.co/Public/Tendering/OpportunityDetail/Index?noticeUID=CO1.NTC.5846168</t>
  </si>
  <si>
    <t>https://community.secop.gov.co/Public/Tendering/OpportunityDetail/Index?noticeUID=CO1.NTC.5874061</t>
  </si>
  <si>
    <t>https://community.secop.gov.co/Public/Tendering/OpportunityDetail/Index?noticeUID=CO1.NTC.5875759</t>
  </si>
  <si>
    <t>https://community.secop.gov.co/Public/Tendering/OpportunityDetail/Index?noticeUID=CO1.NTC.5873867</t>
  </si>
  <si>
    <t>https://community.secop.gov.co/Public/Tendering/OpportunityDetail/Index?noticeUID=CO1.NTC.5876118</t>
  </si>
  <si>
    <t>https://community.secop.gov.co/Public/Tendering/OpportunityDetail/Index?noticeUID=CO1.NTC.5881388</t>
  </si>
  <si>
    <t>https://community.secop.gov.co/Public/Tendering/OpportunityDetail/Index?noticeUID=CO1.NTC.5881681</t>
  </si>
  <si>
    <t>https://community.secop.gov.co/Public/Tendering/OpportunityDetail/Index?noticeUID=CO1.NTC.5882229</t>
  </si>
  <si>
    <t>https://community.secop.gov.co/Public/Tendering/OpportunityDetail/Index?noticeUID=CO1.NTC.5882255</t>
  </si>
  <si>
    <t>https://community.secop.gov.co/Public/Tendering/OpportunityDetail/Index?noticeUID=CO1.NTC.5881485</t>
  </si>
  <si>
    <t>https://community.secop.gov.co/Public/Tendering/OpportunityDetail/Index?noticeUID=CO1.NTC.5882293</t>
  </si>
  <si>
    <t>https://community.secop.gov.co/Public/Tendering/OpportunityDetail/Index?noticeUID=CO1.NTC.5881353</t>
  </si>
  <si>
    <t>https://community.secop.gov.co/Public/Tendering/OpportunityDetail/Index?noticeUID=CO1.NTC.5881866</t>
  </si>
  <si>
    <t>https://community.secop.gov.co/Public/Tendering/OpportunityDetail/Index?noticeUID=CO1.NTC.5882608</t>
  </si>
  <si>
    <t>https://community.secop.gov.co/Public/Tendering/OpportunityDetail/Index?noticeUID=CO1.NTC.5880024</t>
  </si>
  <si>
    <t>https://community.secop.gov.co/Public/Tendering/OpportunityDetail/Index?noticeUID=CO1.NTC.5880163</t>
  </si>
  <si>
    <t>https://community.secop.gov.co/Public/Tendering/OpportunityDetail/Index?noticeUID=CO1.NTC.5881047</t>
  </si>
  <si>
    <t>https://community.secop.gov.co/Public/Tendering/OpportunityDetail/Index?noticeUID=CO1.NTC.5881562</t>
  </si>
  <si>
    <t>https://community.secop.gov.co/Public/Tendering/OpportunityDetail/Index?noticeUID=CO1.NTC.5888905</t>
  </si>
  <si>
    <t>https://community.secop.gov.co/Public/Tendering/OpportunityDetail/Index?noticeUID=CO1.NTC.5898348&amp;isFromPublicArea=True&amp;isModal=False</t>
  </si>
  <si>
    <t>OPSP-VAD-0727-2024</t>
  </si>
  <si>
    <t>OPSP-VAD-0728-2024</t>
  </si>
  <si>
    <t>OAG-VAD-0729-2024</t>
  </si>
  <si>
    <t>OAG-VAD-0730-2024</t>
  </si>
  <si>
    <t>OAG-VAD-0731-2024</t>
  </si>
  <si>
    <t>OAG-VAD-0732-2024</t>
  </si>
  <si>
    <t>OAG-VAD-0736-2024</t>
  </si>
  <si>
    <t>OAG-VAD-0737-2024</t>
  </si>
  <si>
    <t>OPSP-VAD-0738-2024</t>
  </si>
  <si>
    <t>OPSP-VAD-0739-2024</t>
  </si>
  <si>
    <t>OPSP-VAD-0741-2024</t>
  </si>
  <si>
    <t>OPSP-VAD-0742-2024</t>
  </si>
  <si>
    <t>OPSP-VAD-0743-2024</t>
  </si>
  <si>
    <t>OPSP-VAD-0744-2024</t>
  </si>
  <si>
    <t>OPSP-VAD-0745-2024</t>
  </si>
  <si>
    <t>OPSP-VAD-0746-2024</t>
  </si>
  <si>
    <t>OPSP-VAD-0747-2024</t>
  </si>
  <si>
    <t>OAG-VAD-0749-2024</t>
  </si>
  <si>
    <t>OPSP-VAD-0750-2024</t>
  </si>
  <si>
    <t>OPSP-VAD-0751-2024</t>
  </si>
  <si>
    <t>OAG-VAD-0752-2024</t>
  </si>
  <si>
    <t>OPSP-VAD-0753-2024</t>
  </si>
  <si>
    <t>OPSP-VAD-0754-2024</t>
  </si>
  <si>
    <t>OPSP-VAD-0755-2024</t>
  </si>
  <si>
    <t>OPSP-VAD-0756-2024</t>
  </si>
  <si>
    <t>OPSP-VAD-0757-2024</t>
  </si>
  <si>
    <t>OPSP-VAD-0758-2024</t>
  </si>
  <si>
    <t>OPSP-VAD-0759-2024</t>
  </si>
  <si>
    <t>OPSP-VAD-0760-2024</t>
  </si>
  <si>
    <t>OPSP-VAD-0761-2024</t>
  </si>
  <si>
    <t>OPSP-VAD-0762-2024</t>
  </si>
  <si>
    <t>OPSP-VAD-0763-2024</t>
  </si>
  <si>
    <t>OPSP-VAD-0764-2024</t>
  </si>
  <si>
    <t>OPSP-VAD-0767-2024</t>
  </si>
  <si>
    <t>OPSP-VAD-0768-2024</t>
  </si>
  <si>
    <t>OPSP-VAD-0769-2024</t>
  </si>
  <si>
    <t>OPSP-VAD-0770-2024</t>
  </si>
  <si>
    <t>OPSP-VAD-0771-2024</t>
  </si>
  <si>
    <t>OPSP-VAD-0772-2024</t>
  </si>
  <si>
    <t>OPSP-VAD-0773-2024</t>
  </si>
  <si>
    <t>OPSP-VAD-0775-2024</t>
  </si>
  <si>
    <t>OPSP-VAD-0776-2024</t>
  </si>
  <si>
    <t>OAG-VAD-0777-2024</t>
  </si>
  <si>
    <t>OAG-VAD-0778-2024</t>
  </si>
  <si>
    <t>LA PRESENTE ORDEN TIENE POR OBJETO: 1. PRESTAR ORIENTACIÓN PSICOLÓGICA A ESTUDIANTES DEL CENTRO PARA LA REGIONALIZACIÓN DE LA EDUCACIÓN Y LAS OPORTUNIDADES - CREO 2. REALIZAR SEGUIMIENTO Y ACOMPAÑAMIENTO A ESTUDIANTES CON CONDICIONALIDAD ACADÉMICA. 3. PRESTAR ORIENTACIÓN VOCACIONAL Y PROFESIONAL A ESTUDIANTES DEL CREO. 4. BRINDAR APOYO ACADÉMICO Y EMOCIONAL A ESTUDIANTES CON BAJO RENDIMIENTO ACADÉMICO Y DESERCIÓN ESTUDIANTIL. 5. REALIZAR PROMOCIÓN DE LA SALUD MENTAL 6. PRESTAR ATENCIÓN PSICOLÓGICAS DE CASOS REMITIDOS POR LOS PROGRAMAS DEL CREO. 7. PROMOVER ESPACIOS DE SALUD MENTAL A ESTUDIANTES CENTRO PARA LA REGIONALIZACIÓN DE LA EDUCACIÓN Y LAS OPORTUNIDADES - CREO. 8. COMPILAR Y ORGANIZAR EL HISTORIAL DE CADA ESTUDIANTE ORIENTADO DEL CENTRO. 9. RENDIR INFORMES MENSUALES, SOBRE LAS ACTIVIDADES DESARROLLADAS, EN CUMPLIMIENTO DE LA PRESENTE ORDEN DE PRESTACIÓN DE SERVICIOS. 10. RESOLVER CONSULTAS DE TIPO PSICOLÓGICO QUE LE SEAN PRESENTADAS.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</si>
  <si>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EL PROYECTO BPIN2023000100072 “IMPLEMENTACIÓN DE UNA PLATAFORMA DE DATOS ABIERTOS BASADA EN AIOT PARA EL ANÁLISIS Y GESTIÓN DE RIESGOS AMBIENTALES Y CLIMÁTICOS EN EL CORREDOR MINERO DE LOS MUNICIPIOS LA JAGUA DE IBÉRICO, ALBANIA, ALGARROBO”, REALIZANDO LAS SIGUIENTES ACTIVIDADES: 1. APOYAR EN LA ACTIVACIÓN DE USURARIOS Y CREACIÓN DE CONTRATOS EN LA PLATAFORMA GEDOCO Y SIGEP II. 2.APOYAR EN LA PROYECCIÓN DE LAS RESOLUCIONES QUE ORDENAN GASTOS DE ACUERDO CON EL PRESUPUESTO APROBADO DEL PROYECTO. 3. APOYAR CON LAS SOLICITUDES DE AFILIACIÓN A ARL DE LOS CONTRATISTAS VINCULADOS AL PROYECTO. 4. APOYAR CON LA PROYECCIÓN Y EXPEDICIÓN DE ACTAS Y ACTOS ADMINISTRATIVOS MODIFICATORIOS DE LAS RESOLUCIONES Y ÓRDENES EXPEDIDAS DE ACUERDO CON EL PRESUPUESTO APROBADO DEL PROYECTO. 5. APOYAR EN LA REVISIÓN DE DOCUMENTOS PARA EL TRÁMITE DE PAGO DE LAS ÓRDENES DE GASTO EXPEDIDAS CON CARGO A LOS RECURSOS DEL PROYECTO. 6. APOYAR EN LA ORGANIZACIÓN DE LOS INSUMOS NECESARIOS PARA LA ORGANIZACIÓN DEL ARCHIVO FINANCIERO DEL PROYECTO, PARA LA ELABORACIÓN DE INFORMES FINANCIEROS Y ADMINISTRATIVOS DEL PROYECTO Y PARA EL REPORTE DE ÓRDENES DE GASTO EN EL SIGEPII, SIA OBSERVA Y SECOP II. 7. APOYAR EN LA TRADUCCIÓN DE DOCUMENTOS Y SOCIALIZACIÓN DE INFORMACIÓN RELACIONADOS CON LOS ALIADOS NACIONALES E INTERNACIONALES DEL PROYECTO, CUANDO SE REQUIERA.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</si>
  <si>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SERVICIOS GENERALES EN LA SUPERVISIÓN DE ESPACIOS FÍSICOS DE LA UNIVERSIDAD DEL MAGDALENA. 2. APOYAR AL GSG EN LA APERTURA DE SALONES Y ESPACIOS ACADÉMICOS Y ADMINISTRATIVOS. 3. APOYAR AL GSG EN LOS REPORTES DE ANOMALÍAS DE ESPACIOS FÍSICOS DE LA UNIVERSIDAD. 4. APOYAR A VISITANTES Y USUARIOS INTERNOS CON ORIENTACIONES LOCATIVAS AL INTERIOR DEL CAMPUS O ALGUNA SEDE ALTERNA. 5. APOYAR AL GSG EN LA REALIZACIÓN DE RONDAS E INSPECCIONES A PARQUEADEROS (CARROS Y MOTOS), DEJANDO CONSTANCIA DE ALGUNA NOVEDAD. 6. APOYAR AL GSG EN LA ALERTA SOBRE PERSONAS EXTRAÑAS QUE SE ENCUENTREN EN LOS ALREDEDORES DEL CAMPUS UNIVERSITARIO. 7. APOYAR AL GSG EN LA ATENCIÓN A FUNCIONARIOS POR LOS REQUERIMIENTOS SOLICITADOS POR ESTOS SOBRE DETALLES DE LA UNIVERSIDAD QUE PERMITAN FACILITAR EL CABAL DESARROLLO DE LAS ACTIVIDADES ACADÉMICAS Y ADMINISTRATIVAS, 8. APOYAR AL GSG EN EL CONTROL DE TRÁNSITO INTERNO DE ELEMENTOS Y EQUIPOS DENTRO DE LAS INSTALACIONES. 9.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</si>
  <si>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RECOLECCIÓN, DIGITACIÓN, TABULACIÓN Y ORGANIZACIÓN DE INFORMACIÓN CONTRACTUAL PARA LA IMPLEMENTACIÓN DEL MÓDULO DE TRÁMITE DE CERTIFICACIONES DE VINCULACIONES CONTRACTUALES VIRTUALES EN LÍNEA.  2. APOYAR CON EL PROCESO DE RECOLECCIÓN, DIGITACIÓN Y ORGANIZACIÓN Y TABULACIÓN DE LA INFORMACIÓN DE CADA UNA DE LAS ÓRDENES DE PRESTACIÓN DE SERVICIOS PROFESIONALES Y DE APOYO SUSCRITAS POR LOS ORDENADORES DEL GASTO ENTRE LOS AÑOS 2011 A 2024.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</si>
  <si>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BRINDAR ORIENTACIÓN A LOS USUARIOS SOBRE EL ACCESO A LOS SERVICIOS DE BIBLIOTECA. 2. APOYAR EL PROCESO DE FORMACIÓN DE USUARIOS SOBRE EL USO DE BASES DE DATOS ACADÉMICAS Y DE INVESTIGACIÓN, GESTORES BIBLIOGRÁFICOS, REPOSITORIO DIGITAL INSTITUCIONAL, ODILO, LEGANTO Y OTRAS HERRAMIENTAS. 3. APOYAR EL PROCESO DE PREPARACIÓN DE MATERIAL BIBLIOGRÁFICO FÍSICO PARA COLOCARLO AL SERVICIO DE LOS USUARIOS. 4. APOYAR EL PROCESO DE SELECCIÓN Y ADQUISICIONES DE MATERIAL BIBLIOGRÁFICO FÍSICO Y ELECTRÓNICO. 5. APOYAR LA CONSTRUCCIÓN Y ACTUALIZACIÓN DE CURSOS VIRTUALES OFRECIDOS POR LA BIBLIOTECA EN EL BLOQUE 10. 6. APOYAR EN LA DIGITALIZACIÓN DE ARCHIVOS CORPES Y EN EL AUTOARCHIVO EN EL REPOSITORIO DIGITAL INSTITUCIONAL. 7. APOYAR EN LA GESTIÓN DEL REPOSITORIO DIGITAL INSTITUCIONAL. 8. APOYAR EN LA GESTIÓN DE PRÉSTAMO DE COMPUTADORES DE CONSULTA EN SALAS VIRTUALES. 9. BRINDAR ASISTENCIA A LOS USUARIOS EN LA ELECCIÓN DE MATERIALES Y RECURSOS, ADAPTANDO LA AYUDA SEGÚN LAS NECESIDADES INDIVIDUALES DE CADA UNO. 10. APOYAR EN EL ACOMPAÑAMIENTO PERSONALIZADO A USUARIOS CON DISCAPACIDAD. 11. APOYAR EN LA RESOLUCIÓN DE PROBLEMAS QUE PUEDAN SURGIR ENTRE LOS USUARIOS EN RELACIÓN CON EL USO DE LOS SERVICIOS O RECURSOS DE LA BIBLIOTECA. 12. APOYAR EN LA PLANIFICACIÓN Y EJECUCIÓN DE EVENTOS CULTURALES. 13. APOYAR LA DIFUSIÓN DE SERVICIOS Y ACTIVIDADES DE LA BIBLIOTECA EN REDES SOCIALES. 14. APOYAR EN LA ELABORACIÓN DE INFORMES Y ESTADÍSTICAS.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</si>
  <si>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EL DESARROLLO DE LAS ACTIVIDADES DEPORTIVAS, RECREATIVAS, EDUCATIVAS Y DE ENTRETENIMIENTO QUE GESTIONA A TRAVÉS DE LA FORMACIÓN DE LA COMUNIDAD UNIVERSITARIA. 2.  APOYAR Y ASESORAR EN LA PROMOCIÓN DEL DEPORTE O DISCIPLINA QUE SUPERVISA, TENIENDO EN CUENTA LAS MEDIDAS ACADÉMICAS ESTABLECIDAS POR LA INSTITUCIÓN. 3. APOYAR LA IMPLEMENTACIÓN DE ESTRATEGIAS QUE FOMENTEN LA PARTICIPACIÓN DE GRUPOS UNIVERSITARIOS EN EL DEPORTE O DISCIPLINA QUE RIGEN. 4. APOYAR EN LA PLANIFICACIÓN Y DESARROLLO DE INTERCAMBIOS, TORNEOS, CAMPEONATOS, JUEGOS OLÍMPICOS Y/O EVENTOS INTERNOS. 5. APOYAR Y ASESORAR EN LA PLANIFICACIÓN DE LA PARTICIPACIÓN DE LA INSTITUCIÓN EN INTERCAMBIOS, TORNEOS, CAMPEONATOS, JUEGOS OLÍMPICOS Y/O EVENTOS EXTERNOS DE CARÁCTER LOCAL, DEPARTAMENTAL, REGIONAL, NACIONAL E INTERNACIONAL. 6. DILIGENCIAR OPORTUNAMENTE LOS FORMATOS ESTABLECIDOS POR BIENESTAR UNIVERSITARIO EN EL SISTEMA DE GESTIÓN DE LA CALIDAD. 7. INFORMAR LA PARTICIPACIÓN DE LOS ESTUDIANTES EN ENTRENAMIENTOS O PRÁCTICAS DEPORTIVAS, INTERCAMBIOS, TORNEOS, CAMPEONATOS, JUEGOS OLÍMPICOS A NIVEL REPRESENTATIVO QUE SUSTENTE UN INFORME QUE SERÁ PRESENTADO SEMESTRALMENTE A LA UNIDAD DE ADMISIONES, REGISTRO Y CONTROL ACADÉMICO PARA LA SOLICITUD DE BECA O DESCUENTO. DEL COSTO DEL REGISTRO, TENIENDO EN CUENTA TODAS LAS NORMAS QUE REGULAN ESTOS PROCESOS.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</si>
  <si>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REALIZAR CAPACITACIÓN EN LA DEFINICIÓN DE MODELO DE DATOS, 2. IDENTIFICAR TABLAS MAESTRAS, 3. REALIZAR DEFINICIÓN DE RUTINAS, 4. REALIZAR TALLER PRÁCTICO DE IMPLEMENTACIÓN DE RUTINAS DE CARGA MASIVA DE DATOS, 5. REALIZAR CAPACITACIONES EN LOS SERVICIOS WEB IMPLEMENTADOS, 6. CREAR MATERIAL AUDIOVISUAL DE LOS SERVICIOS WEB, 7. CREAR MATERIAL AUDIOVISUAL DE LA BASE DE DATOS, 8. REALIZAR DEFINICIÓN Y CONCEPTUALIZACIÓN DE ETL DE CARGA DE DATOS, 9. REALIZAR CAPACITACIÓN EN PREPARACIÓN DE ESTRUCTURA DEL SISTEMA DE INFORMACIÓN AYRE.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</si>
  <si>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EL PROCESO DE INSCRIPCIÓN, MATRÍCULA FINANCIERA Y REGISTRO ACADÉMICO DE ESTUDIANTES DE LA MODALIDAD DE PREGRADO A DISTANCIA. 2. APOYAR EN LA RECEPCIÓN Y TRÁMITE DE PAZ Y SALVOS ACADÉMICOS DE LOS ESTUDIANTES DE LA MODALIDAD DE PREGRADO A DISTANCIA. 3. APOYAR EN LA PROYECCIÓN DE INFORMES A DERECHOS PETICIÓN DONDE SE VINCULA AL GRUPO DE ADMISIONES. 4. APOYAR EN LA ELABORACIÓN DE RESPUESTA A TUTELAS INTERPUESTAS POR ALGUNO DE LOS SERVICIOS QUE SE OFRECEN DESDE EL GRUPO DE ADMISIONES. 5. APOYAR EN LA PROYECCIÓN DE INFORMES RELACIONADOS CON SALDOS DE ESTUDIANTES POR CONCEPTO DE PERDIDA DE ALGÚN TIPO DE BENEFICIO. 6. APOYAR EN EL TRÁMITE DE SOLICITUDES DE INFORMACIÓN PRESENTADAS POR LOS ESTUDIANTES DE LAS DIFERENTES MODALIDADES QUE OFERTA LA UNIVERSIDAD.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</si>
  <si>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</si>
  <si>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DIRECCCIÓN DEL CENTRO DE INGENIERÍA Y DESARROLLO DE SOFTWARE EN LA REALIZACIÓN DE CONVOCATORIAS, PRUEBAS Y SELECCIÓN PARA LA VINCULACIÓN A LOS PROYECTOS. 2. APOYAR EN LA DOCUMENTACIÓN DE LOS PROCESOS DEL CENTRO DE INGENIERÍA Y DESARROLLO DE SOFTWARE  3. APOYAR EN LA DOCUMENTACIÓN RELACIONADA CON MANUALES DE USUARIOS DE LOS SOFTWARES DESARROLLADOS 4. APOYAR EN LA GESTIÓN DE LAS INCIDENCIAS RELACIONADAS CON LOS PROYECTOS SOFTWARE DE TRANSFORMACIÓN DIGITAL.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</si>
  <si>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PRUEBAS FUNCIONALES EN EL SERVICIO DE PROGRAMACIÓN ACADÉMICA. 2 APOYAR EN LA AUTOMATIZACIÓN DE PRUEBAS. 3 APOYAR EN LA REALIZACIÓN DE PRUEBAS DE ESTRÉS. 4 APOYAR EN CAPACITACIÓN DE USUARIOS EN LA UTILIZACIÓN DEL SISTEMA DE INFORMACIÓN. 5 APOYAR EN CONSTRUCCIÓN DE DOCUMENTOS DE APOYO PARA EL USO DE LOS SERVICIOS DE PROGRAMACIÓN ACADÉMICA Y GESTIÓN CURRICULAR.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</si>
  <si>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CEREMONIAS DE LA METODOLOGÍA AL EQUIPO DE DESARROLLO EN LA EJECUCIÓN DEL PROYECTO PLAN DE MEJORAMIENTO DEL SISTEMA ACADÉMICO DE LA UNIVERSIDAD DEL MAGDALENA 2. APOYAR EN LA CONSTRUCCIÓN Y ESPECIFICACIÓN DE REQUISITOS DE SOFTWARE EN FORMA DE HISTORIAS DE USUARIO. 3. APOYAR EN EL DESARROLLO DE LAS ACTIVIDADES DE LOS SCRUM DEVELOPERS EN EL PROYECTO 4. APOYAR EL CUMPLIMIENTO EN LAS CEREMONIAS DEFINIDAS EN LA METODOLOGÍA SCRUM 5. DISEÑAR COMPONENTES SOFTWARE DEL PROYECTO PLAN DE MEJORAMIENTO DEL SISTEMA ACADÉMICO DE LA UNIVERSIDAD DEL MAGDALENA. 6. APOYAR EN LA GESTIÓN DE LOS PRODUCT BACKLOG ITEM POR CADA SPRINT DEFINIDO JUNTO CON LOS SCRUM DEVELOPERS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</si>
  <si>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DESARROLLAR LAS ACTIVIDADES DE DIAGNÓSTICO, EVALUACIÓN, INTERVENCIÓN CLÍNICA PARA NIÑOS, ADOLESCENTES Y ADULTOS O LOS SERVICIOS QUE DESDE SU ÁREA REQUIERA EL PROGRAMA. 2. APOYAR LAS JORNADAS DE SALUD Y LOS PROYECTOS DE INVESTIGACIÓN DESARROLLADOS DESDE EL PAP. 3. APOYAR LAS ACTIVIDADES DE SEGUIMIENTO A LOS ESTUDIANTES DE PRÁCTICAS ASIGNADOS AL PROGRAMA DE ATENCIÓN PSICOLÓGICA, ACORDE CON LO ESTABLECIDO EN EL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</si>
  <si>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EN LA RECOLECCIÓN DE INFORMACIÓN DE SATISFACCIÓN DEL SERVICIO E INFORMES RELACIONADOS. 14. APOYAR EN EL LEVANTAMIENTO DE INFORMACIÓN Y GENERACIÓN DE INFORMES DE ESTADO DE INFRAESTRUCTURA GESTIONADA POR REDAL.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</si>
  <si>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 LA DIRECCIÓN DE BIENESTAR UNIVERSITARIO EN LOS TRÁMITES ADMINISTRATIVOS CONTRACTUALES DE SONDEO, PROYECCIÓN PRESUPUESTAL, Y RECEPCIÓN DE DOCUMENTACIÓN DE PROPONENTES. 2. APOYAR A LA DIRECCIÓN DE BIENESTAR UNIVERSITARIO EN LOS TRÁMITES ADMINISTRATIVOS CONTRACTUALES Y FINANCIEROS ESTABLECIDOS EN EL SISTEMA COGUI+. 3.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4. APOYAR A LA DIRECCIÓN DE BIENESTAR UNIVERSITARIO EN LA ORGANIZACIÓN Y ARCHIVO DE LA DOCUMENTACIÓN CONCERNIENTE A LA CONTRATACIÓN DE PROVEEDORES DE LA DIRECCIÓN.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</si>
  <si>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DEL PROGRAMA “EN LA U”. 2. APOYAR EN LA ELABORACIÓN DE CAMPAÑAS Y ESTRATEGIAS PARA IMPACTAR EN LA COMUNIDAD ESTUDIANTIL. 3. APOYAR LA ELABORACIÓN DE ESTRATEGIAS DIGITALES PARA LAS REDES SOCIALES DE UNIMAGDALENA RADIO. 4. APOYAR EN LA REDACCIÓN DE DOCUMENTOS INSTITUCIONALES SIEMPRE QUE SE REQUIERA. 5. APOYAR EN LAS TRANSMISIONES EN VIVO Y EN DIRECTO DE LOS EVENTOS EN LOS QUE PARTICIPE LA EMISORA CULTURAL. 6. APOYAR LAS TRANSMISIONES O CUBRIMIENTO DE EVENTOS A TRAVÉS DE LAS REDES SOCIALES. 7. APOYAR LA PRODUCCIÓN Y EDICIÓN DE MATERIALES SONOROS INSTITUCIONALES. 8. PRESENTAR EVENTOS DESDE LA DIRECCIÓN DE COMUNICACIONES. 9. APOYAR EN LA REDACCIÓN DE BOLETINES INSTITUCIONALES. 10. HACER REPORTERÍA EN LAS DEPENDENCIAS QUE GENEREN INFORMACIÓN ÚTIL PARA LA EMISORA.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</si>
  <si>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EN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DESDARROLLO RURAL EN LOS MEDIOS TECNOLÓGICOS DESIGNADOS POR LA VICERRECTORIA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</si>
  <si>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MARCO DE LOS CONVENIOS INTERADMINISTRATIVOS SUSCRITOS ENTRE LA UNIVERSIDAD DEL MAGDALENA Y LA AGENCIA DE DESARROLLO RURAL ADR PARA DESARROLLAR LAS SIGUIENTES ACTIVIDADES: 1. REALIZAR LA ACTIVACIÓN DE USUARIOS Y LA REVISIÓN EN LA PLATAFORMA DEL GEDOCO Y SIGEP II DE LOS DOCUMENTOS PRECONTRACTUALES NECESARIOS PARA LA ELABORACIÓN DE ÓRDENES DE SERVICIOS PROFESIONALES Y DE APOYO A LA GESTIÓN DE LA VICERRECTORÍA. 2.SOLICITAR LA CREACIÓN DE CORREOS INSTITUCIONALES A NUEVOS CONTRATISTAS. 3.REGISTRAR ORDENES DE SERVICIOS EN LAS PLATAFORMAS SISTEMA INTEGRAL DE AUDITORIAS SIA OBSERVA, SISTEMA ELECTRÓNICO PARA LA CONTRATACIÓN PÚBLICA SECOP II Y SISTEMA DE INFORMACIÓN Y GESTIÓN DEL EMPLEO PÚBLICO SIGEP II. 4. REGISTRAR LOS PAGOS DE LAS ORDENES DE SERVICIOS EN LAS PLATAFORMAS SIA OBSERVA Y SECOP II. 5. ELABORAR Y ACTUALIZAR LA MATRIZ DE LOS PROCESOS CONTRACTUALES. 6. HABILITAR PAGOS EN LA PLATAFORMA GEDOCO DE LOS CONTRATISTAS POR PRESTACIÓN DE SERVICIOS PROFESIONALES Y DE APOYO A LA GESTIÓN DE LA VICERRECTORÍA . 7. APOYAR EN LA REVISIÓN DE LOS DOCUMENTOS PARA TRÁMITE DE LIQUIDACIÓN DE HONORARIOS DE LOS CONTRATISTAS POR PRESTACIÓN DE SERVICIOS DE LA VICERRECTORÍA. 8. CARGAR LOS CONTRATOS EN LA PLATAFORMA GEDOCO PARA SOLICITAR LA FIRMA DEL CONTRATISTA SOLICITAR EL RP POSTERIORMENTE.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</si>
  <si>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</si>
  <si>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REGISTRAR ORDENES DE SERVICIOS EN LAS PLATAFORMAS SISTEMA INTEGRAL DE AUDITORIAS SIA OBSERVA, SISTEMA ELECTRÓNICO PARA LA CONTRATACION PUBLICA- SECOP II Y SISTEMA DE INFORMACIÓN Y GESTIÓN DEL EMPLEO PÚBLICO SIGEP II. 2. REGISTRAR LOS PAGOS DE LAS ORDENES DE SERVICIOS EN LAS PLATAFORMAS SIA OBSERVA Y SECOP II. 3. ELABORAR Y ACTUALIZAR LA MATRIZ DE LOS PROCESOS CONTRACTUALES. 4. REALIZAR LA REVISIÓN Y CODIFICACIÓN DE SOPORTES CONTABLES. 5. VERIFICAR LOS REGISTROS SISTEMATIZADOS. 6. ARCHIVAR LA INFORMACIÓN EN EL MARCO DEL PROYECTO EN LOS MEDIOS TECNOLÓGICOS DESIGNADOS POR LA VICERRECTORIA DE EXTENSIÓN Y PROYECCIÓN SOCIAL. 7. APOYAR LOS TRÁMITES DE CALIDAD Y PLANES DE MEJORAMIENTO DE LOS PROCESOS Y PROCEDIMIENTOS DE LA VICERRECTORIA DE EXTENSION Y PROYEECION SOCIAL. 8. REALIZAR LA VERIFICACIÓN DE LA APLICACIÓN DE LOS PROCEDIMIENTOS PARA LA TOMA DE ACCIONES CORRECTIVAS, PREVENTIVAS Y DE MEJORA; Y DE AUDITORÍAS INTERNAS DE CALIDAD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</si>
  <si>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</si>
  <si>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</si>
  <si>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REVISAR LOS DOCUMENTOS, SOPORTE DEL SERVICIO DE EXTENSIÓN AGROPECUARIA DEL DEPARTAMENTO DEL ATLÁNTICO BRINDADA A LOS 1,584 CAMPESINOS Y CAMPESINAS BENEFICIARIOS DE ESTE, 2. VALIDAR Y ORIENTAR LA SUBSANACION DE LOS SOPORTES CARGADOS POR LOS EXTENSIONISTAS EN LA PLATAFORMA CORRESPONDIENTE, 3. ASEGURAR LA CALIDAD DE LOS ARCHIVOS Y LA INFORMACIÓN QUE CONTIENE, PARA POSTERIORMENTE SER ENTREGADA A LA AGENCIA DE DESARROLLO RURAL. 4. INFORMAR AL EQUIPO OPERATIVO DE LOS REGISTROS DE HALLAZGOS A LOS DOCUMENTOS CARGADOS DE CADA EXTENSIONISTA, CON SUS RESPECTIVAS OBSERVACIONES .5. CONSOLIDAR SOPORTES SUBSANADOS EN LAS CARPETAS CORRESPONDIENTES. 6. HACER EL SEGUIMIENTO A LOS EXTENSIONISTAS PARA QUE REALICEN LAS SUBSANACIONES CORRESPONDIENTES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</si>
  <si>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</si>
  <si>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INTERADMINISTRTIVOS SUSCRITOS ENTRE LA AGENCIA DE DESARROLLO RURAL - ADR Y LA UNIVERSIDAD DEL MAGDALENA. 2. MANTENER LA BASE DE DATOS QUE SE UTILIZA EN EL AREA DE TALENTO HUMANO ACTUALIZADA. 3. ELABORAR LISTADO DE CONTRATISTAS EN ESTADO PENDIENTE POR SUBSANACIONES CON SUS RESPECTIVOS SOPORTES. 4. ENTREGAR LOS SOPORTES DE CORREOS ELECTRÓNICOS DE SEGUIMIENTO ENVIADOS A CADA CONTRATISTA DE DOCUMENTACION POR SUBSANAR, 5. ELABORAR Y ENTREGAR MATRIZ DE 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</si>
  <si>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GESTIONAR CUENTAS DE COBRO Y SEGUIMIENTO A LOS DESEMBOLSOS Y PAGOS. 2. LIQUIDAR LOS VIÁTICOS Y APOYOS ECONÓMICOS QUE RESULTEN DE LOS CONVENIOS INTERADMINISTRATIVOS. 3. REALIZAR SEGUIMIENTO A LA LEGALIZACIÓN DEL PAGO DE HONORARIOS Y MOVILIDAD. 4. REALIZAR LOS INFORMES FINANCIEROS QUE SEAN REQUERIDOS Y ENTREGARLOS DE FORMA OPORTUNA Y CON CALIDAD. 5. ENTREGAR SOPORTES DE NÓMINA AL GRUPO DE PLATAFORMAS PARA EL RESPECTIVO CARGUE EN LAS PLATAFORMAS CORRESPONDIENTES. 6. ENTREGAR DE LOS DOCUMENTOS GENERADOS EN LOS CONVENIOS, AL ARCHIVO CENTRAL DE LA VICERRECTORA DE EXTENSIÓN Y PROYECCIÓN SOCIAL, PARA SU RESPECTIVA REVISIÓN, FOLIATURA Y ARCHIVO, SEGÚN LAS NORMAS DE GESTIÓN DOCUMENTAL. 7. APOYAR EN LA REVISIÓN, VALIDACIÓN DE INFORMES PARA PAGO DE PERSONAL CONTRATO EN EL MARCO DE LOS CONVENIOS DE 2023.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</si>
  <si>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COORDINAR LAS ACTIVIDADES DE PLANEACIÓN, PROGRAMACIÓN Y CONTROL DE LA GESTIÓN ADMINISTRATIVA DE LOS CONVENIOS SUSCRITO POR LA UNIVERSIDAD DEL MAGDALENA Y LA AGENCIA DE DESARROLLO RURAL. 2. GARANTIZAR EL USO ADECUADO DE LOS RECURSOS FINANCIEROS PARA LA ADQUISICIÓN DEL TALENTO HUMANO, SERVICIOS TECNOLÓGICOS, MATERIALES E INSUMOS, GASTOS DE VIAJE Y ADICIONALES; DE ACUERDO A LAS NECESIDADES EN TÉRMINOS DE TIEMPO Y CANTIDAD REQUERIDO POR LOS COORDINADORES DEL CONVENIO. 3. ESTRUCTURAR LOS CRONOGRAMAS DE TRABAJO Y SEGUIMIENTO DE ACTIVIDADES A REALIZAR PARA EL CUMPLIMIENTO DE LOS INDICADORES. 4. REALIZAR INFORMES PREVIOS Y FINALES DE ACUERDO A LA METODOLOGÍA SOLICITADA POR LA AGENCIA DE DESARROLLO RURAL EN LOS TIEMPOS OPORTUNOS. 5. HACER SEGUIMIENTO A LOS COORDINADORES EN EL CARGUE DE LA INFORMACIÓN EN LA PLATAFORMA CORRESPONDIENTE CUMPLIENDO CON LA FICHA TÉCNICA. 6. ASISTIR A REUNIONES CUANDO SEA CONVOCADA, PREVIO ACUERDO CON LA SUPERVISORA DE LA ORDEN.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</si>
  <si>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REVISAR, HACER SEGUIMIENTO, VALIDAR Y APROBAR LOS DOCUMENTOS PARA PAGOS DE LOS CONTRATISTAS QUE SUSCRIBIERON ORDENES DE PRESTACIÓN DE SERVICIOS EN EL MARCO DE LOS CONVENIOS INTERADMINISTRATIVOS SUSCRITO ENTRE LA AGENCIA DE DESARROLLO RURAL - ADR Y LA UNIVERSIDAD DEL MAGDALENA. 2. MANTENER LA BASE DE DATOS QUE SE UTILIZA EN EL ÁREA DE TALENTO HUMANO ACTUALIZADA. 3. ELABORAR LISTADO DE CONTRATISTAS EN ESTADO PENDIENTE POR SUBSANACIONES CON SUS RESPECTIVOS SOPORTES. 4. ENTREGAR LOS SOPORTES DE CORREOS ELECTRÓNICOS DE SEGUIMIENTO ENVIADOS A CADA CONTRATISTA DE DOCUMENTACIÓN POR SUBSANAR, 5. ELABORAR Y ENTREGAR MATRIZ DEL PERSONAL ASIGNADO CON LAS OBSERVACIONES CORRESPONDIENTE PARA PAGO DE HONORARIOS.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</si>
  <si>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PRESTAR ASESORÍA JURÍDICA Y RESOLVER CONSULTAS DE TIPO JURÍDICO SOBRE LA EJECUCIÓN DE LOS CONVENIOS DE CONFORMIDAD CON LA NORMATIVIDAD VIGENTE. 2) PRESTAR ASESORÍA JURÍDICA CONTRACTUAL EN LOS PROCESOS DE LICITACIÓN Y/O CONVOCATORIAS EN LOS QUE SEA REQUERIDO. 3) PROYECTAR MINUTAS DE CONTRATOS QUE REQUIERA EN EL MARCO DE LA EJECUCIÓN DE LOS CONVENIOS . 4) PROYECTAR RESPUESTAS A LAS CONSULTAS, PETICIONES, QUEJAS Y RECLAMOS QUE SE GENEREN EN EL MARCO DE LA EJECUCIÓN DE LOS CONVENIOS SUSCRITOS CON LA ADR TOMANDO EN CONSIDERACIÓN LOS TÉRMINOS DE LA LEY Y LOS PROCEDIMIENTOS INTERNOS ESTABLECIDOS. 5) REVISAR PÓLIZAS PARA SU RESPECTIVA APROBACIÓN. 6) ELABORAR LOS CONCEPTOS JURÍDICOS QUE SEAN SOLICITADOS POR LA VICERRECTORÍA ADMINISTRATIVA Y/O POR LA OFICINA ASESORA JURÍDICA DE LA UNIVERSIDAD. 7) REALIZAR LAS RESOLUCIONES DE APOYO DE MOVILIDAD, O LAS QUE SEAN REQUERIDAS DENTRO DEL MARCO DE LA EJECUCIÓN DE LOS CONVENIOS.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</si>
  <si>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REGISTRAR ÓRDENES DE SERVICIOS EN LAS PLATAFORMAS SISTEMA INTEGRAL DE AUDITORÍAS SIA OBSERVA, SISTEMA ELECTRÓNICO PARA LA CONTRATACIÓN PÚBLICA- SECOP II Y SISTEMA DE INFORMACIÓN Y GESTIÓN DEL EMPLEO PÚBLICO SIGEP II. 2. REGISTRAR LOS PAGOS DE LAS ÓRDENES DE SERVICIOS EN LAS PLATAFORMAS SIA OBSERVA Y SECOP II. 3. ELABORAR Y ACTUALIZAR LA MATRIZ DE LOS PROCESOS CONTRACTUALES. 4. REALIZAR LA REVISIÓN Y CODIFICACIÓN DE SOPORTES CONTABLES. 5. VERIFICAR LOS REGISTROS SISTEMATIZADOS. 6. ARCHIVAR LA INFORMACIÓN EN EL MARCO DE LOS CONVENIOS N° 977 Y 1135 SUSCRITOS ENTRE LA UNIVERSIDAD DEL MAGDALENA Y LA AGENCIA DE DESARROLLO RURAL EN LOS MEDIOS TECNOLÓGICOS DESIGNADOS POR LA VICERRECTORÍA DE EXTENSIÓN Y PROYECCIÓN SOCIAL.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</si>
  <si>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APOYAR EN EL PROCESO DE GESTIÓN DOCUMENTAL PARA EL DESARROLLO DE LOS COMITÉS QUE SE PROGRAMEN POR EL DIRECTOR DEL PROYECTO PARA EL CUMPLIMIENTO DE SUS OBLIGACIONES CONTRACTUALES ENMARCADAS EN LOS CONVENIOS. 2) DIGITALIZAR LOS SOPORTES DOCUMENTALES DE LOS CONVENIOS PARA SER TRANSFERIDOS AL ARCHIVO CENTRAL DE LA VICERRECTORIA DE EXTENSIÓN Y PROYECCIÓN SOCIAL. 3) GESTIONAR COMUNICACIÓN CON EL EQUIPO OPERATIVO A FIN DE ASEGURAR LA DOCUMENTACIÓN, SOPORTES Y EVIDENCIAS DEL CONVENIO PARA SU CORRECTA ORGANIZACIÓN. 4) APOYAR EN EL SEGUIMIENTO Y REALIZACIÓN DE INFORMES FRENTE A LOS INDICADORES ESTABLECIDOS EN EL PROYECTO EN TÉRMINOS DE METAS ESTABLECIDAS POR LA UNIVERSIDAD DEL MAGDALENA. 5) MANTENER COMUNICACIÓN CONSTANTE CON EL EQUIPO EJECUTOR Y CONTRATANTE A FIN DE DAR SOLUCIÓN A LOS REQUERIMIENTOS QUE SE REALICEN.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</si>
  <si>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PROYECTAR ACTOS ADMINISTRATIVOS EN EL PLANO DEL DERECHO TRIBUTARIO Y DEL DERECHO ADMINISTRATIVO CON EL FIN DE APOYAR EL PROCESO DE COBRO DE LAS ESTAMPILLAS DEPARTAMENTALES, REALIZADO POR EL SUJETO ACTIVO DEL CONVENIO 005 DE 2017, GOBERNACIÓN DEL MAGDALENA. 2. PROYECTAR RESPUESTA A LAS SOLICITUDES ENVIADAS POR LAS DIFERENTES ENTIDADES Y/O AUTORIDADES COMPETENTES. 3.  IDENTIFICAR CONTRIBUYENTES, Y LOS AGENTES OBLIGADOS A RETENER O EXIGIR EL PAGO DEL TRIBUTO. 4. ANALIZAR Y VERIFICAR LOS ACUERDOS MUNICIPALES POR MEDIO DEL CUAL LOS MUNICIPIOS ADOPTAN LA ESTAMPILLA DEPARTAMENTAL REFUNDACIÓN UNIVERSIDAD DEL MAGDALENA DE CARA AL NUEVO MILENIO. 5. ANALIZAR CON LA COORDINACIÓN DE LA OFICINA, LOS HALLAZGOS ENCONTRADOS EN EL PROCESO DE FISCALIZACIÓN DE LAS ESTAMPILLAS DEPARTAMENTALES LLEVADO A CABO POR LAS ENTIDADES OBLIGADAS A LIQUIDAR, RETENER, DECLARAR Y GIRAR EL TRIBUTO. 6. SUGERIR Y PROYECTAR LA SOLICITUD DE INFORMACIÓN ADICIONAL QUE SE REQUIERA DE LOS CONTRATOS OBJETOS DE VERIFICACIÓN. 7. REALIZAR SEGUIMIENTO AL CUMPLIMIENTO DE LOS COMPROMISOS ADQUIRIDOS EN LAS MESAS DE TRABAJO DE LA CUAL HIZO PARTE. 8. REALIZAR EL ESTUDIO DE LAS PROPUESTAS DE PAGO QUE PRESENTEN LAS ENTIDADES RETENEDORAS DE LAS ESTAMPILLAS DEPARTAMENTALES. 9. REALIZAR SEGUIMIENTO Y CONTROL A LOS ACUERDOS DE PAGO OFRECIDOS. 10. ASESORAR JURÍDICAMENTE A LA COORDINACIÓN DE LA OFICINA EN EL DESARROLLO DE ACCIONES ENCAMINADAS AL PLAN DE MEJORAMIENTO DEL RECAUDO DE LOS RECURSOS Y LOS REGISTROS DE INFORMACIÓN DE LA ESTAMPILLA EN BENEFICIO DE LA UNIVERSIDAD. 11. ELABORAR CONCEPTOS JURÍDICOS EN PRO DEL DESARROLLO DE LAS ACTIVIDADES DE LA OFICINA, CUANDO SE LE REQUIERA. 12. ELABORAR Y EMITIR INFORME FINAL DE LAS ENTIDADES VERIFICADAS A LA COORDINACIÓN DE LA OFICINA.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</si>
  <si>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PRESTAR SERVICIOS PROFESIONALES EN MARCO DEL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ELABORACIÓN Y/O REVISIÓN DE LAS ÓRDENES, RESOLUCIONES, ACTAS Y OTROS DOCUMENTOS DE BASE JURÍDICA DEL PROYECTO. 2. APOYAR EN LA BÚSQUEDA DE LA NORMATIVA INSTITUCIONAL Y NACIONAL Y SU APLICABILIDAD EN LA ESTRUCTURACIÓN DEL MARCO JURÍDICO DE LAS ÓRDENES DE GASTO Y CONVENIOS DEL PROYECTO. 3. APOYAR EN LA EMISIÓN DE CONCEPTOS JURÍDICOS DE ACUERDO CON LAS NECESIDADES ESPECÍFICAS DEL COMPONENTE ADMINISTRATIVO DEL PROYECTO Y DE LAS SOLICITUDES EXPRESAS DE LA DIRECCIÓN DEL PROYECTO. 4. APOYAR EN LA PROYECCIÓN DE RESPUESTAS A REQUERIMIENTOS DE BASE JURÍDICA DE LOS DIFERENTES ACTORES DEL PROYECTO, DEL SGR, ENTES DE CONTROL Y OTRAS INSTANCIAS.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</si>
  <si>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LA PRESTACIÓN DE SERVICIOS PROFESIONALES EN EL MARCO DE LOS CONVENIOS INTERADMINISTRATIVOS SUSCRITOS ENTRE LA UNIVERSIDAD DEL MAGDALENA Y LA AGENCIA DE DESARROLLO RURAL ADR PARA DESARROLLAR LAS SIGUIENTES ACTIVIDADES: 1. APOYAR EN EL SEGUIMIENTO Y CUMPLIMIENTO DE LA CONTRAPARTIDA OFRECIDA POR PARTE DE LA UNIVERSIDAD DEL MAGDALENA PARA EL CUMPLIMIENTO DE LOS CONVENIOS INTERADMINISTRATIVOS SUSCRITOS ENTRE LA UNIVERSIDAD DEL MAGDALENA Y LA AGENCIA DE DESARROLLO RURAL 2. APOYAR EN EL PROCESO DE GESTIÓN DOCUMENTAL PARA EL DESARROLLO DE LOS COMITÉS QUE SE PROGRAMEN POR EL DIRECTOR DEL PROYECTO PARA EL CUMPLIMIENTO DE SUS OBLIGACIONES CONTRACTUALES ENMARCADAS EN LOS CONVENIOS. 3. APOYAR EN LA REALIZACIÓN DE LOS INFORMES QUE SEAN REQUERIDOS Y ENTREGARLOS DE FORMA OPORTUNA Y CON CALIDAD. 4. ASISTIR A LAS ACTIVIDADES PROGRAMADAS DENTRO DEL MARCO DEL CONVENIO. 5. APOYAR EN LA LOGÍSTICA REQUERIDA PARA LA REALIZACIÓN DE LOS EVENTOS QUE SURJAN DENTRO DEL MARCO DE EJECUCIÓN DEL CONVENIO DE ACUERDO A LAS ACTIVIDADES QUE ESTÁN ENMARCADAS EN LA CONTRAPARTIDA POR PARTE DE LA UNIVERSIDAD DEL MAGDALENA.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</si>
  <si>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LA COORDINACIÓN Y SUPERVISIÓN DE LOS PROGRAMAS DE INTERCAMBIOS (MOVILIDAD SALIENTE): “CONEXIÓN GLOBAL” "DOBLE TITULACIÓN" "PROGRAMA SEMESTRE EN EL EXTERIOR" Y CCYK 2. APOYAR EN LA PROMOCIÓN, REALIZACIÓN Y SEGUIMIENTO DE LAS CONVOCATORIAS. 3. ASESORAR A LOS ESTUDIANTES EN SUS PROCESOS DE MOVILIDAD SALIENTE EN LAS DIFERENTES ETAPAS DE LA REALIZACIÓN DEL INTERCAMBIO. 4. APOYAR EN EL SEGUIMIENTO A LA MOVILIDAD SALIENTE DE DOCENTES E INVESTIGADORES 5. APOYAR Y ASESORAR LAS CONVOCATORIAS PRIORITARIAS DE LA OFICINA EN LA LÍNEA DE MOVILIDAD SALIENTE.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</si>
  <si>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 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</si>
  <si>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IMPLEMENTACIÓN DEL SERVICIO PÚBLICO DE EXTENSIÓN AGROPECUARIA EN EL MARCO DEL CONVENIO INTERADMINISTRATIVO NO. 11352023 SUSCRITO ENTE LA AGENCIA DE DESARROLLO RURAL-ADR Y LA UNIVERSIDAD DEL MAGDALENA PARA EL DESARROLLO DE LAS SIGUIENTES ACTIVIDADES: 1. LIDERAR LA CONSOLIDACIÓN Y VALIDACIÓN DE LA ACTUALIZACIÓN DE PRODUCTORES DEL REGISTRO Y CLASIFICACIÓN DE USUARIOS. 2. ALERTAR FRENTE A LOS CAMBIOS EN LA META DE LOS USUARIOS VINCULADOS AL SERVICIO PÚBLICO DE EXTENSIÓN AGROPECUARIA - SPEA EN LOS DEPARTAMENTOS OBJETO DEL CONVENIO. 3. MANTENER UN CONSTANTE CANAL DE COMUNICACIÓN CON EL EQUIPO TÉCNICO DE EXTENSIONISTAS PARA LA ACTUALIZACIÓN DE LAS BASES DE DATOS. 4. REALIZAR LOS INFORMES RESPECTIVOS SEMANALES EN TÉRMINOS DE VARIACIÓN DE NÚMERO DE USUARIOS Y ACTUALIZACIÓN REALIZADAS POR EL EQUIPO TÉCNICO DE EXTENSIONISTAS. 5. VALIDAR LA INFORMACIÓN DE LOS CAMBIOS Y/O ACTUALIZACIONES EN LOS DATOS DE PRODUCTORES BENEFICIARIOS CONSOLIDADAS POR EL EQUIPO TÉCNICO DE EXTENSIONISTAS. 6. PARTICIPAR EN LOS ESPACIOS Y REUNIONES QUE SE GENEREN PARA LA EJECUCIÓN DEL PROYECTO, BUSCANDO LA ARTICULACIÓN DEL SUBSISTEMA DE EXTENSIÓN AGROPECUARIA. 7. LIDERAR TODOS LOS PROCESOS DE BASES DE DATOS NECESARIAS PARA LA IMPLEMENTACIÓN DEL SERVICIO PÚBLICO DE EXTENSIÓN AGROPECUARIA - PSEA. 8. LIDERAR EL SEGUIMIENTO Y CARGUE DE INFORMACIÓN DEL CUMPLIMIENTO DE INDICADORES DEL PROYECTO. 9.VERIFICAR EL CARGUE DE LOS DOCUMENTOS QUE DEN CUMPLIMIENTO A LOS INDICADORES DEL PROYECTO. 10. CONSOLIDAR Y VERIFICAR LA INFORMACIÓN DE LAS ACTIVIDADES EN LA PRESTACIÓN DEL SERVICIO DE EXTENSIÓN AGROPECUARIA REALIZADAS. 11. ADMINISTRAR LA BASE DE DATO DE USUARIOS MEDIANTE EL USO DE LAS DISTINTAS HERRAMIENTAS INFORMÁTICAS. 12. APOYAR EN EL CUMPLIMIENTO DE LOS INDICADORES ASOCIADOS A LA GESTIÓN DE LOS RECURSOS NATURALES, CAMBIO CLIMÁTICO Y SOSTENIBILIDAD.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</si>
  <si>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LOS DIFERENTES USUARIOS DEL PROGRAMA DE ATENCIÓN PSICOLÓGICA. 2. APOYAR CON LA ENTREGA A LOS PSICÓLOGOS O TERAPEUTAS EN FORMACIÓN DEL MATERIAL NECESARIO PARA LA ATENCIÓN A PACIENTES. 3. APOYAR LA ATENCIÓN VÍA TELEFÓNICA DE LOS USUARIOS DEL PROGRAMA DE ATENCIÓN PSICOLÓGICA. 4. APOYAR EN LA RESERVACIÓN DE SALA DE JUNTAS Y CAPACITACIONES. 5. APOYAR EN LA RECEPCIÓN Y ARCHIVO DE COMUNICACIONES INTERNAS Y EXTERNAS DIRIGIDAS AL PROGRAMA DE ATENCIÓN PSICOLÓGICA. 6. APOYAR EN EL AGENDAMIENTO DE LOS CASOS ASIGNADOS A LOS PSICÓLOGOS O TERAPEUTAS EN FORMACIÓN. 7. APOYAR CON EL REGISTRO DE LA INFORMACIÓN DE ASISTENCIAS A CADA SESIÓN TERAPÉUTICA. 8. APOYAR LA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</si>
  <si>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EL SUPERVISOR DE LA PRESENTE ORDEN DE SERVICIO. 5. APOYAR AL GSG EN LA REVISIÓN DE ELEMENTOS Y BIENES EN LA SEDE TALES COMO COMPUTADORES, SILLAS, VIDEO BEAM, MOTOBOMBAS, AIRES ACONDICIONADOS, REFLECTORES EXTERNOS, BIENES DE MUSEOLOGÍA DE FACIL TRANSITO Y TRASLADO, ESTADOS DE PUERTAS, CERRADURAS Y TODO LO QUE CORRESPONDA A LA CONSERVACIÓN DE LAS INSTALACIONES DE LA CASA MUSEO. 6. APOYAR AL GSG CON LOS REGISTROS EN MINUTAS EN CADA ENTREGA DE TURNO QUE ESTE REALICE AL PERSONAL DE LA EMPRESA QUE PRESTE EL SERVICIO DE VIGILANCIA.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</si>
  <si>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STEPHANIA CAROLINA TERAN RODRIGUEZ</t>
  </si>
  <si>
    <t>ALFONSO ENRIQUE VIVES CORTES</t>
  </si>
  <si>
    <t>ROMARIO FALCAO MAZA LEGUIA</t>
  </si>
  <si>
    <t xml:space="preserve">MARTHA MILENA ORZOCO MARTINEZ </t>
  </si>
  <si>
    <t>CLARIBEL VARGAS GUETTE</t>
  </si>
  <si>
    <t>PRISCO MANUEL RAMIREZ RODRIGUEZ</t>
  </si>
  <si>
    <t>ANA KARINA DEL MAR OBREDOR GARCIA</t>
  </si>
  <si>
    <t>JHON MARIO MARTINEZ MARTINEZ </t>
  </si>
  <si>
    <t>ANA KARINA RADA CABRERA</t>
  </si>
  <si>
    <t>ANNYE MARSHELL DE LOS REYES CASTILLO</t>
  </si>
  <si>
    <t>ROSALIA EVA MONTAÑO HERNANDEZ</t>
  </si>
  <si>
    <t>SACMIRES VILLERO JIMENEZ</t>
  </si>
  <si>
    <t>VICTORIA EUGENIA SANCHEZ FUENTES</t>
  </si>
  <si>
    <t>HAILY MARIA LARA LOPEZ</t>
  </si>
  <si>
    <t>NICOLLE ANDREA MENDOZA MEDINA</t>
  </si>
  <si>
    <t>MILAGRO ELENA GÁMEZ OSPINO</t>
  </si>
  <si>
    <t>JOELYS YISETH  RODRIGUEZ GAMARRA</t>
  </si>
  <si>
    <t>VIVERLYS LEINITH DIAZ GUTIERREZ</t>
  </si>
  <si>
    <t>JOSE ALFONSO SALAS RODRIGUEZ</t>
  </si>
  <si>
    <t>OLGA YISETH VILLAMIL MEJIA</t>
  </si>
  <si>
    <t>DARWIN ALBERTO LOPEZ MORGAN</t>
  </si>
  <si>
    <t>WILLIAN ANTONIO RETAMOZO CHAVEZ</t>
  </si>
  <si>
    <t xml:space="preserve">  z</t>
  </si>
  <si>
    <t>https://community.secop.gov.co/Public/Tendering/OpportunityDetail/Index?noticeUID=CO1.NTC.5948377&amp;isFromPublicArea=True&amp;isModal=False</t>
  </si>
  <si>
    <t>https://community.secop.gov.co/Public/Tendering/OpportunityDetail/Index?noticeUID=CO1.NTC.5949247&amp;isFromPublicArea=True&amp;isModal=False</t>
  </si>
  <si>
    <t>https://community.secop.gov.co/Public/Tendering/OpportunityDetail/Index?noticeUID=CO1.NTC.5950532&amp;isFromPublicArea=True&amp;isModal=False</t>
  </si>
  <si>
    <t>https://community.secop.gov.co/Public/Tendering/OpportunityDetail/Index?noticeUID=CO1.NTC.5950544&amp;isFromPublicArea=True&amp;isModal=False</t>
  </si>
  <si>
    <t>https://community.secop.gov.co/Public/Tendering/OpportunityDetail/Index?noticeUID=CO1.NTC.5950616&amp;isFromPublicArea=True&amp;isModal=False</t>
  </si>
  <si>
    <t>https://community.secop.gov.co/Public/Tendering/OpportunityDetail/Index?noticeUID=CO1.NTC.5950256&amp;isFromPublicArea=True&amp;isModal=False</t>
  </si>
  <si>
    <t>https://community.secop.gov.co/Public/Tendering/OpportunityDetail/Index?noticeUID=CO1.NTC.5969804&amp;isFromPublicArea=True&amp;isModal=False</t>
  </si>
  <si>
    <t>https://community.secop.gov.co/Public/Tendering/OpportunityDetail/Index?noticeUID=CO1.NTC.5969385&amp;isFromPublicArea=True&amp;isModal=False</t>
  </si>
  <si>
    <t>https://community.secop.gov.co/Public/Tendering/OpportunityDetail/Index?noticeUID=CO1.NTC.5973341&amp;isFromPublicArea=True&amp;isModal=False</t>
  </si>
  <si>
    <t>https://community.secop.gov.co/Public/Tendering/OpportunityDetail/Index?noticeUID=CO1.NTC.5971800&amp;isFromPublicArea=True&amp;isModal=False</t>
  </si>
  <si>
    <t>https://community.secop.gov.co/Public/Tendering/OpportunityDetail/Index?noticeUID=CO1.NTC.5984369&amp;isFromPublicArea=True&amp;isModal=False</t>
  </si>
  <si>
    <t>https://community.secop.gov.co/Public/Tendering/OpportunityDetail/Index?noticeUID=CO1.NTC.5984826&amp;isFromPublicArea=True&amp;isModal=False</t>
  </si>
  <si>
    <t>https://community.secop.gov.co/Public/Tendering/OpportunityDetail/Index?noticeUID=CO1.NTC.5984825&amp;isFromPublicArea=True&amp;isModal=False</t>
  </si>
  <si>
    <t>https://community.secop.gov.co/Public/Tendering/OpportunityDetail/Index?noticeUID=CO1.NTC.5983487&amp;isFromPublicArea=True&amp;isModal=False</t>
  </si>
  <si>
    <t>https://community.secop.gov.co/Public/Tendering/OpportunityDetail/Index?noticeUID=CO1.NTC.5984485&amp;isFromPublicArea=True&amp;isModal=False</t>
  </si>
  <si>
    <t>https://community.secop.gov.co/Public/Tendering/OpportunityDetail/Index?noticeUID=CO1.NTC.5983970&amp;isFromPublicArea=True&amp;isModal=False</t>
  </si>
  <si>
    <t>https://community.secop.gov.co/Public/Tendering/OpportunityDetail/Index?noticeUID=CO1.NTC.5999619&amp;isFromPublicArea=True&amp;isModal=False</t>
  </si>
  <si>
    <t>https://community.secop.gov.co/Public/Tendering/OpportunityDetail/Index?noticeUID=CO1.NTC.5999910&amp;isFromPublicArea=True&amp;isModal=False</t>
  </si>
  <si>
    <t>https://community.secop.gov.co/Public/Tendering/OpportunityDetail/Index?noticeUID=CO1.NTC.6003029&amp;isFromPublicArea=True&amp;isModal=False</t>
  </si>
  <si>
    <t>https://community.secop.gov.co/Public/Tendering/OpportunityDetail/Index?noticeUID=CO1.NTC.6019459&amp;isFromPublicArea=True&amp;isModal=False</t>
  </si>
  <si>
    <t>https://community.secop.gov.co/Public/Tendering/OpportunityDetail/Index?noticeUID=CO1.NTC.6019565&amp;isFromPublicArea=True&amp;isModal=False</t>
  </si>
  <si>
    <t>https://community.secop.gov.co/Public/Tendering/OpportunityDetail/Index?noticeUID=CO1.NTC.6019748&amp;isFromPublicArea=True&amp;isModal=False</t>
  </si>
  <si>
    <t>https://community.secop.gov.co/Public/Tendering/OpportunityDetail/Index?noticeUID=CO1.NTC.6020049&amp;isFromPublicArea=True&amp;isModal=False</t>
  </si>
  <si>
    <t>https://community.secop.gov.co/Public/Tendering/OpportunityDetail/Index?noticeUID=CO1.NTC.6020972&amp;isFromPublicArea=True&amp;isModal=False</t>
  </si>
  <si>
    <t>https://community.secop.gov.co/Public/Tendering/OpportunityDetail/Index?noticeUID=CO1.NTC.6021370&amp;isFromPublicArea=True&amp;isModal=False</t>
  </si>
  <si>
    <t>https://community.secop.gov.co/Public/Tendering/OpportunityDetail/Index?noticeUID=CO1.NTC.6021818&amp;isFromPublicArea=True&amp;isModal=False</t>
  </si>
  <si>
    <t>https://community.secop.gov.co/Public/Tendering/OpportunityDetail/Index?noticeUID=CO1.NTC.6018660&amp;isFromPublicArea=True&amp;isModal=False</t>
  </si>
  <si>
    <t>https://community.secop.gov.co/Public/Tendering/OpportunityDetail/Index?noticeUID=CO1.NTC.6018943&amp;isFromPublicArea=True&amp;isModal=False</t>
  </si>
  <si>
    <t>https://community.secop.gov.co/Public/Tendering/OpportunityDetail/Index?noticeUID=CO1.NTC.6019086&amp;isFromPublicArea=True&amp;isModal=False</t>
  </si>
  <si>
    <t>https://community.secop.gov.co/Public/Tendering/OpportunityDetail/Index?noticeUID=CO1.NTC.6020352&amp;isFromPublicArea=True&amp;isModal=False</t>
  </si>
  <si>
    <t>https://community.secop.gov.co/Public/Tendering/OpportunityDetail/Index?noticeUID=CO1.NTC.6021298&amp;isFromPublicArea=True&amp;isModal=False</t>
  </si>
  <si>
    <t>https://community.secop.gov.co/Public/Tendering/OpportunityDetail/Index?noticeUID=CO1.NTC.6021689&amp;isFromPublicArea=True&amp;isModal=False</t>
  </si>
  <si>
    <t>https://community.secop.gov.co/Public/Tendering/OpportunityDetail/Index?noticeUID=CO1.NTC.6032609&amp;isFromPublicArea=True&amp;isModal=False</t>
  </si>
  <si>
    <t>https://community.secop.gov.co/Public/Tendering/OpportunityDetail/Index?noticeUID=CO1.NTC.6032551&amp;isFromPublicArea=True&amp;isModal=False</t>
  </si>
  <si>
    <t>https://community.secop.gov.co/Public/Tendering/OpportunityDetail/Index?noticeUID=CO1.NTC.6035360&amp;isFromPublicArea=True&amp;isModal=False</t>
  </si>
  <si>
    <t>https://community.secop.gov.co/Public/Tendering/OpportunityDetail/Index?noticeUID=CO1.NTC.6035558&amp;isFromPublicArea=True&amp;isModal=False</t>
  </si>
  <si>
    <t>https://community.secop.gov.co/Public/Tendering/OpportunityDetail/Index?noticeUID=CO1.NTC.6033056&amp;isFromPublicArea=True&amp;isModal=False</t>
  </si>
  <si>
    <t>https://community.secop.gov.co/Public/Tendering/OpportunityDetail/Index?noticeUID=CO1.NTC.6033245&amp;isFromPublicArea=True&amp;isModal=False</t>
  </si>
  <si>
    <t>https://community.secop.gov.co/Public/Tendering/OpportunityDetail/Index?noticeUID=CO1.NTC.6034691&amp;isFromPublicArea=True&amp;isModal=False</t>
  </si>
  <si>
    <t>CO1.REQ.6059403</t>
  </si>
  <si>
    <t>CO1.REQ.6059858</t>
  </si>
  <si>
    <t>CO1.REQ.6061347</t>
  </si>
  <si>
    <t>CO1.REQ.6061299</t>
  </si>
  <si>
    <t>CO1.REQ.6061612</t>
  </si>
  <si>
    <t>CO1.REQ.6061615</t>
  </si>
  <si>
    <t>CO1.REQ.6080893</t>
  </si>
  <si>
    <t>CO1.REQ.6080984</t>
  </si>
  <si>
    <t>CO1.REQ.6085015</t>
  </si>
  <si>
    <t>CO1.REQ.6083418</t>
  </si>
  <si>
    <t>CO1.REQ.6095962</t>
  </si>
  <si>
    <t>CO1.REQ.6095998</t>
  </si>
  <si>
    <t>CO1.REQ.6096062</t>
  </si>
  <si>
    <t>CO1.REQ.6096179</t>
  </si>
  <si>
    <t>CO1.REQ.6094856</t>
  </si>
  <si>
    <t>CO1.REQ.6095660</t>
  </si>
  <si>
    <t>CO1.REQ.6095260</t>
  </si>
  <si>
    <t>CO1.REQ.6111324</t>
  </si>
  <si>
    <t>CO1.REQ.6111089</t>
  </si>
  <si>
    <t>CO1.REQ.6114721</t>
  </si>
  <si>
    <t>CO1.REQ.6131085</t>
  </si>
  <si>
    <t>CO1.REQ.6131177</t>
  </si>
  <si>
    <t>CO1.REQ.6131200</t>
  </si>
  <si>
    <t>CO1.REQ.6131749</t>
  </si>
  <si>
    <t>CO1.REQ.6132948</t>
  </si>
  <si>
    <t>CO1.REQ.6133722</t>
  </si>
  <si>
    <t>CO1.REQ.6133452</t>
  </si>
  <si>
    <t>CO1.REQ.6130640</t>
  </si>
  <si>
    <t>CO1.REQ.6130753</t>
  </si>
  <si>
    <t>CO1.REQ.6130907</t>
  </si>
  <si>
    <t>CO1.REQ.6132242</t>
  </si>
  <si>
    <t>CO1.REQ.6133250</t>
  </si>
  <si>
    <t>CO1.REQ.6134014</t>
  </si>
  <si>
    <t>CO1.REQ.6144729</t>
  </si>
  <si>
    <t>CO1.REQ.6144863</t>
  </si>
  <si>
    <t>CO1.REQ.6147565</t>
  </si>
  <si>
    <t>CO1.REQ.6147656</t>
  </si>
  <si>
    <t>CO1.REQ.6144991</t>
  </si>
  <si>
    <t>CO1.REQ.6145154</t>
  </si>
  <si>
    <t>CO1.REQ.6147215</t>
  </si>
  <si>
    <t>CO1.REQ.6162279</t>
  </si>
  <si>
    <t>CO1.REQ.6162378</t>
  </si>
  <si>
    <t>CO1.REQ.6162384</t>
  </si>
  <si>
    <t>CO1.REQ.6162830</t>
  </si>
  <si>
    <t>https://community.secop.gov.co/Public/Tendering/OpportunityDetail/Index?noticeUID=CO1.NTC.6049592&amp;isFromPublicArea=True&amp;isModal=False</t>
  </si>
  <si>
    <t>https://community.secop.gov.co/Public/Tendering/OpportunityDetail/Index?noticeUID=CO1.NTC.6049563&amp;isFromPublicArea=True&amp;isModal=False</t>
  </si>
  <si>
    <t>https://community.secop.gov.co/Public/Tendering/OpportunityDetail/Index?noticeUID=CO1.NTC.6050202&amp;isFromPublicArea=True&amp;isModal=False</t>
  </si>
  <si>
    <t>https://community.secop.gov.co/Public/Tendering/OpportunityDetail/Index?noticeUID=CO1.NTC.6050328&amp;isFromPublicArea=True&amp;isModal=False</t>
  </si>
  <si>
    <t>MAYO</t>
  </si>
  <si>
    <t>OPSP-VAD-0780-2024</t>
  </si>
  <si>
    <t>OPSP-VAD-0781-2024</t>
  </si>
  <si>
    <t>OPSP-VAD-0782-2024</t>
  </si>
  <si>
    <t>OPSP-VAD-0783-2024</t>
  </si>
  <si>
    <t>OPSP-VAD-0784-2024</t>
  </si>
  <si>
    <t>OPSP-VAD-0788-2024</t>
  </si>
  <si>
    <t>OAG-VAD-0789-2024</t>
  </si>
  <si>
    <t>OAG-VAD-0790-2024</t>
  </si>
  <si>
    <t>OPSP-VAD-0791-2024</t>
  </si>
  <si>
    <t>OPSP-VAD-0792-2024</t>
  </si>
  <si>
    <t>OPSP-VAD-0801-2024</t>
  </si>
  <si>
    <t>OPSP-VAD-0803-2024</t>
  </si>
  <si>
    <t>OPSP-VAD-0804-2024</t>
  </si>
  <si>
    <t>CO1.REQ.6203153</t>
  </si>
  <si>
    <t>CO1.REQ.6203654</t>
  </si>
  <si>
    <t>CO1.REQ.6211088</t>
  </si>
  <si>
    <t>CO1.REQ.6202743</t>
  </si>
  <si>
    <t>CO1.REQ.6203671</t>
  </si>
  <si>
    <t>CO1.REQ.6222764</t>
  </si>
  <si>
    <t>CO1.REQ.6225193</t>
  </si>
  <si>
    <t>CO1.REQ.6269459</t>
  </si>
  <si>
    <t>CO1.REQ.6235741</t>
  </si>
  <si>
    <t>CO1.REQ.6236041</t>
  </si>
  <si>
    <t>CO1.REQ.6307475</t>
  </si>
  <si>
    <t>CO1.REQ.6324324</t>
  </si>
  <si>
    <t>CO1.REQ.6324824</t>
  </si>
  <si>
    <t>LA PRESENTE ORDEN TIENE POR OBJETO PRESTAR SERVICIOS PROFESIONALES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REVISIÓN EN LA PLATAFORMA DEL GEDOCO Y SIGEP II DE LA HOJA DE VIDA Y LOS DOCUMENTOS PRECONTRACTUALES NECESARIOS PARA LA ELABORACIÓN DE ÓRDENES DE SERVICIOS PROFESIONALES Y DE APOYO A LA GESTIÓN DEL PROYECTO. 2. APOYAR A LA REALIZACIÓN DE SONDEOS COMERCIALES DE PRODUCTOS, BIENES Y SERVICIOS REQUERIDOS EN EL PROYECTO. 3. APOYAR EN LA REVISIÓN DE DOCUMENTOS PRECONTRACTUALES NECESARIOS PARA ELABORACIÓN DE ÓRDENES DE COMPRAS, SERVICIOS, SUMINISTROS Y OTRAS ÓRDENES DE GASTO DEL PROYECTO. 4. APOYAR EN LA PROYECCIÓN, ENVÍO A REVISIÓN JURÍDICA Y FIRMAS DE LAS PARTES PARA LA EXPEDICIÓN DE LAS ÓRDENES CORRESPONDIENTES. 5. APOYAR EN LA SOLICITUD DE CREACIÓN DE TERCEROS, PERSONAS NATURALES Y JURÍDICAS, ANTE EL SGR. 6. APOYAR EN LA RECOPILACIÓN, ANÁLISIS, REVISIÓN Y DILIGENCIAMIENTO DE LOS FORMATOS REQUERIDOS EN LA ETAPA PRECONTRACTUAL Y CONTRACTUAL DE LAS ÓRDENES DE GASTO ASIGNADAS. 7. NOTIFICAR LA EXPEDICIÓN DE LAS DIVERSAS ÓRDENES DE GASTO DEL PROYECTO 8. REGISTRAR EL ESTADO DE LOS TRÁMITES ASIGNADOS EN LA MATRIZ DE SEGUIMIENTO ADMINISTRATIVO Y FINANCIERO DEL PROYECTO. 9. ORGANIZAR LA INFORMACIÓN DE LAS ÓRDENES ASIGNADAS PARA COMPLEMENTAR EL ARCHIVO ADMINISTRATIVO Y FINANCIERO DEL PROYECTO. 10. APOYAR EN LA ORGANIZACIÓN DE LA INFORMACIÓN NECESARIA DE LAS ÓRDENES CORRESPONDIENTES PARA EL REPORTE EN LAS PLATAFORMAS SIGEP II, SECOP II Y SIA OBSERVA EN LOS PLAZOS ESTABLECIDOS POR LOS ENTES DE CONTROL. 11. APOYAR EN LA ORGANIZACIÓN DE LA INFORMACIÓN NECESARIA PARA LA ELABORACIÓN DE INFORMES FINANCIEROS Y ADMINISTRATIVOS DEL PROYECTO 12. RENDIR INFORMES MENSUALES O CUANDO EL SUPERVISOR ASÍ LO REQUIERA, SOBRE LAS ACTIVIDADES DESARROLLADAS.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</si>
  <si>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AL GRUPO DE FACILITADORES EN LA IDENTIFICACIÓN DE CONTRIBUYENTES, Y LOS AGENTES OBLIGADOS A RETENER O EXIGIR EL PAGO DEL TRIBUTO. 2. APOYAR AL GRUPO DE FACILITADORES EN LA RECOPILACIÓN, CONSOLIDACIÓN Y CONFRONTACIÓN DE LA INFORMACIÓN DE LAS ENTIDADES PARA INICIAR EL PROCESO DE APOYO EN LA FISCALIZACIÓN DE LAS ESTAMPILLAS DEPARTAMENTALES,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RETENEDORA CON LA INFORMACIÓN REMITIDA POR LA CONTRALORÍA DEPARTAMENTAL, DISTRITAL Y NACIONAL. 5. CONFRONTAR LA INFORMACIÓN DEL AVANCE DE LAS AUDITORÍAS REALIZADAS POR EL SUJETO ACTIVO DEL CONVENIO 005 DE 2017 (GOBERNACIÓN DEL MAGDALENA) CON LOS ARCHIVOS QUE REPOSAN EN LA OFICINA DE ESTAMPILLA. 6. ADELANTAR LAS GESTIONES CORRESPONDIENTES DE ACUERDO A LOS LINEAMIENTOS DE LA COORDINACIÓN, UNA VEZ SE HUBIERE RECIBIDO RESPUESTA DE LA INFORMACIÓN SOLICITADA A LAS ENTIDADES. 7. APOYAR AL GRUPO DE FACILITADORES CONFRONTANDO LA INFORMACIÓN PROVISTA POR LA ENTIDAD VS LA INFORMACIÓN OBTENIDA DE LA PLATAFORMA FISCO, A FIN DE ESTABLECER EL HALLAZGO DE TIPO FISCAL. 8. APOYAR EN LA REALIZACIÓN DE LAS MESAS DE TRABAJO CON LAS ENTIDADES RETENEDORAS. 9. REALIZAR SEGUIMIENTO AL CUMPLIMIENTO DE LOS COMPROMISOS ADQUIRIDOS EN LAS MESAS DE TRABAJO. 10. APOYAR AL GRUPO DE FACILITADORES EN LA VERIFICACIÓN DE QUE LAS ENTIDADES RETENEDORAS CUMPLAN CON EL PROCESO DE LIQUIDAR, RETENER, DECLARAR Y GIRAR LAS ESTAMPILLAS DEPARTAMENTALES. 11. ASESORAR Y APOYAR EL DESARROLLO DE ACCIONES ENCAMINADAS AL PLAN DE MEJORAMIENTO DEL RECAUDO DE LOS RECURSOS Y LOS REGISTROS DE INFORMACIÓN DE LA ESTAMPILLA EN BENEFICIO DE LA UNIVERSIDAD. 12. ELABORAR Y EMITIR INFORME FINAL DE LAS ENTIDADES VERIFICADAS A LA COORDINACIÓN DE LA OFICINA. 13. LLEVAR MATRIZ DE INFORMACIÓN CADA ACTIVIDAD REALIZADA.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</si>
  <si>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PRESTAR SERVICIOS PROFESIONALES COMO ASESORA DE LA OFICINA DE CONTROL DISCIPLINARIO INTERNO 2. ASESORAR, EMITIR CONCEPTOS Y RESOLVER LAS CONSULTAS QUE EN MATERIA DISCIPLINARIA LE SEAN SOLICITADAS POR PARTE DEL RECTOR, EL DIRECTOR DE LA OFICINA DE CONTROL DISCIPLINARIO INTERNOY DEMÁS AUTORIDADES DE DIRECCIÓN DE LA UNIVERSIDAD. 3. PRESTAR ASESORÍA EN LA PROYECCIÓN DE LAS DECISIONES A QUE HAY LUGAR EN EL TRÁMITE DE LOS PROCESOS DISCIPLINARIOS ADELANTADOS POR LA OFICINA DE CONTROL DISCIPLINARIO INTERNO. 4. REVISAR Y  PROYECTAR DECISIONES DE FONDO SOMETIDAS A LA FIRMA DEL JEFE DE LA OFICINA DE CONTROL DISCIPLINARIO INTERNO, LAS CUALES DEBERÁN CONTENER RÚBRICA DEL CONTRATISTA. 5. ELABORAR DOCUMENTOS RELACIONADOS CON LAS CAPACITACIONES EMPRENDIDAS POR LA DE LA OFICINA DE CONTROL DISCIPLINARIO INTERNO.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8. PRESTAR ASESORÍA, PROYECCIÓN Y SUSTANTACIÓN EN LOS PROCESOS ADMINISTRATIVOS SANCIONATORIOS, CUYA COMPETENCIA SEA DE LA OFICINA DE CONTROL DISCIPLINARIO INTERNO.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</si>
  <si>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 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 SASED.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</si>
  <si>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REALIZACIÓN DE VISITAS A ENTIDADES DE ORDEN PÚBLICO Y PRIVADO PARA LA PUBLICIDAD Y VENTA DE LOS PROGRAMAS DE POSGRADO Y FORMACIÓN CONTINUA DE LA INSTITUCIÓN. 2. APOYAR LA GESTIÓN DE CONVENIOS CON EMPRESAS PÚBLICAS Y PRIVADAS DE LA REGIÓN. 3. APOYAR EN LA LOGÍSTICA DE LOS EVENTOS Y SESIONES EDUCATIVAS REALIZADOS POR EL CENTRO DE POSGRADOS Y FORMACIÓN CONTINUA. 4. APOYAR EN EL SEGUIMIENTO DE LEADS GENERADOS EN LAS CAMPAÑAS PUBLICITARIAS DE LAS REDES SOCIALES. 5. APOYAR EN LA ELABORACIÓN DE ACTAS DE REUNIONES DESARROLLADAS EN TORNO A LA EJECUCIÓN DE SUS ACTIVIDADES.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</si>
  <si>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ELABORACIÓN DEL PLAN DE TRABAJO DE ACTIVIDADES A DESARROLLAR, DETALLANDO OBJETIVOS, FECHAS, METODOLOGÍA, METAS, INDICADORES ACORDES CON LAS DIRECTRICES IMPARTIDAS POR EL COORDINADOR (A) DEL ÁREA QUE DÉ RESPUESTA A LAS ACTIVIDADES PROGRAMADAS DESDE LA DIRECCIÓN. 2. APOYAR LA ARTICULACIÓN ENTRE BIENESTAR UNIVERSITARIO Y TODOS LOS PROGRAMAS ACADÉMICOS DE LA FACULTAD DE SALUD. 3. APOYAR A LA DIRECCIÓN DE BIENESTAR UNIVERSITARIO EN EL SEGUIMIENTO DE LOS CASOS DE ESTUDIANTES Y DOCENTES CON DIFICULTADES REPORTADOS POR LA FACULTAD DE SALUD. 4. ENTREGAR DE MANERA OPORTUNA Y BAJO SU RESPONSABILIDAD LOS INFORMES QUE SE LE SOLICITEN PARA SER PRESENTADOS A LA DIRECCIÓN, CON SOPORTES ESTADÍSTICOS. 5. DILIGENCIAR OPORTUNAMENTE TODOS LOS FORMATOS ESTABLECIDOS POR BIENESTAR UNIVERSITARIO EN EL SISTEMA DE GESTIÓN DE LA CALIDAD. 6. APOYAR A LA DIRECCIÓN DE BIENESTAR UNIVERSITARIO EN LA ATENCIÓN A LOS MIEMBROS DE LA COMUNIDAD UNIVERSITARIA, QUE REQUIERAN INFORMACIÓN SOBRE LAS DISTINTAS ÁREAS.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</si>
  <si>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A ESTUDIANTES Y DOCENTES DEL PROGRAMA. 2. APOYAR EN LA REALIZACIÓN DE HOMOLOGACIONES DE TRANSFERENCIAS, SIMULTANEIDADES, TRASLADOS, INGRESO DE OTRO TÍTULO DE PREGRADOS, INGRESO POR RECONOCIMIENTO DE COMPETENCIAS. 3. APOYAR LA COORDINACIÓN DEL CONVENIO ENTRE EL INFOTEP Y LA UNIVERSIDAD (REVISIÓN DE LAS SOLICITUDES, ESTUDIOS DE RECONOCIMIENTO, APLICACIÓN DE INSTRUMENTOS DE VALIDACIÓN). 4. APOYAR LA COORDINACIÓN DE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</si>
  <si>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REVISAR INFORMACIÓN TÉCNICA Y COMPARAR LAS CARACTERISTICAS DE LOS PREDIO VERSUS EL CULTIVO PRIORIZADO SELECCIONADO POR LOS BENEFICIARIOS CON EL OBJETO DE IDENTIFICAR  CONDICIONES ESPECIALES PARA CULTIVO. 2) REVISAR LOS PRESUPUESTOS DE SIEMBRA POR HECTAREA DE LOS CULTIVOS PRIORIZADOS POR MUNICIPIO Y AJUSTAR EN CASO DE REQUERIRSE. 3) REVISAR CALIDAD DE INFORMACIÓN TÉCNICA LEVANTADA. 4) APOYAR EN LA ELABORACIÓN DE PLANES DE INTERVENCIÓN DE LOS LOTES EXPERIMENTALES.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</si>
  <si>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2. APOYAR LA ARTICULACIÓN ENTRE BIENESTAR UNIVERSITARIO Y TODOS LOS PROGRAMAS ACADÉMICOS DE LA FACULTAD DE CIENCIAS EMPRESARIALES Y ECONÓMICAS. 3. APOYAR A LA DIRECCIÓN DE BIENESTAR UNIVERSITARIO EN EL SEGUIMIENTO DE LOS CASOS DE ESTUDIANTES Y DOCENTES CON DIFICULTADES REPORTADOS POR LA FACULTAD DE CIENCIAS EMPRESARIALES Y ECONÓMICAS. 4. APOYAR A LA DIRECCIÓN DE BIENESTAR UNIVERSITARIO EN LA IMPLEMENTACIÓN DE ESTRATEGIAS DE PROMOCIÓN DE LOS SERVICIOS Y ACTIVIDADES DE BIENESTAR UNIVERSITARIO EN LA FACULTAD DE CIENCIAS EMPRESARIALES Y ECONÓMICAS. 5. ENTREGAR DE MANERA OPORTUNA Y BAJO SU RESPONSABILIDAD LOS INFORMES QUE SE LE SOLICITEN PARA SER PRESENTADOS A LA DIRECCIÓN, CON SOPORTES ESTADÍSTICOS. 6. DILIGENCIAR OPORTUNAMENTE TODOS LOS FORMATOS ESTABLECIDOS POR BIENESTAR UNIVERSITARIO EN EL SISTEMA DE GESTIÓN DE LA CALIDAD. 7. APOYAR A LA DIRECCIÓN DE BIENESTAR UNIVERSITARIO EN LA PARTICIPACIÓN DE LOS ESTUDIANTES DE LA FACULTAD DE CIENCIAS EMPRESARIALES Y ECONÓMICAS, EN EVENTOS ACADÉMICOS, CIENTÍFICOS, ARTÍSTICOS, CULTURALES Y DEPORTIVOS QUE PROGRAME LA INSTITUCIÓN. 8. APOYAR A LA DIRECCIÓN DE BIENESTAR UNIVERSITARIO EN LA ATENCIÓN A TRAVÉS DE LOS DIFERENTES CANALES DE COMUNICACIÓN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</si>
  <si>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LAS ACTIVIDADES DE ATENCIÓN INDIVIDUAL QUE DESDE SU ÁREA REQUIERA EN EL PROGRAMA, 2. APOYAR LAS JORNADAS DE SALUD Y LOS PROYECTOS DE INVESTIGACIÓN DESARROLLADOS DESDE EL PAP. 3. APOYAR LA IMPLEMENTACIÓN ESTRATEGIAS DE PREVENCIÓN DESDE EL ÁREA DE PSICOLOGÍA JURÍDICA DEL PROGRAMA DE ATENCIÓN PSICOLÓGICA EN LOS ESCENARIOS ACADÉMICOS Y COMUNIDAD EN GENERAL. 4. APOYAR LAS ACTIVIDADES DE SEGUIMIENTO A LOS ESTUDIANTES DE PRÁCTICAS ASIGNADOS AL PROGRAMA DE ATENCIÓN PSICOLÓGICA, ACORDE CON LO ESTABLECIDO EN EL DECRETO 780 DE 2016, PARTE 7, CAPÍTULO 1, ARTÍCULO 2.7.1.1.14.4., APOYANDO EN EL REGISTRO DE ACTIVIDADES DESARROLLADAS EN LA HISTORIA CLÍNICA DEL PACIENTE O EN LOS REGISTROS QUE CORRESPONDA. LA INFORMACIÓN DEBE CONSIGNARSE POR EL PROFESIONAL RESPONSABLE Y DEBE ESTAR RESPALDADAS CON SU NOMBRE, FIRMA Y REGISTRO PROFESIONAL (DECRETO 780 DE 2016, PARTE 7, CAPÍTULO 1, ARTÍCULO 2.7.1.1.10, PARÁGRAFO 3). 5. APOYAR EN EL SEGUIMIENTO A LAS ORIENTACIONES DE LA UNIVERSIDAD EN ASPECTOS RELACIONADOS CON PLANES CURRICULARES, ESTRATEGIAS PEDAGÓGICAS Y DE EVALUACIÓN FORMATIVA (DECRETO 780 DE 2016, PARTE 7, CAPÍTULO 1, ARTÍCULO 2.7.1.1.17 PARÁGRAFO 2).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</si>
  <si>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ATENCIÓN BÁSICA, OPORTUNA Y ADECUADA EN CONSULTA COMO MÉDICA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APOYAR EN LA ATENCIÓN A LOS MIEMBROS DE LA COMUNIDAD UNIVERSITARIA QUE REQUIERAN INFORMACIÓN, ATENCIÓN Y ORIENTACIÓN DE LOS SERVICIOS, A TRAVÉS DE LOS DIFERENTES CANALES DISPONIBLES.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</si>
  <si>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LA PRESENTE ORDEN TIENE POR OBJETO: 1. APOYAR EN LA EVALUACIÓN DEL DESEMPEÑO DE LOS ASESORES ASIGNADOS AL PROYECTO “PROGRAMA DE ATENCIÓN PSICOLÓGICA (PAP)”. 2. APOYAR EN LA VERIFICACIÓN DEL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APOYAR LAS ACTIVIDADES DE SEGUIMIENTO A LOS ESTUDIANTES DE PRÁCTICAS ASIGNADOS AL PROGRAMA DE ATENCIÓN PSICOLÓGICA, ACORDE CON LO ESTABLECIDO EN EL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APOYAR EL CUMPLIMIENTO DE LAS ORIENTACIONES DE LA UNIVERSIDAD EN ASPECTOS RELACIONADOS CON PLANES CURRICULARES, ESTRATEGIAS PEDAGÓGICAS Y DE EVALUACIÓN FORMATIVA (DECRETO 780 DE 2016, PARTE 7, CAPÍTULO 1, ARTÍCULO 2.7.1.1.17 PARÁGRAFO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</si>
  <si>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MAYRA ALEJANDRA PUELLO GONZALEZ</t>
  </si>
  <si>
    <t>RAQUEL MARIA GARCIA TEJEDA</t>
  </si>
  <si>
    <t>HEINER ALFONSO ARTEAGA CONDE</t>
  </si>
  <si>
    <t>SILVIA PATRICIA PEREZ CABALLERO</t>
  </si>
  <si>
    <t>ALFONSO JOSE ALVAREZ GUTIERREZ</t>
  </si>
  <si>
    <t>DERLIS YURANIS ILIAS OROZCO</t>
  </si>
  <si>
    <t>ANDREA CAROLINA PEREA MOLINA</t>
  </si>
  <si>
    <t>DANIEL DE JESUS CANDELARIO MACIAS</t>
  </si>
  <si>
    <t>JHON JEILER MORA DE LA HOZ</t>
  </si>
  <si>
    <t>YANETH ELVIRA PEREZ MOLINA</t>
  </si>
  <si>
    <t>MARLA MAESTRE MEYER</t>
  </si>
  <si>
    <t>https://community.secop.gov.co/Public/Tendering/OpportunityDetail/Index?noticeUID=CO1.NTC.6090404&amp;isFromPublicArea=True&amp;isModal=False</t>
  </si>
  <si>
    <t>https://community.secop.gov.co/Public/Tendering/OpportunityDetail/Index?noticeUID=CO1.NTC.6090689&amp;isFromPublicArea=True&amp;isModal=False</t>
  </si>
  <si>
    <t>https://community.secop.gov.co/Public/Tendering/OpportunityDetail/Index?noticeUID=CO1.NTC.6098502&amp;isFromPublicArea=True&amp;isModal=False</t>
  </si>
  <si>
    <t>https://community.secop.gov.co/Public/Tendering/OpportunityDetail/Index?noticeUID=CO1.NTC.6090440&amp;isFromPublicArea=True&amp;isModal=False</t>
  </si>
  <si>
    <t>https://community.secop.gov.co/Public/Tendering/OpportunityDetail/Index?noticeUID=CO1.NTC.6090951&amp;isFromPublicArea=True&amp;isModal=False</t>
  </si>
  <si>
    <t>https://community.secop.gov.co/Public/Tendering/OpportunityDetail/Index?noticeUID=CO1.NTC.6109797&amp;isFromPublicArea=True&amp;isModal=False</t>
  </si>
  <si>
    <t>https://community.secop.gov.co/Public/Tendering/OpportunityDetail/Index?noticeUID=CO1.NTC.6112677&amp;isFromPublicArea=True&amp;isModal=False</t>
  </si>
  <si>
    <t>https://community.secop.gov.co/Public/Tendering/OpportunityDetail/Index?noticeUID=CO1.NTC.6156178&amp;isFromPublicArea=True&amp;isModal=False</t>
  </si>
  <si>
    <t>https://community.secop.gov.co/Public/Tendering/OpportunityDetail/Index?noticeUID=CO1.NTC.6122664&amp;isFromPublicArea=True&amp;isModal=False</t>
  </si>
  <si>
    <t>https://community.secop.gov.co/Public/Tendering/OpportunityDetail/Index?noticeUID=CO1.NTC.6123284&amp;isFromPublicArea=True&amp;isModal=False</t>
  </si>
  <si>
    <t>https://community.secop.gov.co/Public/Tendering/OpportunityDetail/Index?noticeUID=CO1.NTC.6193538&amp;isFromPublicArea=True&amp;isModal=False</t>
  </si>
  <si>
    <t>https://community.secop.gov.co/Public/Tendering/OpportunityDetail/Index?noticeUID=CO1.NTC.6210209&amp;isFromPublicArea=True&amp;isModal=False</t>
  </si>
  <si>
    <t>https://community.secop.gov.co/Public/Tendering/OpportunityDetail/Index?noticeUID=CO1.NTC.6210144&amp;isFromPublicArea=True&amp;isModal=False</t>
  </si>
  <si>
    <t>NA por TIPO Contrato</t>
  </si>
  <si>
    <t>https://community.secop.gov.co/Public/Tendering/OpportunityDetail/Index?noticeUID=CO1.NTC.5911309&amp;isFromPublicArea=True&amp;isModal=False</t>
  </si>
  <si>
    <t>PATRICIA OSUNA PAZ</t>
  </si>
  <si>
    <t>LAHERAL S.A.S. BIC</t>
  </si>
  <si>
    <t xml:space="preserve">COMPRA DE POLY ESTUDIO - SISTEMA DE VIDEOCONFERENCIA USB 4K (POLYCOM), TELEVISOR SAMSUNG TELEVISOR SAMSUNG LED 55", SOPORTE TV MOVIL PREMIUN NB 32A65", COMPUTADOR DELL PORTÁTIL - (15.6") - FULL HD - 1920 X 1080 - AMD RYZEN 5 5500U HEXA-CORE (6 CORE) 2.10GHZ - 16GB TOTAL RAM - 512GB SSD - PLATA - AMD CHIP - - AMD RADEON GRAPHICS, MICRÓFONO DE SOLAPA, MICRÓFONOS CON BASE, CONTROLADOR DE LUCES PRO DJ PC192DMX CONTROLADOR DMX PC192, TRIPODE LIGHT STAND MTETRÍPODE PARA LUCES DJ PROFESIONAL O FIESTAS, LUZ PARA BAR O DISCOTECA DMX 36 LED ACTIVADA POR SONIDO DJ Y CAMARA LOGITECH C920S PRO, WEBCAM HD / VIDEOCHATS EN FULL HD 1080P, PARA LA FACULTAD DE CIENCIAS DE LA EDUCACIÓN. </t>
  </si>
  <si>
    <t>CO1.REQ.6022108</t>
  </si>
  <si>
    <t>ODC-FCE-0001-2024</t>
  </si>
  <si>
    <t>https://community.secop.gov.co/Public/Tendering/OpportunityDetail/Index?noticeUID=CO1.NTC.5876440&amp;isFromPublicArea=True&amp;isModal=False</t>
  </si>
  <si>
    <t>ELIZABETH CORDOBA</t>
  </si>
  <si>
    <t>JAIME ALFONSO LARGE MACHI</t>
  </si>
  <si>
    <t xml:space="preserve">SERVICIO DE LITOGRÁFICO DE 200 INSIGNIAS PARA ESTUDIANTES DE PRÁCTICA PROFESIONAL DE LOS DIFERENTES PROGRAMAS DE PREGRADO DE LA FACULTAD DE CIENCIAS DE LA EDUCACIÓN, 10 TROFEOS DE PREMIACIÓN MARCADOS EN SUBLIMACIÓN, 250 CARPETAS PLASTIFICADAS CON LOGOS INSTITUCIONALES, 250 ESCARAPELAS ESTILO CONGRESO CON IMPRESIÓN Y CORDÓN, 30 MUG CON LOGOS INSTITUCIONALES, 29 TERMOS CON LOGOS INSTITUCIONALES, 450 CERTIFICADOS IMPRESOS EN LÁSER COLOR EN PAPEL OPALINA DE 220 GRAMOS A FULL COLOR EN PAPEL DE SEGURIDAD Y 50 MEDALLAS CON IMPRESIÓN RESINADA PARA LA FACULTAD DE CIENCIAS DE LA EDUCACIÓN. </t>
  </si>
  <si>
    <t>CO1.REQ.5987532</t>
  </si>
  <si>
    <t>OPS-FCE-0019-2024</t>
  </si>
  <si>
    <t>https://community.secop.gov.co/Public/Tendering/OpportunityDetail/Index?noticeUID=CO1.NTC.5832332&amp;isFromPublicArea=True&amp;isModal=False</t>
  </si>
  <si>
    <t>HOTEL GRAM MARINA S.A.S.</t>
  </si>
  <si>
    <t xml:space="preserve">SERVICIO DE ALOJAMIENTO Y ALIMENTACIÓN PARA DOCENTE VISITANTES, CONFERENCISTAS E INVITADOS INTERNACIONALES DE LOS PROGRAMAS DE POSTGRADOS ADSCRITOS A LA FACULTAD DE CIENCIAS DE LA EDUCACIÓN DURANTE LA VIGENCIA DEL AÑO 2024. </t>
  </si>
  <si>
    <t>CO1.REQ.5942602</t>
  </si>
  <si>
    <t>OPS-FCE-0018-2024</t>
  </si>
  <si>
    <t>https://community.secop.gov.co/Public/Tendering/OpportunityDetail/Index?noticeUID=CO1.NTC.5718067&amp;isFromPublicArea=True&amp;isModal=False</t>
  </si>
  <si>
    <t>INVESIONES FERNATH S.A.S</t>
  </si>
  <si>
    <t>SERVICIO DE ALOJAMIENTO Y ALIMENTACIÓN PARA DOCENTE VISITANTES, CONFERENCISTAS E INVITADOS NACIONALES DE FACULTAD DE CIENCIAS DE LA EDUCACIÓN DURANTE LA VIGENCIA DEL AÑO 2024</t>
  </si>
  <si>
    <t>CO1.REQ.5827066</t>
  </si>
  <si>
    <t>OPS-FCE-0017-2024</t>
  </si>
  <si>
    <t>https://community.secop.gov.co/Public/Tendering/OpportunityDetail/Index?noticeUID=CO1.NTC.5647179&amp;isFromPublicArea=True&amp;isModal=False</t>
  </si>
  <si>
    <t>IVAN SANCHEZ</t>
  </si>
  <si>
    <t>KANDY JOHANNA GUTIERREZ ARAUJO</t>
  </si>
  <si>
    <t xml:space="preserve">EN EL MARCO DEL DOCTORADO EN EDUCACIÓN, INTERCULTURALIDAD Y TERRITORIO EL CONTRATISTA DESARROLLARÁ LAS SIGUIENTES ACTIVIDADES: 1) APOYAR EN LA DIGITACIÓN Y ELABORACIÓN DE LOS DOCUMENTOS EN Y PARA LA ORGANIZACIÓN DEL EVENTO. 2) APOYAR EN LA GESTIÓN DOCUMENTAL A LOS PROCESOS Y TRÁMITES ADMINISTRATIVOS, ASÍ COMO ENVÍO Y RECIBO DE CORRESPONDENCIA PERTINENTE AL EVENTO. 3) APOYAR EN LOS TRÁMITES FINANCIEROS REFERENTE A LA REALIZACIÓN DEL EVENTO, EL CONTROL Y SEGUIMIENTO AL PRESUPUESTO, ASÍ COMO LOS RECURSOS INGRESADOS Y LA EJECUCIÓN DE ESTOS. 4) APOYAR EN EL SEGUIMIENTO DE LAS SOLICITUDES DE APOYO ENVIADAS REFERENTES AL APOYO AL EVENTO. 5) INFORMAR CONSTANTEMENTE A LOS PARTICIPANTES DE CAMBIOS EN EL CRONOGRAMA, PLAZOS, PRESENTACIÓN DE PONENCIAS Y LAS NOVEDADES. 6) DIFUNDIR Y DAR A CONOCER A LA COMUNIDAD ACADÉMICA EN GENERAL LA INFORMACIÓN REFERENTE AL CALENDARIO DEL EVENTO, REQUISITOS Y MEDIOS DE PAGO PARA PARTICIPAR EN EL MISMO. 7) APOYAR EN LA ELABORACIÓN DE ACTAS E INFORMES DE LAS ACTIVIDADES DESARROLLADAS PARA SU EJECUCIÓN. 8) APOYAR EL PROCESO DE ELABORACIÓN Y PUBLICACIÓN DE CERTIFICADOS Y CONSTANCIAS. 9) APOYAR EL PROCESO DE ELABORACIÓN Y PUBLICACIÓN DE LAS MEMORIAS DEL EVENTO CON ISSN. 10) APOYAR LAS ACTIVIDADES, PROCESOS Y REUNIONES REFERENTES AL FUNCIONAMIENTO DE LA SOCIEDAD LATINOAMERICANA DE ESTUDIOS INTERCULTURALES SOLEI. 11) ASISTIR A LAS REUNIONES CONVOCADAS POR LA FACULTAD DE CIENCIAS DE LA EDUCACIÓN, EL DOCTORADO EN EDUCACIÓN, INTERCULTURALIDAD Y TERRITORIO Y CON LAS DEPENDENCIAS QUE LO REQUIERAN. </t>
  </si>
  <si>
    <t>CO1.REQ.5756617</t>
  </si>
  <si>
    <t>OPSP-FCE-0016-2024</t>
  </si>
  <si>
    <t>https://community.secop.gov.co/Public/Tendering/ContractNoticePhases/View?PPI=CO1.PPI.29568238&amp;isFromPublicArea=True&amp;isModal=False</t>
  </si>
  <si>
    <t xml:space="preserve">LORENA PATRICIA BERMUDEZ CASTAÑEDA </t>
  </si>
  <si>
    <t>APOYAR AL DECANO EN LA COORDINACIÓN ACADÉMICA DEL PROGRAMA ESPECIALIZACIÓN EN DOCENCIA UNIVERSITARIA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</si>
  <si>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CO1.REQ.5660741</t>
  </si>
  <si>
    <t>OPSP-FCE-0015-2024</t>
  </si>
  <si>
    <t>https://community.secop.gov.co/Public/Tendering/OpportunityDetail/Index?noticeUID=CO1.NTC.5548073&amp;isFromPublicArea=True&amp;isModal=False</t>
  </si>
  <si>
    <t>HENRY SANCHEZ</t>
  </si>
  <si>
    <t>YESSICA PATRICIA PALLARE MARTINEZ</t>
  </si>
  <si>
    <t xml:space="preserve">QUE LA CONTRATISTA REALICE LAS SIGUIENTES ACTIVIDADES EN EL PROGRAMA DE LICENCIATURA EN ARTES: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</si>
  <si>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CO1.REQ.5656878</t>
  </si>
  <si>
    <t>OPSP-FCE-0014-2024</t>
  </si>
  <si>
    <t>https://community.secop.gov.co/Public/Tendering/OpportunityDetail/Index?noticeUID=CO1.NTC.5542229&amp;isFromPublicArea=True&amp;isModal=False</t>
  </si>
  <si>
    <t>NATALY COHEN MALDONADO</t>
  </si>
  <si>
    <t xml:space="preserve">QUE LA CONTRATISTA REALICE LAS SIGUIENTES ACTIVIDADES EN EL PROGRAMA DE LICENCIATURA EN CEDUCACIÓN CAMPESIONA Y RURAL: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</si>
  <si>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CO1.REQ.5650489</t>
  </si>
  <si>
    <t>OPSP-FCE-0013-2024</t>
  </si>
  <si>
    <t>https://community.secop.gov.co/Public/Tendering/OpportunityDetail/Index?noticeUID=CO1.NTC.5541220&amp;isFromPublicArea=True&amp;isModal=False</t>
  </si>
  <si>
    <t>ANDREINA FIDELINA VILLA AREVALO</t>
  </si>
  <si>
    <t>CO1.REQ.5649818</t>
  </si>
  <si>
    <t>OPSP-FCE-0012-2024</t>
  </si>
  <si>
    <t>https://community.secop.gov.co/Public/Tendering/OpportunityDetail/Index?noticeUID=CO1.NTC.5541216&amp;isFromPublicArea=True&amp;isModal=False</t>
  </si>
  <si>
    <t>MARGARITA ROSA BARRAZA HERAS</t>
  </si>
  <si>
    <t>QUE LA CONTRATISTA REALICE LAS SIGUIENTES ACTIVIDADES EN EL PROGRAMA DE LICENCIATURA EN LENGUAS EXTRANJERAS CON ÉNFASIS EN INGLÉS Y EN LOS PROCESOS DE AUTOEVALUACIÓN DE LOS PROGRAMAS DE PREGRADO DE LA FACULTAD DE CIENCIAS DE LA EDUCACIÓN: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18. APOYAR EN EL ACOPIO, ORGANIZACIÓN Y SISTEMATIZACIÓN DE LA INFORMACIÓN RELACIONADA CON LOS PROCESOS DE AUTOEVALUACIÓN EN LOS PROGRAMAS ADSCRITOS A LA FACULTAD DE CIENCIAS DE LA EDUCACIÓN. 19. ASESORAR EN LA CONSOLIDACIÓN DE LA INFORMACIÓN RELACIONADA CON EL PROCESO DE AUTOEVALUACIÓN EN LAS ÁREAS DE FORMACIÓN EN LICENCIATURAS DE ARTES, TECNOLOGÍA, LENGUAS EXTRANJERAS, EDUCACIÓN CAMPESINA Y RURAL, EDUCACIÓN INFANTIL, QUÍMICA, MATEMÁTICAS, ETNOEDUCACIÓN, CIENCIAS NATURALES Y LENGUA CASTELLANA. 20. ASISTIR A LAS ACTIVIDADES GENERALES PROGRAMADAS POR LA FACULTAD DE CIENCIAS DE LA EDUCACIÓN RELACIONADA CON LOS PROCESOS DE AUTOEVALUACIÓN.</t>
  </si>
  <si>
    <t>CO1.REQ.5649649</t>
  </si>
  <si>
    <t>OPSP-FCE-0011-2024</t>
  </si>
  <si>
    <t>https://community.secop.gov.co/Public/Tendering/OpportunityDetail/Index?noticeUID=CO1.NTC.5541075&amp;isFromPublicArea=True&amp;isModal=False</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</si>
  <si>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</si>
  <si>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</si>
  <si>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CO1.REQ.5647409</t>
  </si>
  <si>
    <t>OPSP-FCE-0010-2024</t>
  </si>
  <si>
    <t>https://community.secop.gov.co/Public/Tendering/OpportunityDetail/Index?noticeUID=CO1.NTC.5537589&amp;isFromPublicArea=True&amp;isModal=False</t>
  </si>
  <si>
    <t>LUISA LAVALLE PERILLA</t>
  </si>
  <si>
    <t>APOYAR AL DECANO EN LA COORDINACIÓN ACADÉMICA DEL PROGRAMA MAESTRÍA EN ENSEÑANZA DE LAS MATEMÁTICAS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6) APOYAR AL DECANO EN EL ESTUDIO DE LAS HOJAS DE VIDA PARA LA VINCULACIÓN DE DOCENTES DE CÁTEDRA AL CENTRO DE POSGRADOS Y DE FORMACIÓN CONTINUA. 7) APOYAR AL DECANO EN EL DISEÑO DE PROGRAMAS DE CAPACITACIÓN A LOS DOCENTES DE LOS PROGRAMAS ACADÉMICOS DE POSGRADOS DE LA FACULTAD. 8) APOYAR AL DECANO EN LA REALIZACIÓN DE LA EVALUACIÓN DEL DESEMPEÑO DEL PERSONAL DOCENTE DE LA FACULTAD. 9) APOYAR AL DECANO EN LAS INICIATIVAS DE MERCADEO GESTIONADAS POR EL CENTRO DE POSGRADOS Y FORMACIÓN CONTINUA</t>
  </si>
  <si>
    <t>CO1.REQ.5646867</t>
  </si>
  <si>
    <t>OPSP-FCE-0009-2024</t>
  </si>
  <si>
    <t>https://community.secop.gov.co/Public/Tendering/OpportunityDetail/Index?noticeUID=CO1.NTC.5537897&amp;isFromPublicArea=True&amp;isModal=False</t>
  </si>
  <si>
    <t>DANIELA MARIA FERNANDEZ NORIEGA</t>
  </si>
  <si>
    <t xml:space="preserve">QUE LA CONTRATISTA REALICE LAS SIGUIENTES ACTIVIDADES EN EL PROGRAMA DE LICENCIATURA EN CIENCIAS NATURALES Y EDUCACIÓN AMBIENTAL: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</si>
  <si>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CO1.REQ.5646143</t>
  </si>
  <si>
    <t>OPSP-FCE-0008-2024</t>
  </si>
  <si>
    <t>https://community.secop.gov.co/Public/Tendering/OpportunityDetail/Index?noticeUID=CO1.NTC.5532755&amp;isFromPublicArea=True&amp;isModal=False</t>
  </si>
  <si>
    <t>NATALIA VASQUEZ VILORIA</t>
  </si>
  <si>
    <t xml:space="preserve">QUE LA CONTRATISTA REALICE LAS SIGUIENTES ACTIVIDADES EN EL PROGRAMA DE LICENCIATURA EN MATEMÁTICAS: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t>
  </si>
  <si>
    <t>CO1.REQ.5641204</t>
  </si>
  <si>
    <t>OPSP-FCE-0007-2024</t>
  </si>
  <si>
    <t>https://community.secop.gov.co/Public/Tendering/OpportunityDetail/Index?noticeUID=CO1.NTC.5532434&amp;isFromPublicArea=True&amp;isModal=False</t>
  </si>
  <si>
    <t>LUIS DAVID GAMARRA ROSADO</t>
  </si>
  <si>
    <t xml:space="preserve">EN EL MARCO DEL DOCTORADO EN EDUCACIÓN, INTERCULTURALIDAD Y TERRITORIO EL CONTRATISTA DESARROLLARÁ LAS SIGUIENTES ACTIVIDADES: 1) CONSTRUIR EL CRONOGRAMA ACADÉMICO DEL TERCER AÑO DE LA COHORTE 2020-II Y DEL SEGUNDO AÑO DE LA COHORTE 2021-II. 2) ORGANIZAR Y PREPARAR LOS MICRODISEÑOS ELABORADOS POR LOS DOCENTES QUE DESARROLLARÁN SEMINARIOS, TALLERES Y CURSOS DOCTORALES EN EL PERIODO ACADÉMICO 2023-1. 3) ORGANIZAR EL REPORTE DE NOTAS PARCIALES DE LOS ESTUDIANTES DEL PROGRAMA DOCTORAL QUE CURSARON LOS DISTINTOS SEMINARIOS DURANTE EL AÑO DE FORMACIÓN 2022. 4) APOYAR EN LA ELABORACIÓN Y PROYECCIÓN DEL CRONOGRAMA ACADÉMICO DE SU PRIMER AÑO DOCTORAL. </t>
  </si>
  <si>
    <t>CO1.REQ.5640628</t>
  </si>
  <si>
    <t>OPSP-FCE-0006-2024</t>
  </si>
  <si>
    <t>https://community.secop.gov.co/Public/Tendering/OpportunityDetail/Index?noticeUID=CO1.NTC.5532419&amp;isFromPublicArea=True&amp;isModal=False</t>
  </si>
  <si>
    <t>JENNIFER TATIANA ORTIZ SEGRERA</t>
  </si>
  <si>
    <t xml:space="preserve">EN EL MARCO DEL DOCTORADO EN EDUCACIÓN, INTERCULTURALIDAD Y TERRITORIO EL CONTRATISTA DESARROLLARÁ LAS SIGUIENTES ACTIVIDADES: 1) ACTUALIZAR LA PROYECCIÓN PRESUPUESTAL A VALORES DE VIGENCIA 2023. 2) PREPARAR DE REPORTE CONSOLIDADO DE GASTOS PENDIENTES POR EJECUTAR 2022-2. 3)  REALIZAR LA ORGANIZACIÓN DEL REPORTE DE NOTAS PARCIALES DE LOS ESTUDIANTES DEL PROGRAMA DOCTORAL DE LAS 2 COHORTES QUE CURSARON LOS DISTINTOS SEMINARIOS DURANTE EL AÑO DE FORMACIÓN 2022. 4) CONSTRUIR LA CONVOCATORIA DE ADMISIÓN PARA CONFORMAR LA 3ERA COHORTE DEL DOCTORADO CON LA CONSTRUCCIÓN DE LA CIRCULAR Y LA PROYECCIÓN DEL CRONOGRAMA ACADÉMICO DE SU PRIMER AÑO DOCTORAL. </t>
  </si>
  <si>
    <t>CO1.REQ.5640614</t>
  </si>
  <si>
    <t>OPSP-FCE-0005-2024</t>
  </si>
  <si>
    <t>https://community.secop.gov.co/Public/Tendering/ContractNoticePhases/View?PPI=CO1.PPI.29439153&amp;isFromPublicArea=True&amp;isModal=False</t>
  </si>
  <si>
    <t>ANA KAROLINA MELENDEZ VARELA</t>
  </si>
  <si>
    <t>EN EL MARCO DEL DOCTORADO EN CIENCIAS DE LA EDUCACIÓN EL CONTRATISTA DESARROLLARÁ LAS SIGUIENTES ACTIVIDADES: 1) GESTIONAR DEL REGISTRO, SEGUIMIENTO ACADÉMICO DE LOS ESTUDIANTES Y SISTEMATIZACIÓN DEL DESARROLLO DE LAS ACTIVIDADES ACADÉMICAS PRESENCIALES DEL PROGRAMA DE DOCTORADO. 2) APOYAR A FORMULACIÓN, SEGUIMIENTO Y DESARROLLO DEL CRONOGRAMA ACADÉMICO DEL DOCTORADO. 3) ATENDER DE ASPIRANTES, ESTUDIANTES Y DOCENTES INVITADOS DEL PROGRAMA DE DOCTORADO, ATENCIÓN TELEFÓNICA Y DIGITAL, ENVÍO DE CORRESPONDENCIA DEL DOCTORADO. 4) SISTEMATIZAR LOS PROGRAMAS Y MICRODISEÑOS CURRICULARES DE LAS DIVERSAS COHORTES DEL PROGRAMA. 5) APOYAR EN LA ASISTENCIA ACADÉMICA EN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SISTEMATIZAR LAS EVALUACIONES ACADÉMICAS DE SEMINARIOS Y TALLERES DE LAS COHORTES 84-7, 72-6 Y 66-5 DEL DOCTORADO. 9) SISTEMATIZAR LOS CUESTIONARIOS DE RECOLECCIÓN DE INFORMACIÓN DILIGENCIADO POR DOCENTE, DIRECTIVOS, ESTUDIANTES Y GRADUADOS DEL PROGRAMA, CON MIRAS A LA ACREDITACIÓN POR ALTA CALIDAD DEL DOCTORADO. 10) ASISTIR A LAS ACTIVIDADES GENERALES PROGRAMADAS POR LA FACULTAD DE CIENCIAS DE LA EDUCACIÓN Y LA DIRECCIÓN DE CENTRO DE POSTGRADOS Y FORMACIÓN CONTINUA. 11)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REALIZAR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GENERAR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ELABORAR Y PRESENTAR LOS INFORMES E INFORMACIÓN SOLICITADA POR LA RED DE UNIVERSIDADES ESTATALES DE COLOMBIA – RUDECOLOMBIA.</t>
  </si>
  <si>
    <t>CO1.REQ.5622287</t>
  </si>
  <si>
    <t>OPSP-FCE-0004-2024</t>
  </si>
  <si>
    <t>https://community.secop.gov.co/Public/Tendering/OpportunityDetail/Index?noticeUID=CO1.NTC.5512389&amp;isFromPublicArea=True&amp;isModal=False</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</si>
  <si>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</si>
  <si>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CO1.REQ.5620573</t>
  </si>
  <si>
    <t>OPSP-FCE-0003-2024</t>
  </si>
  <si>
    <t>https://community.secop.gov.co/Public/Tendering/OpportunityDetail/Index?noticeUID=CO1.NTC.5512181&amp;isFromPublicArea=True&amp;isModal=False</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</si>
  <si>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</si>
  <si>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</si>
  <si>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CO1.REQ.5620064</t>
  </si>
  <si>
    <t>OPSP-FCE-0002-2024</t>
  </si>
  <si>
    <t>https://community.secop.gov.co/Public/Tendering/OpportunityDetail/Index?noticeUID=CO1.NTC.5508608&amp;isFromPublicArea=True&amp;isModal=False</t>
  </si>
  <si>
    <t>QUE LA CONTRATISTA DESARROLLE LAS SIGUIENTES ACTIVIDADES: 1) PROMOVER Y REALIZAR LA DIVULGACIÓN Y PUBLICIDAD DE LOS DIFERENTES PROGRAMAS O DIPLOMADOS DE FORMACIÓN CONTINUA. 2) ASESORAR Y HACER SEGUIMIENTO DURANTE EL PROCESO DE MATRÍCULA DE LOS ESTUDIANTES DE LOS PROGRAMAS O DIPLOMADOS. 3) HACER MENSUALMENTE SEGUIMIENTO E INFORMES REQUERIDOS ACERCA DE LA SITUACIÓN ACADÉMICA Y FINANCIERA DE LOS ESTUDIANTES DE LOS PROGRAMAS O DIPLOMADOS DE FORMACIÓN CONTINUA. 4) MANTENER ACTUALIZADA UNA BASE DE DATOS HISTÓRICA CON INFORMACIÓN ACADÉMICA Y FINANCIERA DE LOS PROGRAMAS O DIPLOMADOS. 5) DAR A CONOCER A LOS ESTUDIANTES MEDIANTE UNA INDUCCIÓN AL PROGRAMA: PROGRAMACIONES, MICRODISEÑO Y MATERIAL PEDAGÓGICO DE LAS ASIGNATURAS O MÓDULOS QUE VAN A CURSAR Y EL SOBRE EL MANEJO DE LAS PLATAFORMAS VIRTUALES. 6) APOYAR Y HACER SEGUIMIENTO A LAS PETICIONES, QUEJAS, RECLAMOS Y TRÁMITES PRESENTADOS. 7) RENDIR INFORME DE LAS ACTIVIDADES DESARROLLADAS DURANTE EL MES</t>
  </si>
  <si>
    <t>CO1.REQ.5610831</t>
  </si>
  <si>
    <t>OPSP-FCE-0001-2024</t>
  </si>
  <si>
    <t>FACULTAD DE C IENCIAS DE LA EDUCACIÓN</t>
  </si>
  <si>
    <t>https://community.secop.gov.co/Public/Tendering/OpportunityDetail/Index?noticeUID=CO1.NTC.5880850</t>
  </si>
  <si>
    <t>ANGELA VERONICA ROMERO CARDENAS</t>
  </si>
  <si>
    <t>MARIA CRISTINA TORRES GOMEZ</t>
  </si>
  <si>
    <t>APOYAR LA ELABORACION DE ORDENES DE PRESTACION DE SERVICIOS PROFESIONALES APOYO A LA GESTION SUMINISTRO Y COMPRA QUE SE REQUIERAN PARA EL DESARROLLO DE LAS ACTIVIDADES MISIONALES Y DE APOYO DE LA FACULTAD CIENCIAS DE LA SALUD CARGAR EN LA PLATAFORMA SECOP II LA CONTRATACION Y NOVEDADES DE CONTRATACIÓN REALIZADAS EN LA FACULTAD CIENCIAS DE LA SALUD Y DEMÁS QUE SE REQUIERAN VERIFICAR Y APROBAR LAS HOJAS DE VIDA EN LA PLATAFORMA SIGEP II DE LOS CONTRATISTAS Y DOCENTES DE LA FACULTAD CIENCIAS DE LA SALUD</t>
  </si>
  <si>
    <t>CO1.REQ.5992613</t>
  </si>
  <si>
    <t>OPSP-FCS-0006-2024</t>
  </si>
  <si>
    <t>https://community.secop.gov.co/Public/Tendering/OpportunityDetail/Index?noticeUID=CO1.NTC.5696639</t>
  </si>
  <si>
    <t>MARION JULIANIF MEJIA FLORIAN</t>
  </si>
  <si>
    <t>LA PRESENTE ORDEN TIENE POR OBJETO LA COMPRA DE TREINTA Y CINCO GAFETES RESINADOS CON SUJETADOR DE IMÁN DE ALTA PRESIÓN PARA SER ENTREGADOS A LOS ESTUDIANTES DE PSICOLOGÍA EN EL PRIMER PERIODO DOS MIL VEINTE Y CUATRO</t>
  </si>
  <si>
    <t>CO1.REQ.5805733</t>
  </si>
  <si>
    <t>ODC-FCS-0003-2024</t>
  </si>
  <si>
    <t>https://community.secop.gov.co/Public/Tendering/OpportunityDetail/Index?noticeUID=CO1.NTC.5618839</t>
  </si>
  <si>
    <t>LA PREVISORA S.A COMPAÑÍA DE SEGUROS</t>
  </si>
  <si>
    <t>LA PRESENTE ORDEN TIENE POR OBJETO LA COMPRA LA COMPRA DE UNA POLIZA DE RESPONSABILIDAD CIVIL PROFESIONAL MEDICA PARA LOS DOCENTES ESTUDIANTES DE POSGRADOS LOS ESTUDIANTES DE LOS PROGRAMAS ACADEMICOS DE LA FACULTAD DE CIENCIAS DE LA SALUD Y LOS ESTUDIANTES DEL CENTRO PARA LA REGIONALIZACIÓN DE LA EDUCACION Y LAS OPORTUNIDADES CREO AUXILIAR EN SALUD ORAL</t>
  </si>
  <si>
    <t>CO1.REQ.5728385</t>
  </si>
  <si>
    <t>ODC-FCS-0002-2024</t>
  </si>
  <si>
    <t>https://community.secop.gov.co/Public/Tendering/OpportunityDetail/Index?noticeUID=CO1.NTC.5575630&amp;isFromPublicArea=True&amp;isModal=False</t>
  </si>
  <si>
    <t>DIANA ROSA PICON PAHUANA</t>
  </si>
  <si>
    <t xml:space="preserve">LA PRESENTE ORDEN TIENE POR OBJETO LA COMPRA DE CIENTO CUARENTA Y TRES BATAS EN TELA ANTIFLUIDO DE LAFAYETTE CON BORDADO INSTITUCIONAL Y PUÑO DE RESORTE PARA QUE SEAN ENTREGADAS A LOS ESTUDIANTES DE LOS PROGRAMAS DE MEDICINA ODONTOLOGÍA Y ENFERMERÍA QUE REALIZARÁN SUS PRÁCTICAS PROFESIONALES EN EL PERIODO DOS MIL VEINTI CUATRO DEL PRIMER PERIODO </t>
  </si>
  <si>
    <t>CO1.REQ.5685032</t>
  </si>
  <si>
    <t>ODC-FCS-0001-2024</t>
  </si>
  <si>
    <t>https://community.secop.gov.co/Public/Tendering/OpportunityDetail/Index?noticeUID=CO1.NTC.5565976&amp;isFromPublicArea=True&amp;isModal=False</t>
  </si>
  <si>
    <t>Suspendido</t>
  </si>
  <si>
    <t>NOHORA BENISSA MEZA CAMPO</t>
  </si>
  <si>
    <t>LA PRESENTE ORDEN TIENE POR OBJETO ELABORAR ORDENES DE PRESTACIÓN DE SERVICIOS PROFESIONALES APOYO A LA GESTIÓN SUMINISTRO Y COMPRA QUE SE REQUIERAN PARA EL DESARROLLO DE LAS ACTIVIDADES MISIONALES Y DE APOYO DE LA FACULTAD CIENCIAS DE LA SALUD DILIGENCIAR LOS FORMATOS REQUERIDOS PARA EL PROCESO DE CONTRATACIÓN DONDE LA FACULTAD CIENCIAS DE LA SALUD ACTÚA EN CALIDAD DE SUPERVISOR Y/O ORDENADOR DEL GASTO CARGAR EN LA PLATAFORMA SECOP II LA CONTRATACIÓN Y NOVEDADES DE CONTRATACIÓN REALIZADAS PARA LOS PROGRAMAS POSTGRADOS DE LA FACULTAD CIENCIAS DE LA SALUD Y DEMÁS QUE SE REQUIERAN</t>
  </si>
  <si>
    <t>CO1.REQ.5673680</t>
  </si>
  <si>
    <t>OPSP-FCS-0005-2024</t>
  </si>
  <si>
    <t>https://community.secop.gov.co/Public/Tendering/OpportunityDetail/Index?noticeUID=CO1.NTC.5510231&amp;isFromPublicArea=True&amp;isModal=False</t>
  </si>
  <si>
    <t>MAYA ALEJANDRA CADENA TEJEDA</t>
  </si>
  <si>
    <t>LA PRESENTE ORDEN TIENE POR OBJETO APOYAR AL DECANO EN LA COORDINACIÓN ACADÉMICA DE LOS PROGRAMAS DE POSTGRADOS MAESTRÍA EN PSICOLOGÍA CLÍNICA JURÍDICA Y FORENSE APOYAR AL DECANO EN LOS PROCESOS DE ACOMPAÑAMIENTO INTEGRAL DE LOS ESTUDIANTES APOYAR AL DECANO EN LA FORMULACIÓN DEL PRESUPUESTO QUE CORRESPONDE A CADA PROGRAMA ACADÉMICO APOYAR AL DECANO EN LOS COMPONENTES ACADÉMICOS DE LOS PROCESOS DE AUTOEVALUACIÓN PARA RENOVACIÓN DE REGISTRO CALIFICADO Y ACREDITACIÓN DE LOS PROGRAMAS DE POSGRADO ASIGNADOS</t>
  </si>
  <si>
    <t>CO1.REQ.5618709</t>
  </si>
  <si>
    <t>OPSP-FCS-0004-2024</t>
  </si>
  <si>
    <t>https://community.secop.gov.co/Public/Tendering/OpportunityDetail/Index?noticeUID=CO1.NTC.5504773&amp;isFromPublicArea=True&amp;isModal=False</t>
  </si>
  <si>
    <t>ALYDAYANA GARCERANT VILLEGAS</t>
  </si>
  <si>
    <t>APOYAR LAS ACTIVIDADES ADMINISTRATIVAS DE LOS PROGRAMAS DE EDUCACIÓN CONTINUA DE LA FACULTAD DE CIENCIAS DE LA SALUD APOYAR EL DISEÑO Y CREACIÓN DE LOS NUEVOS PROGRAMAS Y CURSOS PROPUESTOS ELABORAR EL PRESUPUESTO DE LOS PROGRAMAS DE EDUCACIÓN CONTINUA APOYARLA REALIZACIÓN DE LA PROGRAMACIÓN DE LAS ACTIVIDADES ACADÉMICAS PRESENTAR LA DOCUMENTACIÓN REQUERIDA PARA EL PROCESO DE CONTRATACIÓN Y PAGOS DE LOS DOCENTES Y PROVEEDORES REALIZAR SEGUIMIENTO CONTROL Y EVALUACIÓN DE LAS ACTIVIDADES ACADÉMICAS</t>
  </si>
  <si>
    <t>CO1.REQ.5612936</t>
  </si>
  <si>
    <t>OPSP-FCS-0003-2024</t>
  </si>
  <si>
    <t>https://community.secop.gov.co/Public/Tendering/OpportunityDetail/Index?noticeUID=CO1.NTC.5504771&amp;isFromPublicArea=True&amp;isModal=False</t>
  </si>
  <si>
    <t>SIBEL ALEXANDER CASTAÑEDA HENRIQUEZ</t>
  </si>
  <si>
    <t>APOYAR AL DECANO CON EL CUMPLIMIENTO DE LOS PROCESOS ACADÉMICO ADMINISTRATIVOS Y OPERATIVOS DE LOS PROGRAMAS MAESTRÍA EN PSICOLOGÍA CLÍNICA JURÍDICA Y FORENSE MAESTRÍA EN PSICOLOGÍA DE LAS ORGANIZACIONES Y DEL TRABAJO MAESTRÍA SALUD FAMILIAR Y COMUNITARIA DE LA FACULTAD DE CIENCIAS DE LA SALUD APOYAR AL DECANO EN LA ELABORACIÓN DEL PRESUPUESTO DE LOS PROGRAMAS DE POSGRADOS DE LA FACULTAD DE CIENCIAS DE LA SALUD APOYAR AL DECANO EN LA GESTIÓN DE TODO EL PROCESO DE INSCRIPCIÓN MATRÍCULA Y GRADO DE LOS ESTUDIANTES DE POSGRADO DE LA FACULTAD.</t>
  </si>
  <si>
    <t>CO1.REQ.5612612</t>
  </si>
  <si>
    <t>OPSP-FCS-0002-2024</t>
  </si>
  <si>
    <t>https://community.secop.gov.co/Public/Tendering/OpportunityDetail/Index?noticeUID=CO1.NTC.5504764&amp;isFromPublicArea=True&amp;isModal=False</t>
  </si>
  <si>
    <t>GLORIA PEÑA SALAZAR</t>
  </si>
  <si>
    <t>APOYAR AL DECANO CON EL CUMPLIMIENTO DE LOS PROCESOS ACADÉMICO ADMINISTRATIVOS Y OPERATIVOS DE LOS PROGRAMAS DE LA FACULTAD DE CIENCIAS DE LA SALUD APOYAR AL DECANO EN LA ELABORACIÓN DEL PRESUPUESTO DE LOS PROGRAMAS ESPECIALIZACIÓN EN SEGURIDAD Y SALUD EN EL TRABAJO MAESTRÍA EPIDEMIOLOGIA MAESTRÍA EN ENFERMERÍA MAESTRÍA EN SALUD MENTAL EN COMUNIDADES DIVERSAS DE LA FACULTAD DE CIENCIAS DE LA SALUD</t>
  </si>
  <si>
    <t>CO1.REQ.5612159</t>
  </si>
  <si>
    <t>OPSP-FCS-0001-2024</t>
  </si>
  <si>
    <t>FACULTAD DE CIENCIAS DE LA SALUD</t>
  </si>
  <si>
    <t>https://community.secop.gov.co/Public/Tendering/OpportunityDetail/Index?noticeUID=CO1.NTC.6028912&amp;isFromPublicArea=True&amp;isModal=False</t>
  </si>
  <si>
    <t>ALBERTO ANTONIO RUIZ MIER</t>
  </si>
  <si>
    <t>ALEJANDRO CELY JIMENEZ</t>
  </si>
  <si>
    <t>APOYAR EN LA FORMULACIÓN Y CREACIÓN DEL DIPLOMADO EN BUCEO CIENTÍFICO Y EL DIPLOMADO CUIDANDO LOS ECOSISTEMAS CON UN TURISMO SOSTENIBLE DE LA FACULTAD DE CIENCIAS BÁSICAS. 2. REALIZAR EL PROCESO DE VINCULACIÓN DE DOCENTES PARA EL DIPLOMADO CUIDANDO LOS ECOSISTEMAS CON UN TURISMO SOSTENIBLE. 3. ORGANIZAR TODAS LAS ACTIVIDADES, VISITAS ACADÉMICAS, TALLERES Y CLASES EN LAS VEREDAS DE CALABAZO Y LA LISA PARA EL DESARROLLO DEL DIPLOMADO CUIDANDO LOS ECOSISTEMAS CON UN TURISMO SOSTENIBLE. 4. ASESORAR, APOYAR EN LA COORDINACIÓN Y LA ORGANIZACIÓN LOGÍSTICA LAS ACTIVIDADES RELACIONADAS CON EL FUNCIONAMIENTO DE LOS PROGRAMAS DE FORMACIÓN CONTINUA ADSCRITOS A LA FACULTAD DE CIENCIAS BÁSICAS. 5. APOYAR EN LA REALIZACIÓN DEL CONTROL, SEGUIMIENTO Y EVALUACIÓN DE LAS ACTIVIDADES ACADÉMICAS DE LOS PROGRAMAS DE FORMACIÓN CONTINUA. 6. APOYAR EN LA REALIZACIÓN DE LA DIVULGACIÓN Y PUBLICIDAD DE LOS PROGRAMAS DE FORMACIÓN CONTINUA. 7. ASESORAR Y HACER SEGUIMIENTO AL PROCESO DE MATRÍCULA DE LOS ESTUDIANTES DE LOS PROGRAMAS DE FORMACIÓN CONTINUA. 8. APOYAR SOLICITUD, RECEPCIÓN Y ENTREGA EN LAS FECHAS ESTABLECIDAS, LA INFORMACIÓN Y DOCUMENTACIÓN PRECONTRACTUAL, Y POS CONTRACTUAL DURANTE LA EJECUCIÓN DE LAS ACTIVIDADES DEL DOCENTE PARA EL PROCESO DE CONTRATACIÓN Y AUTORIZACIÓN DE PAGO DE LOS PROGRAMAS DE FORMACIÓN CONTINUA. 9. MANTENER ACTUALIZADA UNA BASE DE DATOS HISTÓRICA CON INFORMACIÓN ACADÉMICA Y FINANCIERA DE LOS PROGRAMAS DE FORMACIÓN CONTINUA. 10. ASESORAR PARA EL CUMPLIMIENTO DE LOS HORARIOS DE CLASES CONTEMPLADOS EN LA PROGRAMACIÓN SEMANAL; Y FORMALMENTE MANIFESTAR CUALQUIER NOVEDAD EN LA PROGRAMACIÓN ACADÉMICA. 11. APOYAR Y HACER SEGUIMIENTO A LAS PETICIONES, QUEJAS, RECLAMOS Y TRÁMITES JUDICIALES PRESENTADOS DURANTE EL DESARROLLO DE LOS PROGRAMAS DE FORMACIÓN CONTINUA. 12. APOYAR EN LA RECEPCIÓN DE LA ENTREGA DE NOTAS DE LOS DOCENTES DE LOS PROGRAMAS DE FORMACIÓN CONTINUA Y QUE SE HAGA EN LOS TIEMPOS ESTABLECIDOS</t>
  </si>
  <si>
    <t>CO1.REQ.5762326</t>
  </si>
  <si>
    <t>OPSP-FCB-0003-2024</t>
  </si>
  <si>
    <t>https://community.secop.gov.co/Public/Tendering/OpportunityDetail/Index?noticeUID=CO1.NTC.5653384&amp;isFromPublicArea=True&amp;isModal=False</t>
  </si>
  <si>
    <t xml:space="preserve">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4) APOYAR EN EL SEGUIMIENTO AL PROCESO DE MATRÍCULA DE LOS ESTUDIANTES DE LOS PROGRAMAS. 5) APOYAR EN LOS ASUNTOS RELACIONADOS CON LA LOGÍSTICA PARA EL PROCESO DE GRADUACIÓN DE LOS ESTUDIANTES DE GRADO.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HACER SEGUIMIENTO A LOS ESTUDIANTES PARA EL CUMPLIMIENTO DE LOS HORARIOS DE CLASES CONTEMPLADOS EN LA PROGRAMACIÓN;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t>
  </si>
  <si>
    <t>CO1.REQ.5762391</t>
  </si>
  <si>
    <t>OPSP-FCB-0002-2024</t>
  </si>
  <si>
    <t>https://community.secop.gov.co/Public/Tendering/OpportunityDetail/Index?noticeUID=CO1.NTC.5653346&amp;isFromPublicArea=True&amp;isModal=False</t>
  </si>
  <si>
    <t>SAMUEL GUILLERMO NUÑEZ RICARDO</t>
  </si>
  <si>
    <t>CYNTHIA MILENA YEPEZ CAMPO</t>
  </si>
  <si>
    <t xml:space="preserve">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3) APOYAR EN LA REALIZACIÓN DEL CONTROL, SEGUIMIENTO Y EVALUACIÓN DE LAS ACTIVIDADES ACADÉMICAS DE LOS PROGRAMAS DE POSGRADOS Y DE LOS DIPLOMADOS. 4) APOYAR EN LA REALIZACIÓN DE LA DIVULGACIÓN Y PUBLICIDAD DE LOS PROGRAMAS DE POSTGRADOS Y DE LOS DIPLOMADOS. 5) ASESORAR Y HACER SEGUIMIENTO AL PROCESO DE MATRÍCULA DE LOS ESTUDIANTES DE LOS PROGRAMAS DE POSGRADOS Y DIPLOMADOS. 6) APOYAR SOLICITUD, RECEPCIÓN Y ENTREGA EN LAS FECHAS ESTABLECIDAS, LA INFORMACIÓN Y DOCUMENTACIÓN PRECONTRACTUAL, Y POS CONTRACTUAL DURANTE LA EJECUCIÓN DE LAS ACTIVIDADES DEL DOCENTE PARA EL PROCESO DE CONTRATACIÓN Y AUTORIZACIÓN DE PAGO. 7) ACOMPAÑAR EN EL SEGUIMIENTO Y PRESENTAR LOS INFORMES REQUERIDOS ACERCA DE LA SITUACIÓN ACADÉMICA Y FINANCIERA DE LOS ESTUDIANTES DE LOS PROGRAMAS DE POSGRADOS. 8) MANTENER ACTUALIZADA UNA BASE DE DATOS HISTÓRICA CON INFORMACIÓN ACADÉMICA Y FINANCIERA DE LOS PROGRAMAS DE POSGRADOS. 9) PARTICIPAR, APOYAR, CONTRIBUIR EN LA ELABORACIÓN DEL PROCESO DE AUTOEVALUACIÓN Y REGISTRO CALIFICADO DE LOS PROGRAMAS DE POSGRADOS DE LA FACULTAD. 10) DAR A CONOCER A LOS ESTUDIANTES MEDIANTE UNA INDUCCIÓN AL PROGRAMA: PROGRAMACIONES, MICRODISEÑO Y MATERIAL PEDAGÓGICO DE LAS ASIGNATURAS QUE VAN A CURSAR. 11) APOYAR A LOS DOCENTES QUE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17) APOYAR EN LA IMPLEMENTACIÓN DEL PLAN DE NORMALIZACIÓN ACADÉMICA DE LOS ESTUDIANTES. 18) APOYAR EN LA RECEPCIÓN DE LA ENTREGA DE NOTAS DE LOS DOCENTES DE LOS PROGRAMAS, SE HAGA EN LOS TIEMPOS ESTABLECIDOS. </t>
  </si>
  <si>
    <t>OPSP-FCB-0001-2024</t>
  </si>
  <si>
    <t>JUAN CARLOS NARVAEZ BARANDICA</t>
  </si>
  <si>
    <t>https://community.secop.gov.co/Public/Tendering/OpportunityDetail/Index?noticeUID=CO1.NTC.6185078&amp;isFromPublicArea=True&amp;isModal=False</t>
  </si>
  <si>
    <t>ALEXANDER MALDONADO ATENCIO</t>
  </si>
  <si>
    <t>ISABEL MARIA OSORIO CASADIEGO</t>
  </si>
  <si>
    <t>APOYAR AL DECANO EN LA COORDINACIÓN ACADÉMICA DE LOS PROGRAMAS: MAESTRÍA EN ADMINISTRACIÓN Y MAESTRÍA EN GESTIÓN DEL TURISMO SOSTENIBLE.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t>
  </si>
  <si>
    <t>CO1.REQ.6298871</t>
  </si>
  <si>
    <t>OPSP-FEE-0013-2024</t>
  </si>
  <si>
    <t>https://community.secop.gov.co/Public/Tendering/OpportunityDetail/Index?noticeUID=CO1.NTC.6109438&amp;isFromPublicArea=True&amp;isModal=False</t>
  </si>
  <si>
    <t>YESID CUELLO CANTILLO</t>
  </si>
  <si>
    <t>900929189-6</t>
  </si>
  <si>
    <t>LADYS CONFECCIONES S.A.S. BIC</t>
  </si>
  <si>
    <t>COMPRA  DE 35 CAMISUETER MANGA CORTA, CUELLO REDONDO CON DOS LOGOS, 18 CAMISAS MANGA CORTA EN TELA LAFAYETTE CON DOS LOGOS, Y 3 CAMISAS TIPO POLO EN TELA LAFAYETTE CON LOGO INSTITUCIONAL BORDADO, PARA PERSONAL ADMINISTRATIVO Y DOCENTE DE FACULTAD DE CIENCIAS EMPRESARIALES Y ECONÓMICAS, CON EL FIN DE PARTICIPAR EN EVENTOS INTERNOS Y EXTERNOS PLANIFICADOS POR LA FACULTAD DE CIENCIAS EMPRESARIALES Y ECONÓMICAS Y LA UNIVERSIDAD DEL MAGDALENA. LA PROPUESTA HACE PARTE INTEGRAL DE LA PRESENTE ORDEN.</t>
  </si>
  <si>
    <t>CO1.REQ.6222223</t>
  </si>
  <si>
    <t>ODC-FEE-0001-2024</t>
  </si>
  <si>
    <t>https://community.secop.gov.co/Public/Tendering/OpportunityDetail/Index?noticeUID=CO1.NTC.6103070&amp;isFromPublicArea=True&amp;isModal=False</t>
  </si>
  <si>
    <t>FRANK ORTIZ SALGADO</t>
  </si>
  <si>
    <t>900489512-3</t>
  </si>
  <si>
    <t>LOGISTICA, EVENTOS Y SUMINISTROS S.A.S</t>
  </si>
  <si>
    <t>EL SUMINISTRO DE INSUMOS PARA LABORATORIO GASTRONÓMICO PARA PREPARACIÓN DE REFRIGERIOS Y ALMUERZOS PARA VENTA DE SERVICIOS A EXTERNOS Y COMUNIDAD UNIVERSITARIA EN GENERAL.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</si>
  <si>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CO1.REQ.6215697</t>
  </si>
  <si>
    <t>OSM-FEE-0003-2024</t>
  </si>
  <si>
    <t>https://community.secop.gov.co/Public/Tendering/OpportunityDetail/Index?noticeUID=CO1.NTC.6038625&amp;isFromPublicArea=True&amp;isModal=False</t>
  </si>
  <si>
    <t>LIYIMIT MARBET PALMA SOCARRAS</t>
  </si>
  <si>
    <t>CREACIÓN DE DOCUMENTO DE SOLICITUD DE REGISTRO CALIFICADO DEL PROGRAMA TECNOLOGÍA EN GESTIÓN HOTELERA Y TURÍSTICA MODALIDAD VIRTUAL. ENTREGANDO AVANCE DE PLAN DE TRABAJO Y ORGANIZACIÓN DE INFORMACIÓN EN EL MES DE ABRIL DE 2024, REALIZANDO ANÁLISIS DE MERCADO PARA DENOMINACIÓN EN EL MES MAYO DE 2024 Y PRESENTANDO ESTRUCTURA CURRICULAR CON PLAN DE ESTUDIOS PROPUESTO EN EL MES DE JUNIO DE 2024. 2. APOYAR EL PROCESO DE APLICACIÓN DE PRUEBAS SABER-PRO A REALIZARSE EN JUNIO Y SEPTIEMBRE DEL 2024 A ESTUDIANTES DE LOS PROGRAMAS DE ADMINISTRACIÓN DE EMPRESAS TURÍSTICAS Y HOTELERAS - POR CICLOS PROPEDÉUTICOS. ENTREGANDO AVANCE BASE DE DATOS DE ESTUDIANTES EN EL MES DE ABRIL DE 2024, ANÁLISIS DE CAPACITACIONES RECIBIDAS EN EL MES MAYO DE 2024 E INFORME DE ANÁLISIS DE LAS CARACTERÍSTICAS DE LOS ESTUDIANTES QUE SE PRESENTAN EN EL MES DE JUNIO</t>
  </si>
  <si>
    <t>CO1.REQ.6150544</t>
  </si>
  <si>
    <t>OPSP-FEE-0012-2024</t>
  </si>
  <si>
    <t>https://community.secop.gov.co/Public/Tendering/OpportunityDetail/Index?noticeUID=CO1.NTC.6016132&amp;isFromPublicArea=True&amp;isModal=False</t>
  </si>
  <si>
    <t>LUZ DARY RODRIGUEZ</t>
  </si>
  <si>
    <t>GENESIS DILENA ROBLES VARGAS</t>
  </si>
  <si>
    <t>SERVICIO DE IMPRESIÓN E INSTALACIÓN DE 66 METROS CUADRADOS DE VINILO IMPRESOS A FULL COLOR, Y 7 METROS CUADRADOS DE MICROPERFORADOS IMPRESOS A FULL COLOR, REQUERIDOS PARA LABORATORIOS DE MERCADEO Y FINANZAS, Y FACULTAD DE CIENCIAS EMPRESARIALES Y ECONÓMICAS. LA PROPUESTA HACE PARTE INTEGRAL DE LA PRESENTE ORDEN.</t>
  </si>
  <si>
    <t>CO1.REQ.6127561</t>
  </si>
  <si>
    <t>OPS-FEE-0003-2024</t>
  </si>
  <si>
    <t>https://community.secop.gov.co/Public/Tendering/OpportunityDetail/Index?noticeUID=CO1.NTC.5867230&amp;isFromPublicArea=True&amp;isModal=False</t>
  </si>
  <si>
    <t>GILBERTO MONTOYA BERBEN</t>
  </si>
  <si>
    <t>900929739-7</t>
  </si>
  <si>
    <t>STANZIA SANTA MARTA S.A.S</t>
  </si>
  <si>
    <t>EL SERVICIO DE ALOJAMIENTO Y ALIMENTACIÓN PARA DOCENTES INVITADOS A DESARROLLAR ACTIVIDADES ACADÉMICAS PLANIFICADAS POR LA FACULTAD DE CIENCIAS EMPRESARIALES Y ECONÓMICAS, ACOMODACION SENCILLA. LA PROPUESTA HACE PARTE INTEGRAL DE LA PRESENTE ORDEN.</t>
  </si>
  <si>
    <t>CO1.REQ.5978108</t>
  </si>
  <si>
    <t>OPS-FEE-0002-2024</t>
  </si>
  <si>
    <t>https://community.secop.gov.co/Public/Tendering/OpportunityDetail/Index?noticeUID=CO1.NTC.5742662&amp;isFromPublicArea=True&amp;isModal=False</t>
  </si>
  <si>
    <t>ARELIS AGUILAR ALGARIN</t>
  </si>
  <si>
    <t>819001433-1</t>
  </si>
  <si>
    <t>ASOCIACION COLOMBIANA DE LA INDUSTRIA GASTRONOMICA CAPITULO MAGDALENA</t>
  </si>
  <si>
    <t>SERVICIO DE CAPACITACIÓN CERTIFICADA, LABORATORIOS, Y VALORACIÓN MÉDICA EN BUENAS PRÁCTICAS DE MANUFACTURA, DE ACUERDO A LO ESTIPULADO POR EL MINISTERIO DE SALUD, REQUERIDOS PARA REALIZACIÓN DE COMPONENTE PRACTICO DE LAS ASIGNATURAS ALIMENTOS Y BEBIDAS III: COCINA Y SERVICIO DE COMEDOR Y BAR, "COCINANDO MAGDALENA Y EL CARIBE" Y "COCINA MOLECULAR”, DIRIGIDO A 110 ESTUDIANTES Y 3 DOCENTES DEL PROGRAMA DE TECNOLOGÍA EN GESTIÓN HOTELERA Y TURÍSTICA POR CICLOS PROPEDÉUTICOS DE FACULTAD DE CIENCIAS EMPRESARIALES Y ECONÓMICAS, EN PRO DE FORTALECER EL PROCESO DE ENSEÑANZA-APRENDIZAJE DE LOS CONTENIDOS PROGRAMÁTICOS DE LA ASIGNATURA Y FACILITAR LA PERMANENCIA DE LOS ESTUDIANTES. LA PROPUESTA HACE PARTE INTEGRAL DE LA PRESENTE ORDEN.</t>
  </si>
  <si>
    <t>CO1.REQ.5851753</t>
  </si>
  <si>
    <t>OPS-FEE-0001-2024</t>
  </si>
  <si>
    <t>https://community.secop.gov.co/Public/Tendering/OpportunityDetail/Index?noticeUID=CO1.NTC.5665658&amp;isFromPublicArea=True&amp;isModal=False</t>
  </si>
  <si>
    <t>800164453-9</t>
  </si>
  <si>
    <t>VIAJES Y TURISMO MUNDIALES S.A.S</t>
  </si>
  <si>
    <t>EL SUMINISTRO DE TIQUETES AÉREOS NACIONALES E INTERNACIONALES PARA DOCENTES DE PLANTA, CATEDRÁTICOS, ADMINISTRATIVOS, ESTUDIANTES Y DOCENTES INVITADOS A DESARROLLAR ACTIVIDADES ACADÉMICAS PLANIFICADAS POR LA FACULTAD DE CIENCIAS EMPRESARIALES Y ECONÓMICAS.LA PROPUESTA HACE PARTE INTEGRAL DE LA PRESENTE ORDEN.</t>
  </si>
  <si>
    <t>CO1.REQ.5774903</t>
  </si>
  <si>
    <t>OSM-FEE-0002-2024</t>
  </si>
  <si>
    <t>https://community.secop.gov.co/Public/Tendering/OpportunityDetail/Index?noticeUID=CO1.NTC.5663647&amp;isFromPublicArea=True&amp;isModal=False</t>
  </si>
  <si>
    <t>CO1.REQ.5772665</t>
  </si>
  <si>
    <t>OSM-FEE-0001-2024</t>
  </si>
  <si>
    <t>https://community.secop.gov.co/Public/Tendering/OpportunityDetail/Index?noticeUID=CO1.NTC.5710582&amp;isFromPublicArea=True&amp;isModal=False</t>
  </si>
  <si>
    <t>ANDREA CAROLINA MONTERO RODRIGUEZ</t>
  </si>
  <si>
    <t>ROQUE ARTURO RODRIGUEZ QUIROZ</t>
  </si>
  <si>
    <t xml:space="preserve">APOYAR A LA DECANATURA DE LA FACULTAD DE CIENCIAS EMPRESARIALES Y ECONÓMICAS EN LA ORGANIZACIÓN ADMINISTRATIVA DE SALONES Y SALAS DE TODOS LOS PROGRAMAS DE POSGRADO DE LA FACULTAD DE CIENCIAS EMPRESARIALES Y ECONÓMICAS. 2. APOYAR A LA DECANATURA PARA EL PROCESO DE SEGUIMIENTO AL CUMPLIMIENTO DE HORAS Y MICRODISEÑOS DE LOS CURSOS DE LOS PROGRAMAS DE POSGRADO DE LA FACULTAD DE CIENCIAS EMPRESARIALES Y ECONÓMICAS. </t>
  </si>
  <si>
    <t>CO1.REQ.5819393</t>
  </si>
  <si>
    <t>OAG-FEE-0004-2024</t>
  </si>
  <si>
    <t>https://community.secop.gov.co/Public/Tendering/OpportunityDetail/Index?noticeUID=CO1.NTC.5693231&amp;isFromPublicArea=True&amp;isModal=False</t>
  </si>
  <si>
    <t>JUAN CAMILO MEJIA GONZALEZ</t>
  </si>
  <si>
    <t>AYUDAR EN LA ASIGNACIÓN Y PROPORCIÓN DE LOS INSUMOS PARA CADA CLASE. 2. APOYAR EN EL ALISTAMIENTO DE INSUMOS Y HERRAMIENTAS PARA CADA CLASE. 3. SUPERVISAR Y AYUDAR EN LAS CLASES PRÁCTICAS DE ACUERDO AL REQUERIMIENTO DE LOS CHEFS O LOS DOCENTES. 4. LLEVAR REGISTRO FOTOGRÁFICO PARA LAS REDES SOCIALES. 5. REALIZAR APOYO LOGÍSTICO A EVENTOS Y TRASLADO DE LOS SERVICIOS GASTRONÓMICOS HASTA EL LUGAR DEL EVENTO, DESDE EL INICIO HASTA SU FINALIZACIÓN</t>
  </si>
  <si>
    <t>CO1.REQ.5801664</t>
  </si>
  <si>
    <t>OAG-FEE-0003-2024</t>
  </si>
  <si>
    <t>https://community.secop.gov.co/Public/Tendering/OpportunityDetail/Index?noticeUID=CO1.NTC.5616328&amp;isFromPublicArea=True&amp;isModal=False</t>
  </si>
  <si>
    <t>CARLOS ALBERTO BARRIOS GALLO</t>
  </si>
  <si>
    <t>RECIBIR, ALISTAR, ALMACENAR Y CONTROLAR LA MATERIA PRIMA PARA CADA CLASE, HACIENDO ENTREGA AL DOCENTE Y CONTROLANDO EL BUEN USO DE LA MISMA. 2. APOYAR EN LA SUPERVISIÓN A LOS PROVEEDORES, DURANTE LA ENTREGA DE LA MATERIA PRIMA, MINIMIZANDO LOS INCIDENTES QUE PUEDAN SURGIR CON LOS PROVEEDORES DE LA MATERIA PRIMA. 3. REALIZAR Y APOYAR EN LA SUPERVISIÓN DEL ASEO PERIÓDICO DE NEVERAS, EQUIPOS, HORNOS, ALACENAS, VAJILLAS, MENAJE Y CUBERTERÍA PARA EL BUEN FUNCIONAMIENTO DEL LABORATORIO.</t>
  </si>
  <si>
    <t>CO1.REQ.5726056</t>
  </si>
  <si>
    <t>OAG-FEE-0002-2024</t>
  </si>
  <si>
    <t>https://community.secop.gov.co/Public/Tendering/OpportunityDetail/Index?noticeUID=CO1.NTC.5576743&amp;isFromPublicArea=True&amp;isModal=False</t>
  </si>
  <si>
    <t>LEONARDO FABIO MONSALVO MARQUEZ</t>
  </si>
  <si>
    <t>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t>
  </si>
  <si>
    <t xml:space="preserve"> CO1.REQ.5685940</t>
  </si>
  <si>
    <t>OAG-FEE-0001-2024</t>
  </si>
  <si>
    <t>https://community.secop.gov.co/Public/Tendering/OpportunityDetail/Index?noticeUID=CO1.NTC.5689264&amp;isFromPublicArea=True&amp;isModal=False</t>
  </si>
  <si>
    <t>ANA ELIETH TARAZONA DE LA ROSA</t>
  </si>
  <si>
    <t>APOYAR A LA CONSTRUCCIÓN DE INFORME DEL SEGUIMIENTO DEL PLAN DE MEJORAMIENTO CON FINES DE LA RENOVACIÓN DE LA ACREDITACIÓN POR ALTA CALIDAD DEL PROGRAMA DE ECONOMÍA NACIONAL E INTERNACIONAL DE ARCUSUR. 2. APOYAR LA RECOLECCIÓN, ORGANIZACIÓN Y ANÁLISIS DE ESTADÍSTICA DOCUMENTAL PARA EL INFORME DE AUTOEVALUACIÓN DEL PROGRAMA CON FINES DE LA RENOVACIÓN DE LA ACREDITACIÓN POR ALTA CALIDAD DEL PROGRAMA DE ECONOMÍA. 3. APOYAR EL ANÁLISIS Y VALORACIÓN EN EL PROCESO DE AUTOEVALUACIÓN DEL PROGRAMA DE ECONOMÍA EN EL MARCO DEL PROCESO DE RENOVACIÓN DE LA ACREDITACIÓN DEL PROGRAMA DE ECONOMÍA Y EN OTRAS ACREDITACIONES QUE SE PRESENTEN.</t>
  </si>
  <si>
    <t>CO1.REQ.5797949</t>
  </si>
  <si>
    <t>OPSP-FEE-0011-2024</t>
  </si>
  <si>
    <t>https://community.secop.gov.co/Public/Tendering/OpportunityDetail/Index?noticeUID=CO1.NTC.5602045&amp;isFromPublicArea=True&amp;isModal=False</t>
  </si>
  <si>
    <t>REALIZAR BASE DE DATOS DE LOS ESTUDIANTES APTOS PARA LA REALIZACIÓN DE LAS PRUEBAS SABER TYT Y SABER PRO. 2. REVISAR E INFORMAR A LOS ESTUDIANTES SOBRE EL CRONOGRAMA DEL ICFES PARA EL DESARROLLO DE LAS PRUEBAS SABER TYT Y SABER PRO Y ESTABLECER EL CALENDARIO INTERNO PARA ESTAS. 3. ENVIAR AL DEPARTAMENTO DE ESTUDIOS Y/O DEPENDENCIA SOLICITANTE EL LISTADO DE LOS ESTUDIANTES APTOS PARA LA REALIZACIÓN DE LAS PRUEBAS SABER TYT Y SABER PRO. 4. REALIZAR R SEGUIMIENTO DE ASISTENCIA A LOS TALLERES DE FORTALECIMIENTO EN COMPETENCIAS GENÉRICAS Y ESPECIFICAS A LOS ESTUDIANTES</t>
  </si>
  <si>
    <t>CO1.REQ.5712068</t>
  </si>
  <si>
    <t>OPSP-FEE-0010-2024</t>
  </si>
  <si>
    <t>https://community.secop.gov.co/Public/Tendering/OpportunityDetail/Index?noticeUID=CO1.NTC.5576138&amp;isFromPublicArea=True&amp;isModal=False</t>
  </si>
  <si>
    <t>BALVINA ISABEL ACONCHA REDONDO</t>
  </si>
  <si>
    <t>APOYAR EN EL DISEÑO DE PROCESOS Y FORMATOS PARA LA IMPLEMENTACIÓN DE UN SISTEMA DE GESTIÓN DE CALIDAD DEL SISTEMA DE LABORATORIOS DE LA FACULTAD DE CIENCIAS EMPRESARIALES Y ECONÓMICAS (SIS – LAB FEE). 2. APOYAR EN EL DISEÑO Y CONTROL DE MODELO DE COSTOS DEL SISTEMA DE LABORATORIOS DE LA FACULTAD DE CIENCIAS EMPRESARIALES Y ECONÓMICAS. 3. APOYAR EN LA PRESENTACIÓN DE PROPUESTAS Y PROYECTOS PARA VENTA DE SERVICIOS DE LA FACULTAD DE CIENCIAS EMPRESARIALES Y ECONÓMICAS</t>
  </si>
  <si>
    <t>CO1.REQ.5685337</t>
  </si>
  <si>
    <t>OPSP-FEE-0009-2024</t>
  </si>
  <si>
    <t>https://community.secop.gov.co/Public/Tendering/OpportunityDetail/Index?noticeUID=CO1.NTC.5575572&amp;isFromPublicArea=True&amp;isModal=False</t>
  </si>
  <si>
    <t>CARLOS ACOSTA MAIGUEL</t>
  </si>
  <si>
    <t>FLAVIA KALINA MARRIAGA OLIVEROS</t>
  </si>
  <si>
    <t>APOYAR AL DECANO EN LA COORDINACIÓN ACADÉMICA DE LOS PROGRAMAS: ESPECIALIZACIÓN EN FORMULACIÓN Y GESTIÓN INTEGRAL DE PROYECTOS Y ESPECIALIZACIÓN EN DIRECCIÓN Y LIDERAZGO DE ORGANIZACIONES EDUCATIVAS. 2. APOYAR AL DECANO EN LOS PROCESOS DE ACOMPAÑAMIENTO INTEGRAL DE LOS ESTUDIANTES 3. APOYAR AL DECANO EN LA FORMULACIÓN DEL PRESUPUESTO QUE CORRESPONDE A CADA PROGRAMA ACADÉMICO.</t>
  </si>
  <si>
    <t>CO1.REQ.5684854</t>
  </si>
  <si>
    <t>OPSP-FEE-0008-2024</t>
  </si>
  <si>
    <t>https://community.secop.gov.co/Public/Tendering/OpportunityDetail/Index?noticeUID=CO1.NTC.5573239&amp;isFromPublicArea=True&amp;isModal=False</t>
  </si>
  <si>
    <t>YELEINIS DANESSA RODRIGUEZ MEJIA</t>
  </si>
  <si>
    <t>APOYAR AL DECANO EN LA COORDINACIÓN ACADÉMICA DE LOS PROGRAMAS: ESPECIALIZACIÓN EN FINANZAS, ESPECIALIZACIÓN EN GESTIÓN ESTRATÉGICA DEL TALENTO HUMANO Y ESPECIALIZACIÓN EN GERENCIA DE MERCADEO. 2. APOYAR AL DECANO EN LOS PROCESOS DE ACOMPAÑAMIENTO INTEGRAL DE LOS ESTUDIANTES 3. APOYAR AL DECANO EN LA FORMULACIÓN DEL PRESUPUESTO QUE CORRESPONDE A CADA PROGRAMA ACADÉMICO.</t>
  </si>
  <si>
    <t>CO1.REQ.5682484</t>
  </si>
  <si>
    <t>OPSP-FEE-0007-2024</t>
  </si>
  <si>
    <t>ANGIE GREYCI RAMIREZ MENDOZA</t>
  </si>
  <si>
    <t>LA PRESENTE ORDEN TIENE POR OBJETO1. APOYAR AL DECANO CON EL CUMPLIMIENTO DE LOS PROCESOS ACADÉMICO ADMINISTRATIVOS Y OPERATIVOS DE LOS PROGRAMAS: MAESTRÍA EN ADMINISTRACIÓN, MAESTRÍA EN GESTIÓN DEL TURISMO SOSTENIBLE, MAESTRÍA EN DESARROLLO TERRITORIAL SOSTENIBLE, ESPECIALIZACIÓN EN ALTA GERENCIA, ESPECIALIZACIÓN EN GESTIÓN PARA EL DESARROLLO TERRITORIAL. 2. APOYAR AL DECANO EN LA ELABORACIÓN DEL PRESUPUESTO DE LOS PROGRAMAS DE POSGRADOS DE LA FACULTAD.</t>
  </si>
  <si>
    <t>CO1.REQ.5682329</t>
  </si>
  <si>
    <t>OPSP-FEE-0006-2024</t>
  </si>
  <si>
    <t>https://community.secop.gov.co/Public/Tendering/ContractNoticePhases/View?PPI=CO1.PPI.29637073&amp;isFromPublicArea=True&amp;isModal=False</t>
  </si>
  <si>
    <t>MADELEIN NATALIA CARREÑO CALDERON</t>
  </si>
  <si>
    <t>LA PRESENTE ORDEN TIENE POR OBJETO1. APOYAR AL DECANO CON EL CUMPLIMIENTO DE LOS PROCESOS ACADÉMICO ADMINISTRATIVOS Y OPERATIVOS DE LOS PROGRAMAS: ESPECIALIZACIÓN EN FINANZAS, ESPECIALIZACIÓN EN GESTIÓN ESTRATÉGICA DEL TALENTO HUMANO Y ESPECIALIZACIÓN EN GERENCIA DE MERCADEO, ESPECIALIZACIÓN EN FORMULACIÓN Y GESTIÓN INTEGRAL DE PROYECTOS Y LA ESPECIALIZACIÓN EN DIRECCIÓN Y LIDERAZGO DE ORGANIZACIONES EDUCATIVAS. 2. APOYAR AL DECANO EN LA ELABORACIÓN DEL PRESUPUESTO DE LOS PROGRAMAS DE POSGRADOS DE LA FACULTAD.</t>
  </si>
  <si>
    <t>CO1.REQ.5682210</t>
  </si>
  <si>
    <t>OPSP-FEE-0005-2024</t>
  </si>
  <si>
    <t>https://community.secop.gov.co/Public/Tendering/OpportunityDetail/Index?noticeUID=CO1.NTC.5566032&amp;isFromPublicArea=True&amp;isModal=False</t>
  </si>
  <si>
    <t>ANDREA MONTERO RODRIGUEZ</t>
  </si>
  <si>
    <t>DIANA PATRICIA MALDONADO CARDENAS</t>
  </si>
  <si>
    <t>LA PRESENTE ORDEN TIENE POR OBJETO1. REALIZAR PROYECCIONES FINANCIERAS DEL PRESUPUESTO DE EJECUCIÓN DE LOS DIPLOMADOS: TENDENCIAS PARA LA GESTIÓN DEL CAPITAL HUMANO EN LAS ORGANIZACIONES, DESARROLLO REGENERATIVO APLICADO A LA GESTION DE EMPRESAS TURÍSTICAS E INNOVACIÓN Y NUEVAS TENDENCIAS DE MARKETING, OFERTADOS POR LA FACULTAD DE CIENCIAS EMPRESARIALES Y ECONÓMICAS DURANTE EL PERIODO 2024-1. 2. PRESENTAR A LA DECANATURA EL PERFIL DE LOS DOCENTES POSTULADOS POR LAS DIRECCIONES DE PROGRAMA PARA EL DESARROLLO DE LOS DIPLOMADOS ADSCRITOS A LA FACULTAD.</t>
  </si>
  <si>
    <t>CO1.REQ.5675131</t>
  </si>
  <si>
    <t>OPSP-FEE-0004-2024</t>
  </si>
  <si>
    <t>https://community.secop.gov.co/Public/Tendering/OpportunityDetail/Index?noticeUID=CO1.NTC.5565857&amp;isFromPublicArea=True&amp;isModal=False</t>
  </si>
  <si>
    <t>SARAY PATRICIA COTES CALA</t>
  </si>
  <si>
    <t>LA PRESENTE ORDEN TIENE POR OBJETO1. REALIZAR PROYECCIONES FINANCIERAS DEL PRESUPUESTO DE EJECUCIÓN DE LOS DIPLOMADOS EN ANALÍTICA DE DATOS PARA LA TOMA DE DECISIONES, PROCEDIMIENTOS ADUANEROS Y LOGÍSTICA INTEGRAL DEL COMERCIO EXTERIOR Y GESTIÓN FINANCIERA PÚBLICA, OFERTADOS POR LA FACULTAD DE CIENCIAS EMPRESARIALES Y ECONOMICAS DURANTE EL PERIODO 2024-1. 2. PRESENTAR A LA DECANATURA EL PERFIL DE LOS DOCENTES POSTULADOS POR LAS DIRECCIONES DE PROGRAMA PARA EL DESARROLLO DE LOS DIPLOMADOS ADSCRITOS A LA FACULTAD</t>
  </si>
  <si>
    <t>CO1.REQ.5674539</t>
  </si>
  <si>
    <t>OPSP-FEE-0003-2024</t>
  </si>
  <si>
    <t>https://community.secop.gov.co/Public/Tendering/OpportunityDetail/Index?noticeUID=CO1.NTC.5565410&amp;isFromPublicArea=True&amp;isModal=False</t>
  </si>
  <si>
    <t>DIANA MARCELA GRANADOS MARIN</t>
  </si>
  <si>
    <t>LA PRESENTE ORDEN TIENE POR OBJETO:1. REALIZAR EL CARGUE DE LA DOCUMENTACIÓN REQUERIDA PRE CONTRACTUAL, CONTRACTUAL Y POS CONTRACTUAL DE LOS ENTES DE CONTROL SECOP II Y SIA OBSERVA. 2. ELABORAR Y EVALUAR INDICADORES ESTADÍSTICOS EN LOS QUE SE IDENTIFIQUEN LOS AVANCES DE LAS PLATAFORMAS DE CONTROL SECOP II Y SIGEP II. 3. REALIZAR LOS TRÁMITES CORRESPONDIENTES PRE CONTRACTUALES Y CONTRACTUALES NECESARIOS PARA LA ELABORACIÓN DE ÓRDENES DE SERVICIOS PROFESIONALES Y DE APOYO A LA GESTIÓN QUE REQUIERA LA FACULTAD DE CIENCIAS EMPRESARIALES Y ECONÓMICAS.</t>
  </si>
  <si>
    <t>CO1.REQ.5673866</t>
  </si>
  <si>
    <t>OPSP-FEE-0002-2024</t>
  </si>
  <si>
    <t>https://community.secop.gov.co/Public/Tendering/OpportunityDetail/Index?noticeUID=CO1.NTC.5555148&amp;isFromPublicArea=True&amp;isModal=False</t>
  </si>
  <si>
    <t>SANDRA MILENA CHAPARRO HOREJARENA</t>
  </si>
  <si>
    <t>LA PRESENTE ORDEN TIENE POR OBJETO: 1) 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 3) ELABORAR Y PRESENTAR INFORMES FINANCIEROS INTERNOS Y EXTERNOS. 4) REALIZAR ÓRDENES DE SUMINISTRO, SERVICIO, COMPRA Y RESPECTIVOS PAGOS DE ESTAS A LOS PROVEEDORES.</t>
  </si>
  <si>
    <t>CO1.REQ.5663482</t>
  </si>
  <si>
    <t>OPSP-FEE-0001-2024</t>
  </si>
  <si>
    <t>FACULTAD DE CIENCIAS EMPRESARIALES Y ECONOMICAS</t>
  </si>
  <si>
    <t>https://community.secop.gov.co/Public/Tendering/ContractNoticePhases/View?PPI=CO1.PPI.32146083&amp;isFromPublicArea=True&amp;isModal=False</t>
  </si>
  <si>
    <t>JAIDER ANTONIO MARTINEZ TRUJILLO</t>
  </si>
  <si>
    <t>SERVIENTREGA S.A.</t>
  </si>
  <si>
    <t>La presente orden tiene por objeto servicio de mensajeria express nacional, empaques y embalaje, para el envió de documentos y demás elementos que produzcan la Vicerrectoría de Extensión y Proyección Social, en el marco del Proyecto del Fondo de Extensión Desarrollo de acciones institucionales y alianzas con el entorno para fortalecer procesos de formación, investigación y extensión para la creación de valor social en el territorio. La propuesta hace parte integral de la presente orden.</t>
  </si>
  <si>
    <t>CO1.REQ.6319727</t>
  </si>
  <si>
    <t>OPS-VEX-0166-2024</t>
  </si>
  <si>
    <t>https://community.secop.gov.co/Public/Tendering/ContractNoticePhases/View?PPI=CO1.PPI.32118884&amp;isFromPublicArea=True&amp;isModal=False</t>
  </si>
  <si>
    <t xml:space="preserve">FABIO ANDRES FERNANDEZ PINTO </t>
  </si>
  <si>
    <t>ANDRY ELEAN IGUARAN MEJIA</t>
  </si>
  <si>
    <t>La presente orden tiene por objeto: Prestar servicios profesionales en el marco del convenio interadministrativo N° CD-CI-SPL-001-2024 con el Municipio de Hatonuevo, Departamento de la guajira y la Universidad del Magdalena, para desarrollar las siguientes actividades: 1. Revisar los documentos que se van a priorizar e incluir en el Plan de Desarrollo municipal de Hatonuevo 2. Servir de enlace entre la alcaldía de Hatonuevo y la Universidad del Magdalena. 3. Consolidar el documento de los ejes estratégicos y diseño gráfico 4. Elaborar documento técnico de los lineamientos estratégicos para la formulación de políticas Públicas 5. Apoyo en la construcción del componente estratégico del sector ciudad vivienda y territorio. 6. Asociar programas de indicadores de producto asociado a la linea estratégica.</t>
  </si>
  <si>
    <t>CO1.REQ.6312792</t>
  </si>
  <si>
    <t>OPSP-VEX-0165-2024</t>
  </si>
  <si>
    <t>https://community.secop.gov.co/Public/Tendering/ContractNoticePhases/View?PPI=CO1.PPI.32116375&amp;isFromPublicArea=True&amp;isModal=False</t>
  </si>
  <si>
    <t>ANDREA CAROLINA GRANADOS ARANGO</t>
  </si>
  <si>
    <t>La presente orden tiene por objeto: Prestar servicios profesionales en el marco del Convenio Interadministrativo No. CD-CI-SPL-001-2024, celebrado entre Municipio de Hatonuevo, La Guajira y la Universidad del Magdalena, para el desarrollo de las siguientes actividades: 1. Proyectar los actos administrativos que se requieran durante la ejecución del proyecto 2 Apoyar a la supervisión en los aspectos juridicos. 3. Elaborar el documento técnico de la construcción del marco legal en el Plan de Desarrollo del Municipio de Hatonuevo La Guajira. 4. Elaborar proyecto de acuerdo 5. Proyectar respuestas a las consultas, peticiones, quejas y reclamos que se generen en el marco del convenio. 6. Elaborar informes del plan anticorrupción y de atención al ciudadano 7. Socializar las normas que regulan el tema. 8. Prestar asesoria juridica al equipo técnico de la normativa actual de conformidad con el plan anticorrupción 9. Las demás de su naturaleza que sean requeridas en la ejecución del proyecto.</t>
  </si>
  <si>
    <t>CO1.REQ.6313125</t>
  </si>
  <si>
    <t>OPSP-VEX-0164-2024</t>
  </si>
  <si>
    <t>https://community.secop.gov.co/Public/Tendering/ContractNoticePhases/View?PPI=CO1.PPI.31974952&amp;isFromPublicArea=True&amp;isModal=False</t>
  </si>
  <si>
    <t>JOHN ALEXANDER TABORDA GIRALDO</t>
  </si>
  <si>
    <t xml:space="preserve">LAURA MARIA CORREA GONZALEZ </t>
  </si>
  <si>
    <t>La presente orden tiene por objeto. Prestar servicios en el marco del Convenio Específico No 3051459 de 2022, suscrito entre Ecopetrol SA y la Universidad del Magdalena, para el desarrollo de las siguientes actividades: 1) Desarrollar el módulo Ingles para el Turismo en los grupos Cabecera 2 y Cabo de la Vela 2, Punta Gallinas y Media Luna, en el marco del diplomado Diseño y Promoción de Productos y Servicios Turisticos.</t>
  </si>
  <si>
    <t>CO1.REQ.6280570</t>
  </si>
  <si>
    <t>OAG-VEX-0163-2024</t>
  </si>
  <si>
    <t>https://community.secop.gov.co/Public/Tendering/ContractNoticePhases/View?PPI=CO1.PPI.31950648&amp;isFromPublicArea=True&amp;isModal=False</t>
  </si>
  <si>
    <t>La presente orden tiene por objeto: Prestar servicios profesionales para el desarrollo de las siguientes actividades: 1). Revisar los registros del proceso de contratación, en las etapas precontractual, de ejecución contractual y post contractual vigencia 2023 de la Vicerrectoría de Extensión y Proyección Social y realizar informe del estado de cada acto administrativo para el proceso de auditoria institucional. 2). Apoyar en el cierre de procesos contractuales en la plataforma SECOP II y SIA OBSERVA de las ordenes suscritas en la vigencia 2023 de la Vicerrectoría de Extensión y Proyección Social 3). Realizar la organización del archivo digital de las órdenes de servicios apoyo a la gestión, compras y suministros suscritas por la Vicerrectoría de Extensión y Proyección Social, y presentar informe del estado del archivo. 4). Realizar el cuadro de seguimiento de los trámites administrativos y juridicos para la Vicerrectoría de extensión, para realizar informe de los tiempos que se generan en la elaboración de los tramites y plantear alternativas para agilizar los procesos, en los casos que se consideren. 5). Apoyar en el cargue de la documentación que se deba corregir o anexar a los procesos contractuales del año 2023.</t>
  </si>
  <si>
    <t>CO1.REQ.6275071</t>
  </si>
  <si>
    <t>OAG-VEX-0162-2024</t>
  </si>
  <si>
    <t>https://community.secop.gov.co/Public/Tendering/ContractNoticePhases/View?PPI=CO1.PPI.31950329&amp;isFromPublicArea=True&amp;isModal=False</t>
  </si>
  <si>
    <t>CO1.REQ.6274968</t>
  </si>
  <si>
    <t>OPSP-VEX-0161-2024</t>
  </si>
  <si>
    <t>https://community.secop.gov.co/Public/Tendering/ContractNoticePhases/View?PPI=CO1.PPI.31949234&amp;isFromPublicArea=True&amp;isModal=False</t>
  </si>
  <si>
    <t>CO1.REQ.6274734</t>
  </si>
  <si>
    <t>OPSP-VEX-0160-2024</t>
  </si>
  <si>
    <t>https://community.secop.gov.co/Public/Tendering/ContractNoticePhases/View?PPI=CO1.PPI.31948703&amp;isFromPublicArea=True&amp;isModal=False</t>
  </si>
  <si>
    <t>CO1.REQ.6274690</t>
  </si>
  <si>
    <t>OPSP-VEX-0159-2024</t>
  </si>
  <si>
    <t>https://community.secop.gov.co/Public/Tendering/ContractNoticePhases/View?PPI=CO1.PPI.31937073&amp;isFromPublicArea=True&amp;isModal=False</t>
  </si>
  <si>
    <t>WILMER ARIEL ECHAVARRIA PARDO</t>
  </si>
  <si>
    <t>Prestar servicios profesionales en el marco de la Orden de Servicio N° 8000004587 celebrada entre PAREX RESOURCES y la Universidad del Magdalena para el desarrollo de las siguientes actividades: 1. Realizar revisión de actos administrativos que se generen en el marco del proyecto. 2. Proyectar minutas contractuales para proveedores, personal de apoyo y profesional que se requiera en el marco del proyecto. 3. Revisar y aprobar los documentos contractuales de personas naturales y jurídicas que se requieran en el marco del proyecto.</t>
  </si>
  <si>
    <t>CO1.REQ.6272754</t>
  </si>
  <si>
    <t>OPSP-VEX-0158-2024</t>
  </si>
  <si>
    <t>https://community.secop.gov.co/Public/Tendering/ContractNoticePhases/View?PPI=CO1.PPI.31930028&amp;isFromPublicArea=True&amp;isModal=False</t>
  </si>
  <si>
    <t>GRUPO EMPRESARIAL GAVA SAS</t>
  </si>
  <si>
    <t>La presente orden tiene por objeto: PRESTACION DE SERVICIOS LOGISTICOS PARA LA REALIZACION DEL NCUENTRO DE GRADUADOS INDIGENAS Y DE INGENIEROS AGRONOMOS GRADUADOS HACE 50 AÑOS Y DEL LANZAMIENTO DEL PORTAFOLIO DE SERVICIOS DE LA UNIVERSIDAD DEL MAGDALENA, En desarrollo del anterior objeto contractual, el contratista se obliga a disponer al servicio de la Universidad del Magdalena, los siguientes bienes y servicios Para el evento encuentro de graduados indigenas y de ingenieros agrónomos graduados hace 50 años se suministraran 140 almuerzos tipo buffet incluye (2 proteinas, 2 carbohidratos, ensalada, postre, bebida y menaje para el servicio) 140 coctel de bienvenida 2 picadas surtidas (deditos, empanaditas, bolitas de carnes) 1 estación de agua, café, aromática, galletas, mezcladores, azúcar, esplenda para 100 personas 1 estación de agua, café, aromática, galletas, mezcladores, azúcar, esplenda para 40 personas. 10 meseros para las actividades 15 refrigerios para grupos culturales Para el evento lanzamiento del portafolio de servicios de la Universidad Del Magdalena se suministrarán 105 Almuerzo tipo buffet incluye (2 proteínas, 2 carbohidratos, ensalada, postre, bebida y menaje para el servicio) 105 coctel de bienvenida. 1 estación de agua café, aromática, galletas, mezcladores, azúcar, esplenda para 100 personas 10 meseros para las actividades 105 refrigerios Las solicitudes de los servicios deberán ser atendidas con celeridad e inmediatez, y estas podrán realizarse de manera verbal, por via telefónica, por escrito, través de correo electrónico y/o cualquier App de mensajeria instantánea, especificando el tipo de actividad o evento, evento, el sitio de la realización, el número de personas a atender y los servicios requeridos para la realización del mismo Las especificaciones técnicas y las cantidades de los bienes y servicios a contratar se encuentran descritas en el formato de oferta económica.</t>
  </si>
  <si>
    <t>CO1.REQ.6271109</t>
  </si>
  <si>
    <t>OPS-VEX-0157-2024</t>
  </si>
  <si>
    <t>https://community.secop.gov.co/Public/Tendering/ContractNoticePhases/View?PPI=CO1.PPI.31921035&amp;isFromPublicArea=True&amp;isModal=False</t>
  </si>
  <si>
    <t>COPY'S STUDENT SAS</t>
  </si>
  <si>
    <t>La presente orden tiene por objeto el servicio de impresiones a color y a blanco y negro necesarios para el desarrollo de las actividades requeridas para el cumplimiento de los indicadores de la Vicerrectoria de Extensión y Proyección Social y el logro de los objetivos institucionales. La propuesta hace parte integral de la presente orden. Con las siguientes especificaciones:</t>
  </si>
  <si>
    <t>CO1.REQ.6268793</t>
  </si>
  <si>
    <t>OPS-VEX-0156-2024</t>
  </si>
  <si>
    <t>https://community.secop.gov.co/Public/Tendering/ContractNoticePhases/View?PPI=CO1.PPI.31902898&amp;isFromPublicArea=True&amp;isModal=False</t>
  </si>
  <si>
    <t>KENNY JOEL PUELLO PACHECO</t>
  </si>
  <si>
    <t>Prestar servicios profesionales en el marco del Convenio Interadministrativo No. 2360 de 2023 celebrado entre LA NACIÓN - MINISTERIO DEL INTERIOR y la Universidad del Magdalena para: 1. Colaborar en la construcción de propuestas pedagógicas para el fortalecimiento de capacidades del sector interreligioso priorizando la formación sobre políticas públicas desarrolladas a su favor e implementación de espacios, incluye Promoción de espacios de relacionamiento e interacción para el alcance de objetivos comunes y Fortalecimiento del aporte a la paz, el perdón y la reconciliación. 2 Trabajar en la implementación de un mapeo y caracterización de la labor cultural, social, cultural, educativa, de convivencia, de paz, reconciliación y enfoque diferencial de las entidades religiosas y sus organizaciones. 3. Contribuir en el desarrollo de un plan de información y divulgación nación-territorio bajo una estrategia de participación social e interinstitucional de las acciones implementadas para la garantia del derecho a la igualdad y libertad religiosa y de cultos. 4. Apoyar en la construcción de un documento analitico cuantitativo y cualitativo de los resultados de caracterización realizada a entidades religiosas u organizaciones del sector religioso de la Región Caribe 5. Coadyuvar en la construcción de un documento de identificación de avances de la implementación de la política pública de libertad religiosa y de cultos nacional 6 apoyar la construcción de un documento que recoja la descripción de adopción de politica pública de libertad religiosa y de cultos en departamentos y distritos del pais y propuesta de articulación con miras al cumplimiento del artículo 312 de la ley 2294 de 2023</t>
  </si>
  <si>
    <t>CO1.REQ.6265464</t>
  </si>
  <si>
    <t>OPSP-VEX-0155-2024</t>
  </si>
  <si>
    <t>https://community.secop.gov.co/Public/Tendering/ContractNoticePhases/View?PPI=CO1.PPI.31901715&amp;isFromPublicArea=True&amp;isModal=False</t>
  </si>
  <si>
    <t>AUGUSTA ROSA MORENO QUANT</t>
  </si>
  <si>
    <t>Prestar servicios profesionales en el marco del Convenio Interadministrativo No. 2360 de 2023 celebrado entre LA NACIÓN - MINISTERIO DEL INTERIOR y la Universidad del Magdalena para: 1. Asesorar el diseño de una estrategia de No Discriminación (Nación Territorio), Incluye: Estrategia para la adopción de medidas efectivas en la prevención de ataques al derecho de la libertad religiosa y de cultos e identificación de los efectos multiplicadores positivos que un accionar de las entidades religiosas y sus organizaciones desencadene sobre los ODS. 2. Asesorar en la estructuración e implementación de actividades de fortalecimiento de capacidades del sector interreligioso priorizando la formación sobre politicas públicas desarrolladas a su favor e implementación de espacios, incluye Promoción de espacios de relacionamiento e interacción para el alcance de objetivos comunes y Fortalecimiento del aporte a la paz, el perdón y la reconciliación. 3. Asesorar en la implementación de un Banco de Iniciativas Sociales Interreligiosas BIIR para fortalecer el aporte social de las organizaciones religiosas en favor de las comunidades, apoyando económicamente las iniciativas sociales interreligiosas que constituyan buenas prácticas. 4. Asesorar la implementación de un mapeo y caracterización de la labor cultural, social, cultural, educativa, de convivencia, de paz, reconciliación y enfoque diferencial de las entidades religiosas y sus organizaciones. 5. Asesorar en la implementación de acciones de articulación de Sector Educativo, la Dirección de Asuntos Religiosos y Sector Interreligioso en el marco de desarrollo de la Red Académica. 6. Asesorar en el desarrollo de un plan de información y divulgación nación-territorio bajo una estrategia de participación social e interinstitucional de las acciones implementadas para la garantia del derecho a la igualdad y libertad religiosa y de cultos.</t>
  </si>
  <si>
    <t>CO1.REQ.6264876</t>
  </si>
  <si>
    <t>OPSP-VEX-0154-2024</t>
  </si>
  <si>
    <t>https://community.secop.gov.co/Public/Tendering/ContractNoticePhases/View?PPI=CO1.PPI.31886709&amp;isFromPublicArea=True&amp;isModal=False</t>
  </si>
  <si>
    <t xml:space="preserve">GISSETT JOHANA BORREGO JUVINAO </t>
  </si>
  <si>
    <t>Prestar servicios profesionales en el marco del Convenio Interadministrativo No. 2360 de 2023 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Realizar Acompañamiento Técnico al Desarrollo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</si>
  <si>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CO1.REQ.6262058</t>
  </si>
  <si>
    <t>OPSP-VEX-0153-2024</t>
  </si>
  <si>
    <t>https://community.secop.gov.co/Public/Tendering/ContractNoticePhases/View?PPI=CO1.PPI.31797534&amp;isFromPublicArea=True&amp;isModal=False</t>
  </si>
  <si>
    <t>EDWIN CAUSADO RODRIGUEZ</t>
  </si>
  <si>
    <t xml:space="preserve">123 - 32123 </t>
  </si>
  <si>
    <t>XHLAR S.A.S</t>
  </si>
  <si>
    <t>La presente orden tiene por objeto: Prestar los servicios tecnológicos de un servidor virtual privado (VPS - virtual private server), que permita proponer un nuevo proceso de comercialización a través de medios digitales, tales como e-comerce, market place e inbound marketing para el desarrollo de la actividad MGA 3.1.3 del objetivo 3 (Plantear modelos de negocios y planes de comercialización de Queso Costeño a nivel nacional e internacional) del proyecto BPIN 2020000100116: "Fortalecimiento de la capacidad productiva y comercial de la cadena de suministro del Queso Costeño en las subregiones Del caribe colombiano, departamentos De Magdalena, Córdoba, La Guajira".</t>
  </si>
  <si>
    <t>CO1.REQ.6249468</t>
  </si>
  <si>
    <t>OPS-VEX-0152-2024</t>
  </si>
  <si>
    <t>https://community.secop.gov.co/Public/Tendering/ContractNoticePhases/View?PPI=CO1.PPI.31867163&amp;isFromPublicArea=True&amp;isModal=False</t>
  </si>
  <si>
    <t>ESCALERA S.A.S.</t>
  </si>
  <si>
    <t>La presente orden tiene por objeto LA PRESTACIÓN DE SERVICIOS DE APOYO LOGISTICO EN EL MARCO DE LA EJECUCIÓN DEL CONVENIO INTERADMINISTRATIVO N° CD-CI- SPL-001-2024. En desarrollo del antenor objeto contractual, el contratista se obliga a disponer al servicio de la Universidad del Magdalena, los siguientes bienes y servicios: 1. Sillas para 15 mesas de participación aproximadamente (100 sillas por mesa) 2 Mesa para 15 mesas de participación aproximadamente (15 mesas para cada evento) 3 Estaciones de agua y café para 15 mesas 4. Refrigerios (horneado o frito o sandwich + bebida) para las 15 mesas 5. Servicios de perifoneo de las mesas municipales (15 mesas) 6 Servicio de transporte para ocho miembros del equipo técnico que asistirá a los 9 mesas zona rural resguardos, veredas y corregimientos (servicio en vehiculos tipo camioneta 4x4 modelos superiores a 2005, incluye conductor) para lo cual se dispondran 2 vehiculos, por tanto corresponde a 18 viajes 7. Servicio de transporte para miembros de la administración de Municipal que asistirá a las 9 mesas zona rural resguardos, veredas y corregimientos (servicio en vehiculos tipo camioneta 4x4 modelos superiores a 2005, incluye conductor), para lo cual se dispondrá de 4 vehiculos es decir 36 viajes 8. Servicios de alimentación (desayunos y almuerzos) para miembros de la administración que participaran en las mesas zona rural - resguardos, veredas y corregimientos 9 Servicio de alimentación (desayunos y almuerzos) para miembros del equipo técnico durante 10 días, es decir, 80 servicioS 10. Servicio de hospedaje para 8 miembros del equipo técnico durante 10 dias, es decir, 80 servicios 11. Formatos de recolección de información en mesas y listados de asistencia impresos full color (10 páginas) 12 Impresión de Habladores (con nombres de las mesas y miembros de mesa principal) en cartón paja de 1/8 13. Pancartas rollup o Pendón para mesas 14. Chalecos distintivos con imagen institucional para identificar el equipo 15. Mapas del municipio ploteados, para utilizar en cada mesa</t>
  </si>
  <si>
    <t>CO1.REQ.6258347</t>
  </si>
  <si>
    <t>OPS-VEX-0151-2024</t>
  </si>
  <si>
    <t>https://community.secop.gov.co/Public/Tendering/ContractNoticePhases/View?PPI=CO1.PPI.31853374&amp;isFromPublicArea=True&amp;isModal=False</t>
  </si>
  <si>
    <t>NURY CECILIA JACOME HENRY</t>
  </si>
  <si>
    <t>La presente orden tiene por objeto el servicio de alquiler de cuatro (4) módulos metálicos de 20ft (6m aprox.) adecuados para almacenar las cajas codificadas que contienen los formatos de campo del Proyecto SEPEC, los cuales se hace necesario por la naturaleza del contrato conservar los formatos de la vigencia del último año de ejecución del proyecto suscrito entre la Autoridad Nacional de Acuicultura y Pesca - AUNAP y la Universidad del Magdalena, en el marco del FONDO DE EXTENSION -Promoción de alianzas público y privadas, cooperación nacional e internacional para la creación de valor social en el territorio - Nación Transferencias. La propuesta hace parte integral de la presente orden.</t>
  </si>
  <si>
    <t>CO1.REQ.6253977</t>
  </si>
  <si>
    <t>OPS-VEX-0150-2024</t>
  </si>
  <si>
    <t>https://community.secop.gov.co/Public/Tendering/ContractNoticePhases/View?PPI=CO1.PPI.31822725&amp;isFromPublicArea=True&amp;isModal=False</t>
  </si>
  <si>
    <t xml:space="preserve">CARLOS DE LOS REYES CAMARGO CERVANTES </t>
  </si>
  <si>
    <t>La presente orden tiene por objeto Prestar servicios profesionales en el marco del Convenio Interadministrativo No 2360 de 2023 celebrado entre LA NACIÓN MINISTERIO DEL INTERIOR y la Universidad del Magdalena, para desarrollar las siguientes actividades 1 Dirigir la ejecución del convenio de forma integral, velando en todo momento se cumpla con el objeto contractual del mismo. 2. Informar periódicamente al supervisor del convenio sobre avance o retrasos en su ejecución 3. Realizar seguimiento y control oportuno a la construcción de los productos del convenio por parte de los profesionales contratados para tal fin 4. Orientar al equipo de profesionales contratados en las tareas y/o actividades a que haya lugar para la construcción de los productos esperados. 5. Apoyar en la revisión de los informes que presenten los profesionales contratados para el cumplimiento del Convenio Interadministrativo No 2360 de 2023, mediante un visto bueno. 6. Participar en las reuniones y/o comités solicitados por el ministerio para hacer seguimiento a la ejecución del convenio. 7. Participar en todos los espacios de socialización, coordinación, validación y concertación de los productos esperados de acuerdo con el plan de trabajo aprobado.</t>
  </si>
  <si>
    <t>CO1.REQ.6246358</t>
  </si>
  <si>
    <t>OPSP-VEX-0149-2024</t>
  </si>
  <si>
    <t>https://community.secop.gov.co/Public/Tendering/ContractNoticePhases/View?PPI=CO1.PPI.31698152&amp;isFromPublicArea=True&amp;isModal=False</t>
  </si>
  <si>
    <t>ROBERTO AGUAS NUÑEZ</t>
  </si>
  <si>
    <t>191 - 1924</t>
  </si>
  <si>
    <t>JOSE DAVID MOLINA HERNANDEZ</t>
  </si>
  <si>
    <t>La presente orden tiene por objeto: Prestar sus servicios profesionales independientes como ANIMADOR en marco del desarrollo de la actividad MGA 2.1.2 en el desarrollo de las actividades propias del proyecto denominado "Fortalecimiento de habilidades y competencias comunicativas, investigativas y tecnológicas alrededor de la memoria histórica y cultural en niños, adolescentes y jóvenes del departamento del Cesar" cumpliendo con las siguientes actividades: 1) Diseñar las piezas gráficas de los productos RA RV del proyecto. 2) Realizar cinco animaciones 3D de los personajes modelados del universo Piragua para los productos RA y RV. 3) Participar de las reuniones que le sean designadas por líderes y supervisor y atender las sugerencias del proyecto. 4) Entregar sus avances en los diferentes formatos que requiera el proyecto. 5) Realizar un documento final con todos los entregables y avances solicitados en la orden.</t>
  </si>
  <si>
    <t>CO1.REQ.6222670</t>
  </si>
  <si>
    <t>OPSP-VEX-0148-2024</t>
  </si>
  <si>
    <t>https://community.secop.gov.co/Public/Tendering/ContractNoticePhases/View?PPI=CO1.PPI.31721636&amp;isFromPublicArea=True&amp;isModal=False</t>
  </si>
  <si>
    <t>GESTION DEL DESARROLLO TERRITORIAL SOSTENIBLE S.A.S.</t>
  </si>
  <si>
    <t>La presente orden tiene por objeto el servicio de apoyo logístico (suministro de alimentos y bebidas, 'sonido, sillas, mesas, servicio de estacion de agua y café y servicio de transporte), requeridos para el desarrollo de 15 eventos que se llevaran a cabo durante la ejecucion del proyecto, en el marco del contrato Interadministrativo No 020-2024 suscrito entre la Universidad del Magdalena y el departamento de la Guajira, el cual tiene por objeto "CONTRATAR LOS RECURSOS TÉCNICOS, JURÍDICOS, ADMINISTRATIVOS Y FINANCIEROS PARA EL PROCESO DE FORMULACIÓN DEL PLAN DE DESARROLLO DEPARTAMENTAL DE LA GUAJIRA". La propuesta hace parte integral de la presente orden.</t>
  </si>
  <si>
    <t>CO1.REQ.6222961</t>
  </si>
  <si>
    <t>OPS-VEX-0147-2024</t>
  </si>
  <si>
    <t>https://community.secop.gov.co/Public/Tendering/ContractNoticePhases/View?PPI=CO1.PPI.31660401&amp;isFromPublicArea=True&amp;isModal=False</t>
  </si>
  <si>
    <t>192 - 2024</t>
  </si>
  <si>
    <t>ENLACES L&amp;J SAS</t>
  </si>
  <si>
    <t>La presente orden tiene por objeto: Prestar el Servicio logístico de transporte, alimentación y hospedaje para la movilización de investigadores en los municipios de acción e intervención con el objeto de realizar salida de campo para el desarrollo del proyecto BPIN 2019000100064 denominado: "Fortalecimiento de habilidades y competencias comunicativas, investigativas y tecnológicas alrededor de la memoria histórica y cultural en niños, adolescentes y jóvenes del departamento del Cesar"</t>
  </si>
  <si>
    <t>CO1.REQ.6211473</t>
  </si>
  <si>
    <t>OPS-VEX-0146-2024</t>
  </si>
  <si>
    <t>https://community.secop.gov.co/Public/Tendering/ContractNoticePhases/View?PPI=CO1.PPI.31718053&amp;isFromPublicArea=True&amp;isModal=False</t>
  </si>
  <si>
    <t>JANINA GARCIA ECHEVERRIA</t>
  </si>
  <si>
    <t>La presente orden tiene por objeto: 1. Apoyar en la planeación, consolidación y seguimiento oportuno a la ejecución del calendario de exposiciones, talleres, charlas, conferencias ciclos de cine, y demás actividades culturales y/o educativas que se coordinan desde la Dirección de Proyección Cultural en la casa Museo Gabriel García Márquez 2. Brindar apoyo a la elaboración, puesta en marcha y seguimiento oportuno de estrategias y campañas encaminadas a generar un optimo posicionamiento de la Casa Museo GGM a nivel local, regional, nacional e internacional. 3. Brindar apoyo en la planeación, ejecución y seguimiento de los aspectos logisticos requeridos para el desarrollo de eventos, actividades de relaciones públicas, exposiciones, y demás actividades y/o eventos realizados en el marco de la Dirección de Proyección Cultural en la casa Museo Gabriel García Márquez. 4. Realizar la proyección de informes consolidados de seguimiento, efectividad y eficiencia de las actividades número de beneficiarios y estrategias desarrolladas, con la finalidad de presentario mensualmente a la Dirección de Proyección Cultural en la casa Museo Gabriel Garcia Márquez. 5. Organizar, consolidar y entregar oportunamente los insumos requeridos para la elaboración del reporte de los indicadores, relacionada con las acciones de la Casa Museo GGM aportantes al proyecto asociado del Plan de Acción de la Vicerrectoria de Extensión y Proyección social, plan de desarrollo y demás planes de gestión institucional, así como insumos para los informes de la Dirección de Proyección Cultural para la Acreditación de los programas y la Acreditación Institucional.</t>
  </si>
  <si>
    <t>CO1.REQ.6222101</t>
  </si>
  <si>
    <t>OAG-VEX-0145-2024</t>
  </si>
  <si>
    <t>https://community.secop.gov.co/Public/Tendering/ContractNoticePhases/View?PPI=CO1.PPI.31604959&amp;isFromPublicArea=True&amp;isModal=False</t>
  </si>
  <si>
    <t>ELIANA RAQUEL CASTELLANOS BOTTO</t>
  </si>
  <si>
    <t>La presente orden tiene por objeto: Prestar servicios profesionales en el marco del Convenio No. 7000000013 de 2021, celebrado entre CENIT LOGÍSTICA Y TRANSPORTE DE HIDROCARBUROS S.A.S y la Universidad del Magdalena, para el desarrollo de las siguientes actividades: 1. Registrar ordenes de servicios en las plataformas Sistema Integral de Auditorias SIA OBSERVA, Sistema Electrónico para la Contratación Pública - SECOP II y Sistema de información y Gestión del Empleo Público SIGEP II. 2. Registrar los pagos de las ordenes de servicios en las plataformas SIA OBSERVA Y SECOP II. 3. Elaborar y actualizar la matriz de los procesos contractuales. 4. Rendir informes mensuales o cuando el supervisor así lo requiera, sobre las actividades desarrolladas en cumplimiento de la orden de prestación de servicios.</t>
  </si>
  <si>
    <t>CO1.REQ.6195335</t>
  </si>
  <si>
    <t>OPSP-VEX-0144-2024</t>
  </si>
  <si>
    <t>https://community.secop.gov.co/Public/Tendering/ContractNoticePhases/View?PPI=CO1.PPI.31604404&amp;isFromPublicArea=True&amp;isModal=False</t>
  </si>
  <si>
    <t>ALBANIS ISABEL OROZCO PULIDO</t>
  </si>
  <si>
    <t>La presente orden tiene por objeto: Prestar servicios profesionales en el marco del Convenio Específico No. 3051459 de 2022, suscrito entre Ecopetrol S.A y la Universidad del Magdalena, para el desarrollo de las siguientes actividades 1). Desarrollar el módulo de Primeros Auxilios en el grupo 1 del Cabo de la Vela, grupo 2 Cabecera, grupo Punta Gallinas y Media Luna, en el departamento de La Guajira.</t>
  </si>
  <si>
    <t>CO1.REQ.6194987</t>
  </si>
  <si>
    <t>OPSP-VEX-0143-2024</t>
  </si>
  <si>
    <t>https://community.secop.gov.co/Public/Tendering/ContractNoticePhases/View?PPI=CO1.PPI.31603250&amp;isFromPublicArea=True&amp;isModal=False</t>
  </si>
  <si>
    <t>SELYOMAR GOMEZ PALLARES</t>
  </si>
  <si>
    <t>La presente orden tiene por objeto: Prestar servicios profesionales en el marco del Plan de Acción 2024, para el desarrollo de las siguientes actividades: 1. Elaborar y gestionar el cronograma de sesiones de formación en el marco del Programa de Alfabetización y Educación Básica y Media para Adultos, así mismo, realizar seguimiento al cumplimiento y desarrollo de este. 2. Gestionar y brindar apoyo en aspectos logísticos y demás requeridos, con la finalidad de garantizar el óptimo desarrollo de las sesiones formativas del Programa de Alfabetización y Educación Básica y Media para Adultos. 3. Presentar informes mensuales del avance del proceso de formación del Programa de Alfabetización y Educación Básica y Media para Adultos. 4. Organizar, consolidar y entregar oportunamente los insumos requeridos para la elaboración del reporte de los indicadores. relacionada con las acciones de la Direccion de Desarrollo Social y Productivo aportantes al proyecto asociado del Plan de Acción de la Vicerrectoria de Extensión y Proyección social, plan de desarrollo y demas planes de gestion institucional que se requieran.</t>
  </si>
  <si>
    <t>CO1.REQ.6194821</t>
  </si>
  <si>
    <t>OPSP-VEX-0142-2024</t>
  </si>
  <si>
    <t>https://community.secop.gov.co/Public/Tendering/ContractNoticePhases/View?PPI=CO1.PPI.31602806&amp;isFromPublicArea=True&amp;isModal=False</t>
  </si>
  <si>
    <t>NATALIA MARLEN LAFAURIE PALACIO</t>
  </si>
  <si>
    <t>La presente orden tiene por objeto: Prestar servicios profesionales en el marco de la Orden de Servicio No. 8000004584, suscrita entre Parex Resources y la Universidad del Magdalena, para el desarrollo de las siguientes actividades 1). Realizar proyección de términos de referencia para la convocatoria de los docentes. 2). Acompañar el proceso de alistamiento del diplomado. 3). Apoyar en proceso de selección de los beneficiarios del proyecto. 4). Apoyar en la elaboración del plan de trabajo del proyecto.</t>
  </si>
  <si>
    <t>CO1.REQ.6194617</t>
  </si>
  <si>
    <t>OPSP-VEX-0141-2024</t>
  </si>
  <si>
    <t>https://community.secop.gov.co/Public/Tendering/ContractNoticePhases/View?PPI=CO1.PPI.31518565&amp;isFromPublicArea=True&amp;isModal=False</t>
  </si>
  <si>
    <t>NICOLAS RAUL HERAZO THERAN</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</si>
  <si>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la línea estratégica cambio por la transformación productiva y gestión ambiental y ordenamiento territorial 2. Realizar el diagnostico de los sectores: Comercio, industria y turismo; agricultura y desarrollo rural; Ciencia Tecnología e Innovación, Ordenamiento territorial y ambiente 3. Brindar acompañamiento al proceso de divulgación y socialización del plan plurianual del plan de desarrollo.</t>
  </si>
  <si>
    <t>CO1.REQ.6174632</t>
  </si>
  <si>
    <t>OPSP-VEX-0140-2024</t>
  </si>
  <si>
    <t>https://community.secop.gov.co/Public/Tendering/ContractNoticePhases/View?PPI=CO1.PPI.31520165&amp;isFromPublicArea=True&amp;isModal=False</t>
  </si>
  <si>
    <t xml:space="preserve">BETSY LAUDIT MANJARRES FERNANDEZ </t>
  </si>
  <si>
    <t>COOP MEDICA DEL VALLE Y DE PROFESIONALES DE COLOMBIA COOMEVA</t>
  </si>
  <si>
    <t>La presente orden tiene por objeto el servicio para la realización de cursos virtuales en formación cooperativa y formación en competencias profesionales y personales, para el desarrollo del Ciclo de formación para el entorno laboral - Pre-prácticas, con la finalidad de capacitar a los estudiantes de preprácticas semestrales e intersemestrales del periodo 20241, como pre-requisito de carácter obligatorio para el proceso de practicas profesionales. La propuesta hace parte integral de la presente orden. Especificaciones de los cursos virtuales: Uso de Plataforma con disponibilidad 24/7, desarrollo de contenidos, creación y matricula de 1.800 de usuarios, envio de notificaciones y motivaciones, soporte de ususarios y certificaciones. Se puede acceder a través de computador, Tablet o celular:HABILIDADES GERENCIALES: Contiene los Modulos de: 1: Liderazgo estratégico. 2: Resolución de conflictos. Modulo 3: Comunicación asertiva organizacional y 4: Equipos hibridos de alto rendimiento. START WORKING: Contiene los Modulos de: 1: Hoja de vida institucional para prácticas empresariales, Enfrentarse a una oferta laboral, Aplicación pruebas psicotécnicas, Seguridad y responsabilidad en el Trabajo. Modulo 2: Master class grupo de 100 estudiantes, Vía teams fogeo de entrevista Cantidad de grupos 8 y Conferencia como tener una entrevista de trabajo exitosa desafio y oportunidades de la formación laboral en los entornos Vuca. TU MENTE, TU PODER: Contiene los Modulos: 1: Inteligencia emocional y 2: Integridad.</t>
  </si>
  <si>
    <t>CO1.REQ.6175119</t>
  </si>
  <si>
    <t>OPS-VEX-0139-2024</t>
  </si>
  <si>
    <t>https://community.secop.gov.co/Public/Tendering/ContractNoticePhases/View?PPI=CO1.PPI.31466473&amp;isFromPublicArea=True&amp;isModal=False</t>
  </si>
  <si>
    <t>SANDRA MILENA NOGUERA YANES</t>
  </si>
  <si>
    <t>La presente orden tiene por objeto: Prestar sus servicios profesionales independientes como personal de apoyo community manager para el desarrollo de las actividades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Administrar y difundir material promocional, informativo y representativo de los resultados del proyecto en sus redes sociales y demás plataformas online. 2) Cumplir con los lineamientos de la propuesta comunicativa y estética del uso, manejo e imagen del proyecto en las redes y demás plataformas online. 3) Entregar dos informes del material audiovisual grafico editado, organizado y graficado y debe publicarlo en las redes sociales y demás plataformas online del proyecto. 4) Debe compartir y socializar mensualmente la programación de contenido para que el investigador principal de aval de ser publicadas. 5) Cumplir a cabalidad con los planes de trabajo mensuales relacionados con el objeto del contrato los cuales, son entregados por directores y/o supervisor. 6) Desarrollar un informe de comunicación y divulgación como aporte al informe final.</t>
  </si>
  <si>
    <t>CO1.REQ.6175077</t>
  </si>
  <si>
    <t>OPSP-VEX-0138-2024</t>
  </si>
  <si>
    <t>https://community.secop.gov.co/Public/Tendering/ContractNoticePhases/View?PPI=CO1.PPI.31517479&amp;isFromPublicArea=True&amp;isModal=False</t>
  </si>
  <si>
    <t>CRISTIAN ANDRES HERNANDEZ ARENILLA</t>
  </si>
  <si>
    <t>La presente orden tiene por objeto: Prestar servicios profesionales en el marco del Convenio Interadministrativo No. CD-CI-SPL-001-2024, celebrado entre Municipio de Hatonuevo, La Guajira y la Universidad del Magdalena, para el desarrollo de las siguientes actividades: 1. Construir con el profesional social el mapeo de actores. 2. Hacer el documento de sistematización de participación y dialogo social. 3, Garantizar la participación de los actores en el proceso de divulgación y socialización del plan plurianual del Plan de Desarrollo Departamental. 4. Realizar la construcción de la sección de participación ciudadana en el documento técnico del Plan de Desarrollo.</t>
  </si>
  <si>
    <t>CO1.REQ.6174503</t>
  </si>
  <si>
    <t>OPSP-VEX-0137-2024</t>
  </si>
  <si>
    <t>https://community.secop.gov.co/Public/Tendering/ContractNoticePhases/View?PPI=CO1.PPI.31494098&amp;isFromPublicArea=True&amp;isModal=False</t>
  </si>
  <si>
    <t>CRISTIAN EDUARDO CARREÑO MARTINEZ</t>
  </si>
  <si>
    <t>Prestar servicios profesionales en el marco de la ejecución del Convenio Interadministrativo N° CD-CI-SPL-001-2024, para el desarrollo de las siguientes actividades: 1. Apoyar en el proceso de priorización de las inversiones con cargo del sistema general de regallas. 2. Realización de diagnóstico de los sectores: Gobernanza, desempeño territorial y convergencia. 3. construcción de documentos técnicos en las lineas de transformación productiva. 4. Construccion de documentos diagnóstico en articulación de los objetivos desarrollo sostenible con el Plan De desarrollo Municipal.</t>
  </si>
  <si>
    <t>CO1.REQ.6169161</t>
  </si>
  <si>
    <t>OPSP-VEX-0136-2024</t>
  </si>
  <si>
    <t>https://community.secop.gov.co/Public/Tendering/ContractNoticePhases/View?PPI=CO1.PPI.31492976&amp;isFromPublicArea=True&amp;isModal=False</t>
  </si>
  <si>
    <t>NATALIA MARGARITA BLASCHKE EVILLA</t>
  </si>
  <si>
    <t>La presente orden tiene por objeto prestar servicios profesionales en el marco del Plan de Acción 2024, para el desarrollo de las siguientes actividades: 1. Planificación de talleres para catálogo de servicios de la Vicerrectoria de Extensión Proyección Social. 2. Diseño de metodologia talleres para catálogo Vicerrectoria de Extension y Proyección Social 3. Realización de talleres internos y sector externo para catálogo de servicios de la Vicerrectoria de Extensión y Proyección Social. 4. Informe de realización de talleres para catálogo de servicios de la Vicerrectoria de Extensión y Proyección Social</t>
  </si>
  <si>
    <t>CO1.REQ.6169135</t>
  </si>
  <si>
    <t>OPSP-VEX-0135-2024</t>
  </si>
  <si>
    <t>https://community.secop.gov.co/Public/Tendering/ContractNoticePhases/View?PPI=CO1.PPI.31490569&amp;isFromPublicArea=True&amp;isModal=False</t>
  </si>
  <si>
    <t>SARAI DAYANA RIBÓN REALES</t>
  </si>
  <si>
    <t>La presente orden tiene por objeto: Prestar servicios en el marco del Convenio Específico No 3051459 de 2022, suscrito entre Ecopetrol S.A y la Universidad del Magdalena, para el desarrollo de las siguientes actividades: 1.) Desarrollar el módulo E-Commerce en el marco del diplomado Diseño y Promoción de Productos y Servicio Turisticos</t>
  </si>
  <si>
    <t>CO1.REQ.6169114</t>
  </si>
  <si>
    <t>OAG-VEX-0134-2024</t>
  </si>
  <si>
    <t>https://community.secop.gov.co/Public/Tendering/ContractNoticePhases/View?PPI=CO1.PPI.31489880&amp;isFromPublicArea=True&amp;isModal=False</t>
  </si>
  <si>
    <t>LINY LENA DE ANGEL MORA</t>
  </si>
  <si>
    <t>La presente orden tiene por objeto prestar los servicios de apoyo a la gestión en el marco del Convenio Interadministrativo N° CD-CI-SPL-001-2024 con el Municipio de Hatonuevo, Departamento de la Guajira y la Universidad del Magdalena, para desarrollar las siguientes actividades: 1. Apoyar a la coordinación técnica en la construcción de la formulación del Plan de Desarrollo Departamental. 2. Apoyar en la coordinación del equipo de trabajo, en la realización de las actividades a desarrollar. 3. Apoyar a la integración del documento técnico del Plan de Desarrollo. 4. Apoyar a la construcción de informes de ejecución del proyecto</t>
  </si>
  <si>
    <t>CO1.REQ.6168722</t>
  </si>
  <si>
    <t>OAG-VEX-0133-2024</t>
  </si>
  <si>
    <t>https://community.secop.gov.co/Public/Tendering/ContractNoticePhases/View?PPI=CO1.PPI.31452637&amp;isFromPublicArea=True&amp;isModal=False</t>
  </si>
  <si>
    <t>CLAUDIA LILIANA TAMARA RUIZ</t>
  </si>
  <si>
    <t>La presente orden tiene por objeto prestar servicios de apoyo a la gestión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</si>
  <si>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CO1.REQ.6159532</t>
  </si>
  <si>
    <t>OAG-VEX-0132-2024</t>
  </si>
  <si>
    <t>https://community.secop.gov.co/Public/Tendering/ContractNoticePhases/View?PPI=CO1.PPI.31383336&amp;isFromPublicArea=True&amp;isModal=False</t>
  </si>
  <si>
    <t>EQUISERVIS LTDA</t>
  </si>
  <si>
    <t>La presente orden tiene por objeto la compra de elementos de papaleria, requeridos para el desarrollo de las actividades del Contrato Interadministrativo No. 018-2024, suscrito entre el municipio de San Carlos (Córdoba) y la Universidad del Magdalena. La propuesta hace parte integral de la presente orden.</t>
  </si>
  <si>
    <t>CO1.REQ.6143670</t>
  </si>
  <si>
    <t>ODC-VEX-0002-2024</t>
  </si>
  <si>
    <t>https://community.secop.gov.co/Public/Tendering/ContractNoticePhases/View?PPI=CO1.PPI.31354193&amp;isFromPublicArea=True&amp;isModal=False</t>
  </si>
  <si>
    <t>LUIS EDUARDO VIANA FONTALVO</t>
  </si>
  <si>
    <t>Prestar servicios profesionales en el marco del Convenio Interadministrativo No. CD-CI-SPL-001- 2024 celebrado entre el municipio de HATONUEVO LA GUAJIRA y la Universidad del Magdalena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</si>
  <si>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CO1.REQ.6136862</t>
  </si>
  <si>
    <t>OPSP-VEX-0131-2024</t>
  </si>
  <si>
    <t>https://community.secop.gov.co/Public/Tendering/ContractNoticePhases/View?PPI=CO1.PPI.31305704&amp;isFromPublicArea=True&amp;isModal=False</t>
  </si>
  <si>
    <t>NIVER ALBERTO QUIROZ MORA</t>
  </si>
  <si>
    <t>La presente orden tiene por objeto: Prestar servicios profesionales en el marco del convenio interadministrativo N° CD-CI-SPL-001-2024 celebrado entre el municipio de Hatonuevo (La Guajira) y la Universidad del Magdalena, para el desarrollo de las siguientes actividades: 1) Integrar al equipo técnico del proyecto. 2.) Realizar las proyecciones del presupuesto por inversión para el cuatrienio 2024-2027 del SGP y los recursos propios. 3) Liderar los procesos de divulgación y socialización del plan plurianual del plan de desarrollo. 4.) Integrar cada componente desarrollados por el equipo técnico en la construcción del Plan de Desarrollo. 5.) Articular el Plan de Desarrollo Municipal con el Plan Nacional de Desarrollo 2022-2026 "Colombia potencia mundial de la vida", el Plan de Desarrollo Departamental y los objetivos de desarrollo sostenible -ODS.</t>
  </si>
  <si>
    <t>CO1.REQ.6126472</t>
  </si>
  <si>
    <t>OPSP-VEX-0130-2024</t>
  </si>
  <si>
    <t>https://community.secop.gov.co/Public/Tendering/ContractNoticePhases/View?PPI=CO1.PPI.31248086&amp;isFromPublicArea=True&amp;isModal=False</t>
  </si>
  <si>
    <t>127686300 / 24613831.70 / 15434632 / 1755953 / 24183866 / 2107144 / 705372.50 / 24613831.70 / 15434632</t>
  </si>
  <si>
    <t xml:space="preserve">2023-02-01/ 2024-12-03 / 2024-12-04 / 2023-01-13 </t>
  </si>
  <si>
    <t>20 - 183 - 191 - 10623 - 10323 - 10223 - 14523 - 1024- 1924</t>
  </si>
  <si>
    <t xml:space="preserve">LAURA MARCELA MARIN TREJOS </t>
  </si>
  <si>
    <t>La presente orden tiene por objeto: Prestar sus servicios independientes como personal de apoyo - productor general en el desarrollo de las actividades necesarias para la elaboración del producto 2.1.2: Producir dos co-creaciones audiovisuales e incorporar tecnologia 360, realidad virtual y aumentada que permita la participación en la reconstrucción de memoria y la recuperación de los saberes locales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SCRUM y reestructuración de las actividades del proyecto para el periodo 2024. 2) Apoyar la logistica de salidas de campo mediante el trámite de los recursos técnicos, la coordinación con proveedores, personajes y el equipo de trabajo. 3) Apoyar en la vigilancia y control del listado de equipos tecnológicos usados en cada una de las actividades. 4) Presentar los informes técnicos requeridos por el supervisor inherentes al avance de las actividades MGA de los objetivos 1 y 2 en el marco del proyecto. 5) Asistir a las reuniones y/o encuentros virtuales y presenciales agendados. 6) Apoyar en la organización del documento técnico final con sus anexos.</t>
  </si>
  <si>
    <t>CO1.REQ.6130927</t>
  </si>
  <si>
    <t>OPSP-VEX-0129-2024</t>
  </si>
  <si>
    <t>https://community.secop.gov.co/Public/Tendering/ContractNoticePhases/View?PPI=CO1.PPI.31231843&amp;isFromPublicArea=True&amp;isModal=False</t>
  </si>
  <si>
    <t>EFRAIN ENRIQUE OLIVOS CEBALLOS</t>
  </si>
  <si>
    <t>MIGUEL ANGEL FERREIRA LARA</t>
  </si>
  <si>
    <t>La presente orden tiene por objeto: Prestar servicios de apoyo a la gestión en el marco del contrato interadministrativo N. 0-204-2022 con la Corporación Autónoma Regional del Rio Grande de la Magdalena - CORMAGDALENA y la Universidad del Magdalena, para desarrollar las siguientes actividades: 1. Apoyo en la revisión de medición de las cantidades presentadas en las memorias de cálculo presentadas por los contratos de obra ejecutados en el Contrato Interadministrativo No. 0-204-2022. 2. Imprimir y/o escanear la documentación requerida por el director de proyecto o por los contratistas vinculados al Contrato Interadministrativo No. 0-204-2022. 3. Apoyar al director de proyecto y a los contratistas vinculados al mismo, en el seguimiento a las diferentes solicitudes realizadas a la Vicerrectoría de Extensión y Proyección social.</t>
  </si>
  <si>
    <t>CO1.REQ.6110627</t>
  </si>
  <si>
    <t>OAG-VEX-0128-2024</t>
  </si>
  <si>
    <t>https://community.secop.gov.co/Public/Tendering/ContractNoticePhases/View?PPI=CO1.PPI.31231010&amp;isFromPublicArea=True&amp;isModal=False</t>
  </si>
  <si>
    <t>RAFAEL DAVID PINEDA GUERRERO</t>
  </si>
  <si>
    <t>La presente orden tiene por objeto: Prestar servicios profesionales, para el desarrollo de las siguientes actividades: 1) Realizar la creación del módulo de evaluaciones de los tutores en GEDOPRAC relacionados con los formatos EX F26 y EXF27. 2) Generar en formato PDF las evaluaciones de los tutores con los Formatos EX - F26 y EX-F27. 3) Hacer el formato del consolidado de las evaluaciones de los tutores formato EX-F29.</t>
  </si>
  <si>
    <t>CO1.REQ.6110261</t>
  </si>
  <si>
    <t>OPSP-VEX-0127-2024</t>
  </si>
  <si>
    <t>https://community.secop.gov.co/Public/Tendering/ContractNoticePhases/View?PPI=CO1.PPI.31153905&amp;isFromPublicArea=True&amp;isModal=False</t>
  </si>
  <si>
    <t>ANDRES MAURICIO PEÑALOZA FERNANDEZ</t>
  </si>
  <si>
    <t>La presente orden tiene por objeto Servicios Profesionales Independientes como Coinvestigador de las actividades MGA 1.1.3, 2.1.1, 2.1.2, 3.1.2, 3.1.6, 4.1.1 y 4.1.5 de los Objetivos 1, 2, 3 y 4 del proyecto de investigación BPΡΙΝ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Articulación y entrega del documento y bases de datos del Diagnóstico de la cadena de suministro del queso costeño respecto a la capacidad de procesos, indicadores KPI's, costos, precios, rentabilidad, flujos de información y niveles de productividad (alcance con información primaria de la salida de campo por departamento del año 2024). 2) Ejecutar talleres de asociatividad y gestión empresarial entregando el informe del desarrollo de los talleres de capacitación y entrenamiento para el trabajo en: I. manipulación de alimentos, higiene y condiciones sanitarias, II. buenas prácticas de manufactura BPM de elaboración de Queso Costeño y III. gestión empresarial y asociatividad de los departamentos del Magdalena, Córdoba y La Guajira (Entrega de informe de ejecución de talleres). 3) Asistir a la toma de muestras de leche y Queso Costeño, mediante salidas de campo para determinación de parámetros bromatológicos y microbiológicos de acuerdo con la norma técnica NTC 750 DE 2009 (Entrega de informe de la salida de campo). 4) Formulación de Spin Off Universitaria (Entrega de documento técnico). 5) Formulación del Plan de Negocios de la Plataforma Tecnológica (Entrega de documento técnico). 6). Entrega de un (1) Articulo científico escrito con el director del proyecto para someter a revista indexada.</t>
  </si>
  <si>
    <t>CO1.REQ.6100562</t>
  </si>
  <si>
    <t>OPSP-VEX-0126-2024</t>
  </si>
  <si>
    <t>https://community.secop.gov.co/Public/Tendering/ContractNoticePhases/View?PPI=CO1.PPI.31117492&amp;isFromPublicArea=True&amp;isModal=False</t>
  </si>
  <si>
    <t>183 - 1024</t>
  </si>
  <si>
    <t>ALEXANDER BALLESTEROS PINEDA</t>
  </si>
  <si>
    <t>La presente orden tiene por objeto: Prestar sus servicios profesionales independientes como personal de apoyo Coinvestigador en el desarrollo de la actividad MGA 2.1.3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Participar en el desarrollo de la metodologia y estructuración de las actividades del proyecto para el periodo 2024. 2) Asistir a las reuniones y/o encuentros virtuales y presenciales agendados. 3) Apoyar en facilitar las herramienta para el desarrollo de las actividades pactadas. 4) Liderar la escritura de un artículo cientifico relacionado con los resultados de la caracterización y velar por la postulación de este en revistas indexadas a nivel nacional o internacional. 5) Presentar los informes técnicos de avance requeridos por el supervisor inherentes al avance de la estructuración de las entregables actividades MGA de los objetivos 1 y 2 en el marco del proyecto. 6) Realizar las subsanaciones u observaciones derivadas del proceso de revisión por parte del editor de la revista que conlleven a la aceptación del articulo. 7) Liderar la compilación y estructuración del documento final del proyecto con sus respectivos anexos, con base en los materiales, métodos y resultados obtenidos en todas las actividades MGA en concordancia con el documento técnico aprobado por el OCAD.</t>
  </si>
  <si>
    <t>CO1.REQ.6087229</t>
  </si>
  <si>
    <t>OPSP-VEX-0125-2024</t>
  </si>
  <si>
    <t>https://community.secop.gov.co/Public/Tendering/ContractNoticePhases/View?PPI=CO1.PPI.31217928&amp;isFromPublicArea=True&amp;isModal=False</t>
  </si>
  <si>
    <t>YICELIS ROCIO CANTILLO CORONADO</t>
  </si>
  <si>
    <t>La presente orden tiene por objeto: Prestar servicios en el marco del Convenio Específico No. 3051459 de 2022, suscrito entre Ecopetrol S.A y la Universidad del Magdalena, para el desarrollo de las siguientes actividades: 1.) Desarrollar el módulo de Atención al Clinete en el grupo de Punta Gallinas municipio de Uribia (La Guajira); en el marco del diplomado Diseño y Promoción de Productos y Servicio Turísticos.</t>
  </si>
  <si>
    <t>CO1.REQ.6108220</t>
  </si>
  <si>
    <t>OAG-VEX-0124-2024</t>
  </si>
  <si>
    <t>https://community.secop.gov.co/Public/Tendering/ContractNoticePhases/View?PPI=CO1.PPI.31216861&amp;isFromPublicArea=True&amp;isModal=False</t>
  </si>
  <si>
    <t>KAREN FLOMARA ALSINA RANGEL</t>
  </si>
  <si>
    <t>La presente orden tiene por objeto: Prestar servicios profesionales en el marco del contrato interadministrativo N. 0-204-2022 con la Corporación Autónoma Regional del Río Grande de la Magdalena- CORMAGDALENA y la Universidad del Magdalena, para desarrollar las siguientes actividades: 1. Prestar apoyo a la Dirección General del Contrato Interadministrativo 0-204-2022 en el seguimiento a los avances y verificación de las condiciones de ejecución de los proyectos de obra que se encuentran dentro del Contrato Interadministrativo mencionado.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Interventoría.</t>
  </si>
  <si>
    <t>CO1.REQ.6107673</t>
  </si>
  <si>
    <t>OPSP-VEX-0123-2024</t>
  </si>
  <si>
    <t>https://community.secop.gov.co/Public/Tendering/ContractNoticePhases/View?PPI=CO1.PPI.31212133&amp;isFromPublicArea=True&amp;isModal=False</t>
  </si>
  <si>
    <t>ENEILA LITH CAMPO MOVIL</t>
  </si>
  <si>
    <t>La presente orden tiene por objeto: Prestar servicios profesionales en el marco del Contrato Interadministrativo No. 020 de 2024 "Plan de Desarrollo Departamental de La Guajira 2024 2027", mediante la ejecución de las siguientes actividades: 1. Construir junto con el profesional social el mapeo de actores. 2. Construir documento de sistematización de participación y dialogo social. 3. Garantizar la participación de los actores en el proceso de divulgación y socialización del plan plurianual del Plan de Desarrollo Departamental. 4. Construir la sección de participación ciudadana en el documento técnico del Plan de Desarrollo.</t>
  </si>
  <si>
    <t>CO1.REQ.6106468</t>
  </si>
  <si>
    <t>OPSP-VEX-0122-2024</t>
  </si>
  <si>
    <t>https://community.secop.gov.co/Public/Tendering/ContractNoticePhases/View?PPI=CO1.PPI.31118730&amp;isFromPublicArea=True&amp;isModal=False</t>
  </si>
  <si>
    <t>ANGELICA MARIA PUYO JIMENEZ</t>
  </si>
  <si>
    <t>La presente orden tiene como objeto la compra de elementos de publicidad y el servicio de Alquiler de Video Bin, alquiler de sonido para el desarrollo de los talleres de participación ciudadana, requeridos para el desarrollo de las actividades en el marco del contrato Interadministrativo No. 020- 2024, suscrito entre el Municipio de San Carlos y la Universidad del Magdalena, cuyo objeto es "CONTRATO DE APOYO A LA GESTION PARA FORMULACION DEL PLAN DE DESARROLLO MUNICIPAL DE SAN CARLOS CORDOBA PARA EL PERIODO 2024-2027". La propuesta hace parte integral de la presente orden.</t>
  </si>
  <si>
    <t>ODC-VEX-0001-2024</t>
  </si>
  <si>
    <t>https://community.secop.gov.co/Public/Tendering/ContractNoticePhases/View?PPI=CO1.PPI.31094978&amp;isFromPublicArea=True&amp;isModal=False</t>
  </si>
  <si>
    <t>GUSTAVO HERNANDEZ CORTES</t>
  </si>
  <si>
    <t>CARLOS DAVID LINERO CUETO</t>
  </si>
  <si>
    <t>La presente orden tiene por objeto el servicio de topografia, toma de Muestras y ensayos de laboratorio de suelos y concreto, los cuales incluyen: Personal profesional capacitado, herramientas, equipos y elementos complementarios necesarios para la prestación del servicio, y lugar de operaciones según las especificaciones técnicas requeridas y el transporte requerido para la llegada de las muestras al laboratorio., según las especificaciones técnicas requeridas en el marco de Contrato Interadministrativo de Interventoría No.0 235-2021, a desarrollar dentro del proyecto "CONSTRUCCIÓN DE OBRAS DE CONSTRUCCIÓN Y ESTABILIACIÓN DE SUELO EN PEÑON BOLIVAR". La propuesta hace parte integral de la presente orden.</t>
  </si>
  <si>
    <t>CO1.REQ.6081263</t>
  </si>
  <si>
    <t>OPS-VEX-0121-2024</t>
  </si>
  <si>
    <t>https://community.secop.gov.co/Public/Tendering/ContractNoticePhases/View?PPI=CO1.PPI.31116463&amp;isFromPublicArea=True&amp;isModal=False</t>
  </si>
  <si>
    <t>LEIDYS KATIANA FONTALVO GONZALEZ</t>
  </si>
  <si>
    <t>La presente orden tiene por objeto: Pistar servicios en el marco del Convenio Especifico No. 3051459 de 2022, suscrito entre Ecopetrol S.A y la Universidad del Magdalena, para el desarrollo de las siguientes actividades: 1.) Desarrollar el módulo Manipulación de Alimentos en los grupos Cabecera, Cabo de la Vela 1 y Nazareth en el departamento de La Guajira, en el marco del diplomado Diseño y Promoción de Productos y Servicio Turisticos.</t>
  </si>
  <si>
    <t>CO1.REQ.6086329</t>
  </si>
  <si>
    <t>OAG-VEX-0120-2024</t>
  </si>
  <si>
    <t>https://community.secop.gov.co/Public/Tendering/ContractNoticePhases/View?PPI=CO1.PPI.31105167&amp;isFromPublicArea=True&amp;isModal=False</t>
  </si>
  <si>
    <t>LEANDRO JOSE PEÑA RODRIGUEZ</t>
  </si>
  <si>
    <t>Prestar servicios profesionales para el desarrollo de las siguientes actividades: 1. Realizar estudios generales y específicos, requeridos en la elaboración de los planes, programas y proyectos institucionales. 2. Mantener actualizado los sistemas de información relacionados con el proceso de planeación. 3. Realizar seguimiento y reporte de los indicadores de gestión y resultados institucionales. 4. Diseño y seguimiento de planes institucionales, estrategias y proyectos de inversión. 5. Elaborar informes relacionados con la ejecución de planes y proyectos institucionales.</t>
  </si>
  <si>
    <t>CO1.REQ.6082988</t>
  </si>
  <si>
    <t>OPSP-VEX-0119-2024</t>
  </si>
  <si>
    <t>https://community.secop.gov.co/Public/Tendering/ContractNoticePhases/View?PPI=CO1.PPI.31104375&amp;isFromPublicArea=True&amp;isModal=False</t>
  </si>
  <si>
    <t>Prestar servicios profesionales en el marco del Plan de Acción de la Universidad del Magdalena, para el desarrollo de las siguientes actividades: 1. Apoyar en la construcción del diseño metodológico del proceso participativo con actores sociales en el marco de la formulación del Plan de Desarrollo Territorial (PDT) del Distrito de Santa Marta (2024-2027). 2. Apoyar en la coordinación de las actividades desarrolladas por los estudiantes - ayudantes vinculados para apoyar los espacios diálogos y mesas de trabajo den actores sociales en el marco del Plan de Desarrollo Territorial (PDT) del Distrito de Santa Marta (2024-2027) 3. Apoyar en la recolección de información primaria del Plan de Desarrollo Territorial (PDT) del Distrito de Santa Marta (2024- 2027) que se genere en los espacios de diálogos y las mesas de trabajo con actores sociales de la ciudad de Santa Marta. 4. Apoyar en la organización y sistematización de información primaria obtenida en los espacios de diálogos y mesas de trabajo con actores sociales de la ciudad de Santa Marta. 5. Crear modelos de visualización y generar reportes en Power Bi de la asistencia de los actores sociales que participaran en los espacios de diálogos y mesas de trabajo. 6. Construir un informe técnico final que compile y articule lo discutido en los espacios de diálogos y las diferentes mesas de trabajo con los actores sociales que participaron en el marco del proceso participativo de la formulación del Plan de Desarrollo Territorial (PDT) del Distrito de Santa Marta (2024-2027). 7. Otras actividades que sean de importancia y que contribuyan al proceso participativo de la formulación del Plan de Desarrollo Territorial (PDT) del Distrito de Santa Marta (2024-2027).</t>
  </si>
  <si>
    <t>CO1.REQ.6083342</t>
  </si>
  <si>
    <t>OPSP-VEX-0118-2024</t>
  </si>
  <si>
    <t>https://community.secop.gov.co/Public/Tendering/ContractNoticePhases/View?PPI=CO1.PPI.31088906&amp;isFromPublicArea=True&amp;isModal=False</t>
  </si>
  <si>
    <t>EDUARDO JOSE BARRENECHE AVILA</t>
  </si>
  <si>
    <t>La presente orden tiene por objeto: Prestar servicios profesionales en marco del contrato interadministrativo N. 0-204-2022 con la Corporación Autónoma Regional del Rio Grande de la Magdalena CORMAGDALENA y la Universidad del Magdalena, para desarrollar las siguientes actividades: 1. Prestar asesoria jurídica y resolver consultas de tipo juridico sobre la ejecución del contrato Interadministrativo No. 0- 204-2022. 2. Revisar y lo proyectar respuestas a peticiones, actas, adiciones, otrosies, suspensiones, reinicios y demás que requiera la ejecución del contrato Interadministrativo No. 0-204-2022. 3. Elaborar los conceptos juridicos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</si>
  <si>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CO1.REQ.6079865</t>
  </si>
  <si>
    <t>OPSP-VEX-0117-2024</t>
  </si>
  <si>
    <t>https://community.secop.gov.co/Public/Tendering/ContractNoticePhases/View?PPI=CO1.PPI.31087667&amp;isFromPublicArea=True&amp;isModal=False</t>
  </si>
  <si>
    <t>EVELYN ROSANA MARTINEZ ORTEGA</t>
  </si>
  <si>
    <t>La presente orden tiene por objeto: Prestar servicios profesionales en el marco del contrato interadministrativo N. 0-204-2022 con la Corporación Autónoma Regional del Rio Grande de la Magdalena - CORMAGDALENA y la Universidad del Magdalena, para desarrollar las siguientes actividades: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Participar en la proyección de oficios, comunicaciones, solicitudes y/o actas que se generen durante la ejecución de los contratos. 5. Coadyuvar en las solicitudes de reajuste económico solicitado por los Municipios. 6. Apoyar en la elaboración de los informes técnicos generales de Interventoria.</t>
  </si>
  <si>
    <t>CO1.REQ.6079382</t>
  </si>
  <si>
    <t>OPSP-VEX-0116-2024</t>
  </si>
  <si>
    <t>https://community.secop.gov.co/Public/Tendering/ContractNoticePhases/View?PPI=CO1.PPI.31106154&amp;isFromPublicArea=True&amp;isModal=False</t>
  </si>
  <si>
    <t>ZULLY CLEMENCIA DAVID HOYOS</t>
  </si>
  <si>
    <t>La presente orden tiene por objeto prestar servicios profesionales en el marco del Contrato Interadministrativo No. 020 de 2024 "Plan de Desarrollo Departamental de La Guajira 2024-2027", mediante la ejecución de las siguientes actividades: 1. Integrar cada componente desarrollado por el equipo técnico en la construcción del Plan de Desarrollo. 2. Articular el Plan de Desarrollo Departamental con el Plan Nacional de Desarrollo 2022-2026 "Colombia potencia mundial de la vida" y los objetivos de desarrollo sostenible - ODS. 3. Construir el capítulo de paz y víctimas del conflicto armado. 4. Liderar el proceso de priorización de las inversiones con cargo del Sistema General de Regalías.</t>
  </si>
  <si>
    <t>CO1.REQ.6083445</t>
  </si>
  <si>
    <t>OPSP-VEX-0115-2024</t>
  </si>
  <si>
    <t>https://community.secop.gov.co/Public/Tendering/ContractNoticePhases/View?PPI=CO1.PPI.31086268&amp;isFromPublicArea=True&amp;isModal=False</t>
  </si>
  <si>
    <t xml:space="preserve">MARIA CAMILA CELEDON TACHE </t>
  </si>
  <si>
    <t>La presente orden tiene por objeto prestar servicios profesionales en el marco del Contrato Interadministrativo No. 020-2024, para el desarrollo de las siguientes actividades: 1. Brindar acompañamiento al proceso de divulgación y socialización del plan prlurianual del Plan de Desarrollo. 2. Construir la linea de territorio sostenible y resilente del documento tecnico del Plan de Desarrollo. 3. Realizar diagnóstico de los sectores de ordenamiento territorial y gestion del agua, gestión del Riesgo y cambio climatico y conservación ambiental.</t>
  </si>
  <si>
    <t>CO1.REQ.6079310</t>
  </si>
  <si>
    <t>OPSP-VEX-0114-2024</t>
  </si>
  <si>
    <t>https://community.secop.gov.co/Public/Tendering/ContractNoticePhases/View?PPI=CO1.PPI.31084994&amp;isFromPublicArea=True&amp;isModal=False</t>
  </si>
  <si>
    <t>DANIEL ARNULFO BALLESTAS LOPEZ</t>
  </si>
  <si>
    <t>La presente orden tiene por objeto prestar servicios profesionales en el marco del Conwato Interadministrativo No 020-2024 para el desarrollo de las siguientes actividades 1. Construcción de la linea de gobernanza y convergencia territorial 2. Realizacion de diagnóstico de los sectores de gobernanza, desempeño territorial y convergencia. 3. Brindar acompañamiento al proceso de divulgación y socialización del plan prlurianual del Plan de Desarrollo.</t>
  </si>
  <si>
    <t>CO1.REQ.6078920</t>
  </si>
  <si>
    <t>OPSP-VEX-0113-2024</t>
  </si>
  <si>
    <t>https://community.secop.gov.co/Public/Tendering/ContractNoticePhases/View?PPI=CO1.PPI.31078550&amp;isFromPublicArea=True&amp;isModal=False</t>
  </si>
  <si>
    <t>YESENIA PAOLA FONTALVO QUESADA</t>
  </si>
  <si>
    <t>La presente orden tiene por objeto prestar servicios de apoyo a la gestión en el marco del Contrato Interadministrativo No. 020 de 2024 "Plan de Desarrollo Departamental de La Guajira 2024 - 2027", mediante la ejecución de las siguientes actividades: 1. Apoyar a la coordinación técnica en la construcción de la formulación del Plan de Desarrollo Departamental. 2. Acompañar al equipo de trabajo en la realización de las actividades a desarrollar. 3. Apoyar en la integraden del documento técnico del Plan de Desarrollo. 4. Apoyar en la construcción de informes de ejecución del proyecto. 5. Apoyar en las proyecciones del presupuesto por inversión para el cuatrienio 2024-2027 del SGP y los recursos propios.</t>
  </si>
  <si>
    <t>CO1.REQ.6077706</t>
  </si>
  <si>
    <t>OAG-VEX-0112-2024</t>
  </si>
  <si>
    <t>https://community.secop.gov.co/Public/Tendering/ContractNoticePhases/View?PPI=CO1.PPI.31077404&amp;isFromPublicArea=True&amp;isModal=False</t>
  </si>
  <si>
    <t>CASA REAL MONTERIA S.A.S</t>
  </si>
  <si>
    <t>La presente orden tiene por objeto el servicio de apoyo logistico (suministro de alimentos y bebidas, alquiler de salon, sonido, sillas, mesas, servicio de estacion de agua y café y servicio de meseros), requeridos para el desarrollo de 11 talleres que se llevaran a cabo durante la ejecucion del proyecto, en el marco del contrato Interadministrativo No 018-2024 suscrito entre la Universidad del Magdalena y el Municipio de San Carlos. La propuesta hace parte integral de la presente orden.</t>
  </si>
  <si>
    <t>CO1.REQ.6077057</t>
  </si>
  <si>
    <t>OPS-VEX-0111-2024</t>
  </si>
  <si>
    <t>https://community.secop.gov.co/Public/Tendering/ContractNoticePhases/View?PPI=CO1.PPI.31074567&amp;isFromPublicArea=True&amp;isModal=False</t>
  </si>
  <si>
    <t>CARMEN EUSTACIA VILLALOBOS BORRE</t>
  </si>
  <si>
    <t>La presente orden tiene por objeto: Prestar servicios profesionales en el marco del proyecto del Plan de Acción denominado "Promoción de alianzas público y privadas, cooperación nacional e internacional para la creación de valor social en el territorio"; para el desarrollo de las siguientes actividades: 1). Separar e identificar de muestras biológicas de macroinvertebrados acuáticos, diligenciamiento de plantilla DarwinCore, 2). Apoyar en el trámite de ingreso de las muestras biológicas recolectadas en el contrato en el Centro de Colecciones Biológicas de la Universidad del Magdalena.</t>
  </si>
  <si>
    <t>CO1.REQ.6076273</t>
  </si>
  <si>
    <t>OPSP-VEX-0110-2024</t>
  </si>
  <si>
    <t>https://community.secop.gov.co/Public/Tendering/ContractNoticePhases/View?PPI=CO1.PPI.31035394&amp;isFromPublicArea=True&amp;isModal=False</t>
  </si>
  <si>
    <t xml:space="preserve">EVILA ROJAS PARRA </t>
  </si>
  <si>
    <t>La presente orden tiene por objeto. Prestar sus servicios profesionales como productor de campo para el desarrollo de las actividades MGA 2.1.2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Coordinar con el recurso humano y técnico necesario para salidas de campo para el cumplimiento de compromiso con la Institución Educativa José Celestino Mutis del corregimiento de Guacoche y Rincon Hondo. 2) Participar en los procesos programados para la estructuración de los-insumos técnicos relacionados con la actividad MGA 2.1.2 en relación con la preproducción, producción, postproducción y socialización. 3) Acompañar la implementación de las acciones programadas para la obtención de resultados de desarrollo tecnológico, nuevo conocimiento o innovación, relacionados con las actividades MGA 2.1.2.</t>
  </si>
  <si>
    <t>CO1.REQ.6075828</t>
  </si>
  <si>
    <t>OPSP-VEX-0109-2024</t>
  </si>
  <si>
    <t>https://community.secop.gov.co/Public/Tendering/ContractNoticePhases/View?PPI=CO1.PPI.31029333&amp;isFromPublicArea=True&amp;isModal=False</t>
  </si>
  <si>
    <t>GERMAN FIDEL VILLALOBOS PEREZ</t>
  </si>
  <si>
    <t>La presente orden tiene por objeto: Prestar sus servicios profesionales como Director de Narrativas inmersivas en el desarrollo de las actividades necesarias para la elaboración del productos 2.1: Productos de investigación en artes, arquitectura y diseño y las actividades MGA 2.1.2 y 2.1.3 del proyecto ΒΡΙΝ 2019000100064 denominado "Fortalecimiento de habilidades y competencias comunicativas, investigativas y tecnológicas alrededor de la memoria histórica y cultural en niños, adolescentes y jóvenes del departamento del Cesar" cumpliendo con las siguientes actividades: 1) Liderar y atender las necesidades técnicas y conceptuales de perfeccionamiento y evolución de la plataforma "Piragua extendida". 2) Contribuir al desarrollo y planificación de las actividades que tengan lugar en las salidas de campo. 3) Ejecutar y liderar procesos creativos y tecnológicos e inmersivos. 4) Participar de la escritura y postulación de convocatorias y festivales que permitan la continuidad y expansión del proyecto.</t>
  </si>
  <si>
    <t>CO1.REQ.6073375</t>
  </si>
  <si>
    <t>OPSP-VEX-0108-2024</t>
  </si>
  <si>
    <t>https://community.secop.gov.co/Public/Tendering/ContractNoticePhases/View?PPI=CO1.PPI.31036058&amp;isFromPublicArea=True&amp;isModal=False</t>
  </si>
  <si>
    <t>MADELEINE LIZETH MELENDEZ MOZO</t>
  </si>
  <si>
    <t>La presente orden tiene por objeto: Prestar sus servicios profesionales independientes como personal de apoyo en la elaboración de productos MGA 1.1 propias del proyecto BPIN 2019000100064 denominado: "Fortalecimiento de habilidades y competencias comunicativas, investigativas y tecnológicas alrededor de la memoria histórica y cultural en niños, adolescentes y jóvenes del departamento del Cesar" cumpliendo con las siguientes actividades: 1) Liderar y escribir la escritura de un artículo científico (caracterización). 2) Velar por la postulación del artículo en una revista indexada y aplicación de subsanaciones solicitadas por la revista. 3) Realización de ajustes y correcciones a la gula pedagógica. 4) Participar de la escritura del informe final en lo referente al componente pedagógico. 5) Atender los requerimientos que sean formulados por el supervisor.</t>
  </si>
  <si>
    <t>CO1.REQ.6073316</t>
  </si>
  <si>
    <t>OPSP-VEX-0107-2024</t>
  </si>
  <si>
    <t>https://community.secop.gov.co/Public/Tendering/ContractNoticePhases/View?PPI=CO1.PPI.31056049&amp;isFromPublicArea=True&amp;isModal=False</t>
  </si>
  <si>
    <t>FRAND ALEXANDER AMILCAR PINTO OJEDA</t>
  </si>
  <si>
    <t>La presente orden tiene por objeto prestar servicios profesionales en el marco del Contrato Interadministrativo No. 020-2024, para el desarrollo de las siguientes actividades: 1. Brindar acompañamiento al proceso de divulgación y socialización del plan plurianual del Plan de Desarrollo. 2. Construccion de la linea de bienestrar e inclusión social del documento tecnico del Plan de Desarrollo</t>
  </si>
  <si>
    <t>CO1.REQ.6072228</t>
  </si>
  <si>
    <t>OPSP-VEX-0106-2024</t>
  </si>
  <si>
    <t>https://community.secop.gov.co/Public/Tendering/ContractNoticePhases/View?PPI=CO1.PPI.30992452&amp;isFromPublicArea=True&amp;isModal=False</t>
  </si>
  <si>
    <t>DANA CABALLERO NAVARRO</t>
  </si>
  <si>
    <t xml:space="preserve">MARGIE MILENA SILVA OLAYA </t>
  </si>
  <si>
    <t>Prestar servicios profesionales para el desarrollo de las siguientes actividades 1. Diseñar, construir identidad gráfica y desarrollar imágenes para eventos presenciales o virtuales realizados por la Vicerrectoria de Extensión y Proyección Social y sus unidades. 2. Diseñar piezas promocionales fisicas y digitales (afiches brochoure, tarjetas, pendones volantes, plegables, banners, backings, botones, estandartes, vallas, membretes, etc.) que sean solicitadas por parte de la Vicerrectoría de Extensión y Proyección Social y sus unidades. 3. Diagramar documentos, folletos e infografias requeridas por la Vicerrectoria de Extensión y Proyección Social y sus unidades. 4. Ilustraciones digitales (Photoshop) requeridas para obras editoriales y para el desarrollo de imagen de eventos de la Vicerrectoria de Extensión y Proyección Social y sus unidades 5. Apoyar en el desarrollo de piezas para los diferentes eventos institucionales, culturales y académicos de la Vicerrectoria de Extensión y Proyección Social y sus unidades 6 Realizar diseño de elementos de merchandising para diferentes áreas y/o eventos institucionales de la Vicerrectoria de Extensión y Proyección Social y sus unidades</t>
  </si>
  <si>
    <t>CO1.REQ.6057178</t>
  </si>
  <si>
    <t>OPSP-VEX-0105-2024</t>
  </si>
  <si>
    <t>https://community.secop.gov.co/Public/Tendering/ContractNoticePhases/View?PPI=CO1.PPI.30924538&amp;isFromPublicArea=True&amp;isModal=False</t>
  </si>
  <si>
    <t>ALVARO JOSE MENDEZ NAVARRO</t>
  </si>
  <si>
    <t>MIGUEL ANTONIO FERNANDEZ DE CASTRO ZUÑIGA</t>
  </si>
  <si>
    <t>La presente orden tiene por objeto: Prestar servicios profesionales en el marco del Contrato Interadministrativo No 020 de 2024 "Plan de Desarrollo Departamental de La Guajira 2024-2027", mediante la ejecución de las siguientes actividades: 1 Brindar las asesorias necesarias para la Construcción de la sección transformación productiva y gestión del conocimiento. 2. Brindar las asesorías necesarias para la realización del diagnóstico de los sectores Comercio, industria y turismo; agricultura y desarrollo rural 3. Brindar cl acompañamiento al proceso de divulgación y socialización del plan priurianual del plan de desarrollo.</t>
  </si>
  <si>
    <t>CO1.REQ.6040675</t>
  </si>
  <si>
    <t>OPSP-VEX-0104-2024</t>
  </si>
  <si>
    <t>https://community.secop.gov.co/Public/Tendering/ContractNoticePhases/View?PPI=CO1.PPI.30881283&amp;isFromPublicArea=True&amp;isModal=False</t>
  </si>
  <si>
    <t>EMIR JAVIER SUAREZ JIMENEZ</t>
  </si>
  <si>
    <t>La presente orden tiene por objeto: Prestación de servicios profesionales independientes para el cumplimiento de las actividades 4.1.2 y 4.1.3, del Objetivo 4 del proyecto investigación BPIN 2020000100116 cumpliendo con las siguientes actividades: 1) Revisar los estatutos de la Asociación de Queseros Tradicionales del Magdalena ASOQUEMAG, Los estatutos de la Asociación de Queseros Tradicionales de Córdoba ASOQUECOR, y Los estatutos de la Asociación de Queseros Tradicionales de La Guajira ASOQUEGUA. 2) Apoyar la elaboración del acta de constitución de la Asociación de Queseros Tradicionales del Magdalena ASOQUEMAG, La Asociación de Queseros Tradicionales de Córdoba ASOQUECOR, y la Asociación de Queseros Tradicionales de La Guajira - ASOQUEGUA. 3) Organizar y garantizar la documentación requerida que avale el proceso de constitución y registro de la Asociación de Queseros Tradicionales del Magdalena - ASOQUEMAG, La Asociación de Queseros Tradicionales de Córdoba ASOQUECOR, y la Asociación de Queseros Tradicionales de la Guajira ASOQUEGUA. 4) Apoyar el proceso de registro de las Asociación de Queseros Tradicionales del Magdalena ASOQUEMAG, La Asociación de Queseros Tradicionales de Córdoba - ASOQUECOR, y la Asociación de Queseros Tradicionales de La Guajira ASOQUEGUA, ante la cámara de comercio de Santa Marta - CCSM, la Cámara de Comercio de Monteria - CCM y la Cámara de Comercio de La Guajira CCG.</t>
  </si>
  <si>
    <t>CO1.REQ.6040460</t>
  </si>
  <si>
    <t>OPSP-VEX-0103-2024</t>
  </si>
  <si>
    <t>https://community.secop.gov.co/Public/Tendering/ContractNoticePhases/View?PPI=CO1.PPI.30923806&amp;isFromPublicArea=True&amp;isModal=False</t>
  </si>
  <si>
    <t>La presente orden tiene por objeto: Prestar servicios profesionales en el marco del Contrato Interadministrativo No. 020 de 2024 "Plan de Desarrollo Departamental de La Guajira 2024-2027", mediante la ejecución de las siguientes actividades: 1. Coordinar al equipo técnico en la formulación del Plan de Desarrollo Departamental de La Guajira. 2. Integrar al equipo técnico del proyecto. 3. Realizar las proyecciones del presupuesto por inversión para el cuatrienio 2024-2027 del SGP y los recursos propios. 4. Liderar los procesos de divulgación y socialización del plan plurianual del plan de desarrollo.</t>
  </si>
  <si>
    <t>CO1.REQ.6040726</t>
  </si>
  <si>
    <t>OPSP-VEX-0102-2024</t>
  </si>
  <si>
    <t>https://community.secop.gov.co/Public/Tendering/ContractNoticePhases/View?PPI=CO1.PPI.30872664&amp;isFromPublicArea=True&amp;isModal=False</t>
  </si>
  <si>
    <t>INVERSIONES SORUBA S.A.S.</t>
  </si>
  <si>
    <t>La presente orden tiene por objeto: LA PRESTACION DE SERVICIOS DE APOYO LOGISTICO PARA EL DESAROLLO DE LAS ACTIVIDADES Y/O EVENTOS QUE SE REQUIERAN POR PARTE DE LA DIRECCIÓN DE DESARROLLO SOCIAL Y PRODUCTIVO PARA EL CUMPLIMIENTO DE LAS METAS DEL PLAN DE ACCION 2024.</t>
  </si>
  <si>
    <t>CO1.REQ.6029497</t>
  </si>
  <si>
    <t>OPS-VEX-0101-2024</t>
  </si>
  <si>
    <t>https://community.secop.gov.co/Public/Tendering/ContractNoticePhases/View?PPI=CO1.PPI.30853705&amp;isFromPublicArea=True&amp;isModal=False</t>
  </si>
  <si>
    <t>LEONARDO FABIO MELO MELO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</si>
  <si>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Magdalena.5. Apoyar actividades administrativas propuestas por la Vicerrectoria de Extensión y Proyección Social 6. Apoyar eventos institucionales que se desarrollen desde la Vicerrectoria de Extensión y Proyección Social</t>
  </si>
  <si>
    <t>CO1.REQ.6024962</t>
  </si>
  <si>
    <t>OPSP-VEX-0100-2024</t>
  </si>
  <si>
    <t>https://community.secop.gov.co/Public/Tendering/ContractNoticePhases/View?PPI=CO1.PPI.30853103&amp;isFromPublicArea=True&amp;isModal=False</t>
  </si>
  <si>
    <t>CARLOS JOSE MATTOS PERILLA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</si>
  <si>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 6. Apoyar eventos institucionales que se desarrollen desde la Vicerrectoria de Extensión y Proyección Social</t>
  </si>
  <si>
    <t>CO1.REQ.6025414</t>
  </si>
  <si>
    <t>OPSP-VEX-0099-2024</t>
  </si>
  <si>
    <t>https://community.secop.gov.co/Public/Tendering/ContractNoticePhases/View?PPI=CO1.PPI.30851294&amp;isFromPublicArea=True&amp;isModal=False</t>
  </si>
  <si>
    <t>FREDY DE JESUS SALCEDO OSPINO</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</si>
  <si>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Vicerrectoría de Extensión y Proyección Social.6. Apoyar eventos institucionales que se desarrollen desde la Vicerrectoría de Extensión y Proyección Social.</t>
  </si>
  <si>
    <t>CO1.REQ.6024587</t>
  </si>
  <si>
    <t>OPSP-VEX-0098-2024</t>
  </si>
  <si>
    <t>https://community.secop.gov.co/Public/Tendering/ContractNoticePhases/View?PPI=CO1.PPI.30844726&amp;isFromPublicArea=True&amp;isModal=False</t>
  </si>
  <si>
    <t>MAURICIO JOSE RAMOS DORIA</t>
  </si>
  <si>
    <t>Prestar servicios profesionales en la Dirección de Desarrollo Social y Productivo para desarrollar las siguientes actividades: 1. Apoyar en el desarrollo de diplomados, cursos o talleres articulados con las Facultades y Programas en los procesos de formación de liderazgo transformacional. 2. Apoyar la Cátedra Universidad y Territorio fomentando la vinculación de estudiantes, graduados, docentes y funcionarios de la comunidad universitaria 3. Apoyar en la elaboración de informes cuantitativos y cualitativos de las actividades realizadas entre la Dirección de Desarrollo Social y Productivo y las Facultades o Programas de La Institución. 4. Realizar seguimiento de cursos ofertados desde la Dirección de Desarrollo Social y Productivo del Programa a lo largo de la vida del Bloque 10 de la Universidad del Magdalena. 5. Apoyar actividades administrativas propuestas por la Vicerrectoria de Extensión y Proyección Social.6. Apoyar eventos institucionales que se desarrollen desde la Vicerrectoria de Extensión y Proyección Social.</t>
  </si>
  <si>
    <t>CO1.REQ.6023080</t>
  </si>
  <si>
    <t>OPSP-VEX-0097-2024</t>
  </si>
  <si>
    <t>https://community.secop.gov.co/Public/Tendering/ContractNoticePhases/View?PPI=CO1.PPI.30843224&amp;isFromPublicArea=True&amp;isModal=False</t>
  </si>
  <si>
    <t>JUAN ANDRES BUCHAAR OLIVEROS</t>
  </si>
  <si>
    <t>La presente orden tiene por objeto: prestar servicios profesionales en la Vicerrectoría de Extensión y Proyección Social desarrollando las siguientes actividades: 1. Asesorar en el proceso de redacción del Plan de Procesos y Trámites de la Vicerrectorla de Extensión y Proyección Social a través de la Dirección de Desarrollo Social y Productive. 2. Asesorar en la generación de Convenios de las Alianzas estratégicas propuestas en el Pian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</si>
  <si>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CO1.REQ.6023115</t>
  </si>
  <si>
    <t>OPSP-VEX-0096-2024</t>
  </si>
  <si>
    <t>https://community.secop.gov.co/Public/Tendering/ContractNoticePhases/View?PPI=CO1.PPI.30838720&amp;isFromPublicArea=True&amp;isModal=False</t>
  </si>
  <si>
    <t>NILSON ALEXANDER MADROÑERO RACINE</t>
  </si>
  <si>
    <t>La presente orden tiene por objeto: prestar servicios profesionales en la Vicerrectoría de Extensión y Proyección Social desarrollando las siguientes actividades: 1. Asesorar en el proceso de redacción del Plan de Procesos y Trámites de la Vicerrectoría de Extensión y Proyección Social a través de la Dirección de Desarrollo Social y Productivo. 2. Asesorar en la generación de Convenios de las Alianzas estratégicas propuestas en el Plan de Acción Institucional 2024 3 Asesorar en la redacción del Programa a lo largo de la vida propuesto dentro del Plan de Acción Institucional 2024. 4. Asesorar en la redacción de Programas y Proyectos enmarcados desde el VOLUNTARIADO UNIMAGDALENA. 5. Asesorar en la creación del Documento Balance Estratégico del Entorno propuesto desde el Plan de Acción Institucional 2024. 6. Asesorar en la elaboración de resoluciones y actos administrativos que oficialicen programas y procesos de la Dirección de Desarrollo Social y Productivo de La Institución</t>
  </si>
  <si>
    <t>CO1.REQ.6022289</t>
  </si>
  <si>
    <t>OPSP-VEX-0095-2024</t>
  </si>
  <si>
    <t>https://community.secop.gov.co/Public/Tendering/ContractNoticePhases/View?PPI=CO1.PPI.30837969&amp;isFromPublicArea=True&amp;isModal=False</t>
  </si>
  <si>
    <t>FRANCKY NORBERTO CORREDOR SANTAMARIA</t>
  </si>
  <si>
    <t>La presente orden tiene por objeto prestar servicios profesionales para el desarrollo de las siguientes actividades: 1. Formular y hacer seguimiento de indicadores para medir el impacto de los proyectos a cargo de la Vicerrectoría de Extensión y Proyección Social. 2. Apoyar en la supervisión y seguimiento de las ordenes, contratos, proyectos y convenios adelantados por la Vicerrectoria de Extensión y Proyección Social. 3. Formular proyectos de acuerdo con los objetivos establecidos en el Plan de Acción 2024. 4. Apoyar en los procesos administrativos que se adelanten dentro de la dependencia. 5. Coordinar actividades en el marco de proyectos y convenios desarrollados por la Vicerrectoría de Extensión y Proyección social.</t>
  </si>
  <si>
    <t>CO1.REQ.6022181</t>
  </si>
  <si>
    <t>OPSP-VEX-0094-2024</t>
  </si>
  <si>
    <t>https://community.secop.gov.co/Public/Tendering/ContractNoticePhases/View?PPI=CO1.PPI.30840017&amp;isFromPublicArea=True&amp;isModal=False</t>
  </si>
  <si>
    <t>Prestar servicios de apoyo a la gestion, en el marco del Convenio Específico Nº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</si>
  <si>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CO1.REQ.6022751</t>
  </si>
  <si>
    <t>OAG-VEX-0093-2024</t>
  </si>
  <si>
    <t>https://community.secop.gov.co/Public/Tendering/ContractNoticePhases/View?PPI=CO1.PPI.30741567&amp;isFromPublicArea=True&amp;isModal=False</t>
  </si>
  <si>
    <t>ESTEBAN FORERO BORDAMALO</t>
  </si>
  <si>
    <t>La presente orden tiene por objeto prestar servicios profesionales en el marco del Plan de Acción 2024, mediante la ejecución de las siguientes actividades: 1) Apoyar a la Dirección de Desarrollo Social y Productivo en la revisión de los requisitos de proyectos internos y externos de la Vicerrectoría de Extensión; 2) Diligenciar y actualizar la inscripción de los proyectos en el Sistema de Información de la Vicerrectoria de Extensión; 3) Apoyar a la Dirección de Desarrollo Social y Productivo en el seguimiento de a la ejecución de los proyectos. 4) Apoyar la recolección, registro y monitoreo de la información para el cálculo de indicadores del sistema de gestión de la Vicerrectoria de Extensión. 5) Apoyar a los docentes en el cumplimiento de los objetos de las órdenes o contratos suscritas por la Vicerrectoría de Extensión.</t>
  </si>
  <si>
    <t>CO1.REQ.5996597</t>
  </si>
  <si>
    <t>OPSP-VEX-0092-2024</t>
  </si>
  <si>
    <t>https://community.secop.gov.co/Public/Tendering/ContractNoticePhases/View?PPI=CO1.PPI.30740548&amp;isFromPublicArea=True&amp;isModal=False</t>
  </si>
  <si>
    <t>CESAR ALBERTO MERA RUIZ</t>
  </si>
  <si>
    <t>La presente orden tiene por objeto: Prestar servicios en el marco del Convenio Específico No. 3051459 de 2022, suscrito entre Ecopetrol S.A y la Universidad del Magdalena, para el desarrollo de las siguientes actividades: 1.) Desarrollar el módulo de Inglés para el Turismo en los grupos de Cabecera y Cabo de la Vela y el módulo de Atención al Cliente en el grupo de Nazareth municipio de Uribia (La Guajira); en el marco del diplomado Diseño y Promoción de Productos y Servicio Turísticos</t>
  </si>
  <si>
    <t>CO1.REQ.5996827</t>
  </si>
  <si>
    <t>OAG-VEX-0091-2024</t>
  </si>
  <si>
    <t>https://community.secop.gov.co/Public/Tendering/ContractNoticePhases/View?PPI=CO1.PPI.30739568&amp;isFromPublicArea=True&amp;isModal=False</t>
  </si>
  <si>
    <t>JHAN CARLOS STAND FLOREZ</t>
  </si>
  <si>
    <t>La presente orden tiene por objeto: Prestar servicios profesionales en el marco del Convenio Específico No. 3051459 de 2022, suscrito entre Ecopetrol S.A y la Universidad del Magdalena, para el desarrollo de las siguientes actividades 1) Desarrollar el módulo E-COMMERCE en el grupo 2 Cabecera municipio de Uribia (La Guajira), en el marco del diplomado Diseño y Promoción de Productos y Servicio Turísticos.</t>
  </si>
  <si>
    <t>CO1.REQ.5996425</t>
  </si>
  <si>
    <t>OPSP-VEX-0090-2024</t>
  </si>
  <si>
    <t>https://community.secop.gov.co/Public/Tendering/ContractNoticePhases/View?PPI=CO1.PPI.30698090&amp;isFromPublicArea=True&amp;isModal=False</t>
  </si>
  <si>
    <t xml:space="preserve">JORGE GOMEZ ROJAS </t>
  </si>
  <si>
    <t>107 - 30523</t>
  </si>
  <si>
    <t>ALDAIR JOSE DUARTE SANCHEZ</t>
  </si>
  <si>
    <t>La presente orden tiene por objeto: Prestar servicios profesionales como Asistente de investigación de las actividades 1.1.2, 2.1.1, 3.1.2, 3.2.1, relacionadas con los objetivos 1, 2 y 3 del proyecto ΒΡΙΝ 2020000100417, denominado: "Diseño e implementación de sistemas inteligentes para la gestión de recursos y detección de enfermedades en sistemas de producción en banano en los departamentos de La Guajira y Magdalena" cumpliendo con las siguientes actividades: 1) Brindar soporte técnico y científico en el desarrollo de las acciones implementadas para el cumplimiento de las actividades propuestas y de las demás comprometidas en el desarrollo global del proyecto. 2) Documentar cuales son las condiciones ideales que se deben cumplir en los cultivos, teniendo en cuenta factores climáticos predisponentes para los requerimientos hídricos, para aumentar la productividad y calidad de estos. 3) Documentar los factores climáticos predisponentes (Precipitación, Temperatura, Humedad relativa y Punto de rocio), en enfermedades foliares tales como Sigatoka negra (Mycosphaerella fijiensis) y Fusarium R4T (Fusarium oxysporum). 4) Documentar el histórico de productividad de los sistemas de producción escogidos. 5) Elaborar informes y reportes de la investigación.</t>
  </si>
  <si>
    <t>CO1.REQ.5992328</t>
  </si>
  <si>
    <t>OPSP-VEX-0089-2024</t>
  </si>
  <si>
    <t>https://community.secop.gov.co/Public/Tendering/ContractNoticePhases/View?PPI=CO1.PPI.30715277&amp;isFromPublicArea=True&amp;isModal=False</t>
  </si>
  <si>
    <t>JHON ERICK BALETA NOVOA</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</si>
  <si>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Elaborar y desarrollar los talleres de educación en salud oral. 3. Participar en la realización de resinas. 4. Acompañar el proceso de realización de prótesis parcial y/o total removible. 5. Supervisar a los estudiantes en el diligenciamiento de historia clínicas y tratamiento bucal preventivo y correctivo. 6. Elaborar y entregar informes de atenciones y talleres.</t>
  </si>
  <si>
    <t>CO1.REQ.5989614</t>
  </si>
  <si>
    <t>OPSP-VEX-0088-2024</t>
  </si>
  <si>
    <t>https://community.secop.gov.co/Public/Tendering/ContractNoticePhases/View?PPI=CO1.PPI.30713967&amp;isFromPublicArea=True&amp;isModal=False</t>
  </si>
  <si>
    <t>GLORIA MARINA FLORIAN MARTINEZ</t>
  </si>
  <si>
    <t>La presente orden tiene por objeto Prestar servicios profesionales para el desarrollo de las siguientes actividades: 1) Desarrollar actividades para la ejecución del plan integrador del Pueblo Aruhaco2) Revisar y actualizar el portafolio de servicios de la Vicerrectoria de Extensión y Proyección Social. 3). Realizar el seguimiento a cada uno de los procesos para el renovamiento del catálogo de servicios de la Vicerrectoría de la Extensión y Proyección Social. 4) Desarrollar y hacer seguimiento a los objetivos de cada uno de los proyectos relacionados con el pueblo indigena Arahuaco. 5). Acompañamiento en los territorios indígenas del pueblo Aruhaco, desarrollando reuniones y seguimiento a las mismas.</t>
  </si>
  <si>
    <t>CO1.REQ.5988991</t>
  </si>
  <si>
    <t>OPSP-VEX-0087-2024</t>
  </si>
  <si>
    <t>https://community.secop.gov.co/Public/Tendering/ContractNoticePhases/View?PPI=CO1.PPI.30712944&amp;isFromPublicArea=True&amp;isModal=False</t>
  </si>
  <si>
    <t>ARACELLI LOPEZ VILLA</t>
  </si>
  <si>
    <t>La presente orden tiene por objeto Prestar servicios profesionales para el desarrollo de las siguientes actividades: 1) Coordinar los procesos de homologación de programas que se incorporen al componente Cadena de Formación del convenio SENA Unimagdalena. 2) Gestionar el proceso de preinscripción e inscripción de los aspirantes a beneficiarse del componente Cadena de Formación del convenio SENA Unimagdalena en los diferentes programas académicos ofertados en cada periodo académico incluyendo: Elaboración del Cronograma del proceso y envio a la oficina del comunicaciones de la vicerrectoria para la divulgación en canales institucionales, recepción, documentos, revisión de requisitos para aspirantes, facilitar espacios de orientación y solución de inquietudes y proyección de respuesta a comunicaciones recibidas en el correo conveniosena@unimagdalena.edu.co. 3) Coordinar, concretar y organizar las pruebas de conocimiento de competencias tal como lo estipula el AS 026 de 2018, así como hacer seguimiento del proceso de homologación de créditos académico de los aspirantes a los programas académicos ofertados en el marco del Convenio SE-Unimagdalena. 4). Articular con la división de admisiones, registro y control, el proceso de liquidación de matrícula de los aspirantes seleccionados. 5). Articular con el grupo de facturación, créditos y cartera, el proceso de pago de derechos de Homologación de los créditos académicos. 6. Concertación de la agenda de reuniones del comité técnico del SENA Unimagdalena, asi como apoyar el desarrollo de las sesiones del mismo. 7. Elaboración y presentación de informes trimestral y semestral del proceso de preinscripción, inscripción y selección de los aspirantes del Convenio</t>
  </si>
  <si>
    <t>CO1.REQ.5988841</t>
  </si>
  <si>
    <t>OPSP-VEX-0086-2024</t>
  </si>
  <si>
    <t>https://community.secop.gov.co/Public/Tendering/ContractNoticePhases/View?PPI=CO1.PPI.30663763&amp;isFromPublicArea=True&amp;isModal=False</t>
  </si>
  <si>
    <t>MARIA FERNANDA BUSTAMANTE DIAZ</t>
  </si>
  <si>
    <t>Prestar servicios de apoyo a la gestion, en el marco del Convenio Específico N° 3054229 del 2023 celebrado entre ECOPETROL S.A y Universidad del Magdalena, cuyo objeto es: 1. Entregar el instrumental requerido para la atención en el área destinada. 2. Recoger el instrumental una vez terminada la atención. 3. Realizar lavado, secado, empaquetado y esterilización del instrumental. 4. Almacenar el instrumental. 5. Entregar de los insumos requeridos para la atención en el área destinada. 6. Almacenar los insumos requeridos para la atención en el área destinada. 7. Entregar los dispositivos requeridos para la atención en el área destinada. 8. Realizar limpieza de los dispositivos una vez terminada la atención. 9. Almacenar los dispositivos utilizados durante la atención.</t>
  </si>
  <si>
    <t>CO1.REQ.5976028</t>
  </si>
  <si>
    <t>OAG-VEX-0085-2024</t>
  </si>
  <si>
    <t>https://community.secop.gov.co/Public/Tendering/ContractNoticePhases/View?PPI=CO1.PPI.30656590&amp;isFromPublicArea=True&amp;isModal=False</t>
  </si>
  <si>
    <t>KATHERINE LIZETH CAMPO PINTO</t>
  </si>
  <si>
    <t>La presente orden tiene por objeto: Prestar servicios de apoyo a la gestión para el desarrollo de las siguientes actividades. 1. Apoyar la gestión administrativa de los proyectos de la Vicerrectoria de Extensión y Proyección con la Fundación Casa en el Árbol. 2. Apoyar en la elaboración de informes de cada uno de los proyectos que se ejecutan con la Fundación Casa en el Árbol. 3. Prestar acompañamiento en cada uno de los proyectos vigentes de la Vicerrectoria de Extensión y Proyección con la Fundación Casa en el Árbol. 4. Organizar los archivos correspondientes de los proyectos de la Vicerrectoria de Extensión y Proyección con la Fundación Casa en el Árbol 5. Sistematizar las experiencias, e información recopiladas en campo de los proyectos ejecutados con la Fundación Casa en el Árbol. 7. Apčiyar en la dirección y control de cronograma de los proyectos de la Vicerrectoria de Extensión y Proyección con la Fundación Casa en el Árbol, para el cumplimiento de los objetivos trazados. 8. Realizar seguimiento, consolidar, organizar, y entregar oportunamente la información y los insumos requeridos para la elaboración del reporte de los indicadores asociados a la Dirección de Desarrollo Social y Productivo aportantes al proyecto asociado del Plan de Acción de la Vicerrectoría, plan de desarrollo y demás planes de gestión institucional.</t>
  </si>
  <si>
    <t>CO1.REQ.5973734</t>
  </si>
  <si>
    <t>OAG-VEX-0084-2024</t>
  </si>
  <si>
    <t>https://community.secop.gov.co/Public/Tendering/ContractNoticePhases/View?PPI=CO1.PPI.30656056&amp;isFromPublicArea=True&amp;isModal=False</t>
  </si>
  <si>
    <t>CRISPIN ALBERTO MEDINA ROMERO</t>
  </si>
  <si>
    <t>La presente orden tiene por objeto: Prestar servicios profesionales en el marco del Contrato Interadministrativo No 235 suscrito entre CORMAGDALENA y la Universidad del Magdalena, para desarrollar las siguientes actividades: 1) Apoyar a la supervisión en la verificación de la ejecución de las acciones impartidas por la Dirección de la interventoria y acordadas con LA UNIVERSIDAD. 2) Servir de ehlace técnico entre la supervisión y el contratista para el desarrollo de las actividades relacionadas con la correcta ejecución de la obra, así como apoyar en la verificación de la celeridad y calidad de los trabajos a ejecutar. 3) Apoyar en la elaboración de soluciones técnicas a inconvenientes surgidos durante el desarrollo de las obras. 4) Apoyar a la dirección de la interventoria en la Verificación de información de memorias de diseño, pianos técnicos y velar por su correcta ejecución. 5) Apoyar en la verificación del cumplimiento del cronograma de actividades y ejecución del contrato de obra o las tareas que fueren ordenadas de común acuerdo con la supervisión y la dirección de interventoria. 6) Apoyar a la supervisión con la presentación a la dirección de planes de contingencia. 7) Apoyar a la supervisión a preparar informes periódicos, revisar el contenido de la bitácora y demás documentos de supervisión del contrato de obra, así mismo, llevar registro fotográfico diario de cada una de las actividades de apoyo y acompañamiento a la supervisión del contrato de obra. 8) Asistir para apoyar en las reuniones y/o comités técnicos, en conjunto con el contratista de obra y el director de interventoría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Brindar apoyo en la verificación del cumplimiento de las normas en la ejecución del contrato de obra.</t>
  </si>
  <si>
    <t>CO1.REQ.5973198</t>
  </si>
  <si>
    <t>OPSP-VEX-0083-2024</t>
  </si>
  <si>
    <t>https://community.secop.gov.co/Public/Tendering/ContractNoticePhases/View?PPI=CO1.PPI.30654226&amp;isFromPublicArea=True&amp;isModal=False</t>
  </si>
  <si>
    <t>MARIA JOSE JANICA ACOSTA</t>
  </si>
  <si>
    <t>La presente orden tiene por objeto: Prestar servicios profesionales, en el marco del Convenio Específico N° 3054229 del 2023 celebrado entre ECOPETROL S.A. y Universidad del Magdalena, desarrollando las siguientes actividades: 1.Orientar la elaboración de los instrumentos de recolección datos, según los requerido para su especialidad. 2. Participar de los talleres de educación en salud oral. 3. Diligenciar historias clinicas. 4. Realizar procedimiento de aplicación de flúor, sellantes, resinas y exodoncias. 5. Supervisión de estudiantes en el diligenciamiento de historia clinicas y tratamiento bucal preventivo y correctivo. 6. Elaboración y entrega de informes de atenciones y talleres.</t>
  </si>
  <si>
    <t>CO1.REQ.5973224</t>
  </si>
  <si>
    <t>OPSP-VEX-0082-2024</t>
  </si>
  <si>
    <t>https://community.secop.gov.co/Public/Tendering/ContractNoticePhases/View?PPI=CO1.PPI.30652666&amp;isFromPublicArea=True&amp;isModal=False</t>
  </si>
  <si>
    <t>JHON JAIRO ROMERO LUNA</t>
  </si>
  <si>
    <t>Prestar servicios de apoyo a la gestión, en el marco del Convenio Específico Nº 3054229 del 2023 celebrado entre ECOPETROL S.A y Universidad del Magdalena, cuyo objeto es: 1. Realizar mantenimiento de los equipos utilizados en la atención de los beneficiarios del proyecto 2. Revisar revisiones periódicas preventivas de los equipos utilizados en la atención de los beneficiarios del proyecto. 3. Participar en el traslado de los equipos utilizados en la atención de los beneficiarios del proyecto.</t>
  </si>
  <si>
    <t>CO1.REQ.5972697</t>
  </si>
  <si>
    <t>OAG-VEX-0081-2024</t>
  </si>
  <si>
    <t>https://community.secop.gov.co/Public/Tendering/ContractNoticePhases/View?PPI=CO1.PPI.30626804&amp;isFromPublicArea=True&amp;isModal=False</t>
  </si>
  <si>
    <t>La presente orden tiene por objeto: Prestar servicios profesionales, en el marco del Convenio Específico N° 3054229 del 2023 celebrado entre ECOPETROL S.A. y Universidad del Magdalena, desarrollando las siguientes actividades: 1. Aplicar los consentimientos informados y asentimiento. 2. Participar en las reuniones con los acudientes y docentes. 3. Realizar la definición operacional de las variables, instrumentos, dimensiones, opciones de respuesta. 4. Aplicar los instrumentos de recolección datos de la caracterización. 5. Organizar el documento de las técnicas cualitativa (grupo focal, talleres) con padres, profesores y escolares. 6. Apoyar en la elaboración y desarrollo de los talleres de educación en salud oral. 7. Realizar abordaje de la población para el desarrollo de talleres de educación para la salud. 8. Apoyar en el desarrollo de grupos focales. 9. Elaborar y entregar los informes de talleres.</t>
  </si>
  <si>
    <t>CO1.REQ.5966194</t>
  </si>
  <si>
    <t>OPSP-VEX-0080-2024</t>
  </si>
  <si>
    <t>https://community.secop.gov.co/Public/Tendering/ContractNoticePhases/View?PPI=CO1.PPI.30623981&amp;isFromPublicArea=True&amp;isModal=False</t>
  </si>
  <si>
    <t>ALVARO RAMIRO SUAREZ CASSARES</t>
  </si>
  <si>
    <t>La presente orden tiene por objeto: Prestar servicios profesionales, en el marco del Convenio Especifico N° 3054229 del 2023 celebrado entre ECOPETROL S.A. y Universidad del Magdalena, desarrollando las siguientes actividades: 1.Orientar la elaboración de los instrumentos de recolección datos, según los requerido para su especialidad. 2. Participar en el diligenciamiento de historias clínicas odontológicas. 3. Elaborar y desarrollar los talleres de educación en salud oral. 4. Realizar ambientación o terapia periodontal básica para el tratamiento de rehabilitación oral en pacientes adultos. 5. Realizar estabilidad periodontal para el tratamiento de rehabilitación oral en pacientes adultos. 6. Participar en la realización de exodoncias. 7. Elaborar y entregar los informes de atenciones y talleres.</t>
  </si>
  <si>
    <t>CO1.REQ.5965708</t>
  </si>
  <si>
    <t>OPSP-VEX-0079-2024</t>
  </si>
  <si>
    <t>https://community.secop.gov.co/Public/Tendering/ContractNoticePhases/View?PPI=CO1.PPI.30555658&amp;isFromPublicArea=True&amp;isModal=False</t>
  </si>
  <si>
    <t>GINNA MARCELA CUADRADO LEMUS</t>
  </si>
  <si>
    <t>La presente orden tiene por objeto: Prestar servicios profesionales en el marco del Contrato Interadministrativo No 588-2022 suscrito entre CORPAMAG y la Universidad del Magdalena, para desarrollar las siguientes actividades: 1) Realizar la revisión juridica a las órdenes y/o contratos adscritos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en los que sea requerido. 4) Proyectar minutas de convenios y contratos que requiera la Vicerrectoria de Extensión y Proyección Social. 5) Proyectar respuestas a las consultas, peticiones, quejas y reclamos que se generen en la Vicerrectoria de Extensión y Proyección Social, tomando en consideración los términos de la Ley y los procedimientos internos establecidos. 6) Revisar pólizas para su respectiva aprobación. 7) Elaborar los conceptos jurídicos que sean solicitados por la Vicerrectoria de Extensión y Proyección Social y/o por la Oficina Asesora Juridica de la Universidad.</t>
  </si>
  <si>
    <t>CO1.REQ.5948023</t>
  </si>
  <si>
    <t>OPSP-VEX-0078-2024</t>
  </si>
  <si>
    <t>https://community.secop.gov.co/Public/Tendering/ContractNoticePhases/View?PPI=CO1.PPI.30554513&amp;isFromPublicArea=True&amp;isModal=False</t>
  </si>
  <si>
    <t>JUAN DAVID SALCEDO SALGADO</t>
  </si>
  <si>
    <t>Prestar servicios profesionales, en el marco del Convenio Específico Nº 3054229 del 2023 celebrado entre ECOPETROL S.A y Universidad del Magdalena, cuyo objeto es: 1 Orientar la elaboración de los instrumentos de recolección datos, según los requerido para su especialidad 2. Participar en el diligenciamiento de historias clínicas odontológicas 3. Participar en la elaboración y desarrollo de los talleres de educación en salud oral 4. Elaborar las estrategias de educación para la salud requeridas para la implementación de la estrategia APS mediante los talleres de educación. 5. Implementar las estrategias de educación para la salud requeridas para la implementación de la estrategia APS mediante los talleres de educación 6. Participar en el desarrollo de grupos focales. 7 Elaborar y entregar informes</t>
  </si>
  <si>
    <t>CO1.REQ.5947488</t>
  </si>
  <si>
    <t>OPSP-VEX-0077-2024</t>
  </si>
  <si>
    <t>https://community.secop.gov.co/Public/Tendering/ContractNoticePhases/View?PPI=CO1.PPI.30553624&amp;isFromPublicArea=True&amp;isModal=False</t>
  </si>
  <si>
    <t>BEATRIZ EUGENIA RAPALINO PEDROZO</t>
  </si>
  <si>
    <t>La presente orden tiene por objeto: Prestar servicios profesionales para el desarrollo de las siguientes actividades: 1). Organizar la logistica para el desarrollo de las jornadas de atención integral lideradas por la Vicerrectora de extension y proyección social en articulación con otras facultades. 2) Elaborar informes sobre el desarrollo e impacto de las jornadas de atención integral y representarios ante la Vicerrectora de extensión y proyección social. 3) Servir de enlace entre la Vicerrectora de extensión y proyección social y el programa de Odontologia para la coordinación de actividades del programa la U va a la escuela. 4). Realizar seguimiento, consolidar, organizar y entregar oportunamente la información y los insumos requeridos para la elaboración del reporte de los indicadores asociados las jornadas y en general la relacionada con las acciones de la Dirección de Desarrollo Social y Productivo aportantes el proyecto asociado al Plan de Acción de la Vicerrectoria, Plan de Desarrollo y demás planes de gestión Institucional</t>
  </si>
  <si>
    <t>CO1.REQ.5947095</t>
  </si>
  <si>
    <t>OPSP-VEX-0076-2024</t>
  </si>
  <si>
    <t>https://community.secop.gov.co/Public/Tendering/ContractNoticePhases/View?PPI=CO1.PPI.30552439&amp;isFromPublicArea=True&amp;isModal=False</t>
  </si>
  <si>
    <t>ANGELA EDIHT CORAL CORDOBA</t>
  </si>
  <si>
    <t>Prestar servicios profesionales, en el marco del Convenio Específico Nº 3054229 del 2023 celebrado entre ECOPETROL S.A y Universidad del Magdalena, cuyo objeto es: 1. Elaborar herramientas de planificación para la toma de decisiones acerca de la asignación de los recursos específicos previo y durante la intervención (Talento humano, equipos y/o dispositivos biomédicos de uso odontológico, procedimientos, historia clínica y RIPS) 2. Recolectar de forma sistemática datos de la presencia de enfermedades morbilidad, para caracterizar el perfil epidemiológico de 420 beneficiarios (100 mujeres Arhuacas y 320 niños Koguis y Wiwas). 3. Realizar valoración, profilaxis, sellante, exodoncia simple, impresión inicial, impresión prótesis total, resina compuesta de una superficie con ionómero de vidrio, resina fluida, resina preventiva y talleres de educación en salud. 4. Monitorear y evaluar las intervenciones realizadas 5 Analizar los datos recolectados para la identificación de prevalencia en las diferentes patologias bucales evidencias clinicamente durante la intervención. 6. Analizar el desarrollo de las estrategias de la atención primaria de salud (APS) 7. Elaborar y entregar informes</t>
  </si>
  <si>
    <t>CO1.REQ.5946871</t>
  </si>
  <si>
    <t>OPSP-VEX-0075-2024</t>
  </si>
  <si>
    <t>https://community.secop.gov.co/Public/Tendering/ContractNoticePhases/View?PPI=CO1.PPI.30551429&amp;isFromPublicArea=True&amp;isModal=False</t>
  </si>
  <si>
    <t>IBETH ROCIO NORIEGA HERAZO</t>
  </si>
  <si>
    <t>JORGE ARMANDO FORERO FERNANDEZ DE CASTRO</t>
  </si>
  <si>
    <t>La presente orden tiene por objeto: Prestar servicios profesionales en la Dirección de Desarrollo Cultural, realizando las siguientes actividades: 1) Promocionar en las diferentes instituciones educativas las actividades culturales desarrolladas a través Sistema de Fortalecimiento de Museos y la Oferta Cultural. 2) Diseñar una estrategia de apoyo al Sistema de Museos para el desarrollo de actividades culturales del área de las artes musicales en las diferentes comunas del Distrito y el Departamento del Magdalena. 3) Apoyar el diseño y desarrollar el programa radial Orillas Magazine. 4) Apoyar en la Coordinacion y desarrollo de los cursos relacionados con el área de artes musicales. 5) Contribuir en la elaboración de proyectos de cooperación, creación artistica y cultural de la Direccion de Proyección Cultural con otras instituciones y en convocatorias externas. 6) Apoyar el desarrollo de actividades culturales de la Dirección de Proyección Cultural 7) Realizar seguimiento, consolidar, organizar y entregar oportunamente los insumos requeridos para la elaboración del reporte de los indicadores, relacionada con las acciones de la Direccion de Proyección Cultural aportantes al proyecto asociado del Plan de Acción de la Vicerrectoria, plan de desarrollo y demás planes de gestión institucional.</t>
  </si>
  <si>
    <t>CO1.REQ.5946834</t>
  </si>
  <si>
    <t>OPSP-VEX-0074-2024</t>
  </si>
  <si>
    <t>https://community.secop.gov.co/Public/Tendering/ContractNoticePhases/View?PPI=CO1.PPI.30532603&amp;isFromPublicArea=True&amp;isModal=False</t>
  </si>
  <si>
    <t>JORGE MATUTE SCHOTBORGH</t>
  </si>
  <si>
    <t>La presente orden tiene por objeto la prestación de servicios profesionales en el marco del Contrato Interadministrativo de Interventoria No. 0-204-2022 suscrito entre CORMAGDALENA Y UNIMAGDALENA, para la ejecución de las siguientes actividades: 1) Recolectar y organizar la información obtenida de los diferentes proyectos de obra, necesaria para la elaboración del informe técnico general de interventoría. 2) Efectuar la revisión preliminar de los documentos técnicos requeridos para el informe técnico general de interventoria.</t>
  </si>
  <si>
    <t>CO1.REQ.5942231</t>
  </si>
  <si>
    <t>OPSP-VEX-0073-2024</t>
  </si>
  <si>
    <t>https://community.secop.gov.co/Public/Tendering/ContractNoticePhases/View?PPI=CO1.PPI.30527006&amp;isFromPublicArea=True&amp;isModal=False</t>
  </si>
  <si>
    <t>YESENIA PAOLA VILLALOBOS ACUÑA</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</si>
  <si>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Operadores Turisticos del proyecto de extension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Apoyar en la gestión de espacios y elementos necesarios para la realización de módulos, socializaciones, foros, cursos y actividades tendientes al fortalecimiento de los miembros de asociaciones de operadores turisticos en el área de influencia del terminal de pozos colorados. 3) Organizar con los proveedores, la logistica de los eventos dirigidos a los miembros de asociaciones de operadores turisticos. 4) Brindar acompañamiento a los proveedores en la ejecución de las ferias turisticas y gastronómicas 5) Diligenciar formatos de consentimiento informado de los participantes de operadores turisticos en las reuniones y mesas de trabajo. 6) Apoyar la sistematización de la experiencia en cada una de las actividades desarrolladas en el marco del componente. 7) Prestar servicio profesional logistico en el evento de certificación y clausura del proceso formativo, 8) Prestar servicio profesional logistico en la entrega de dotaciones a los beneficiarios del componente.</t>
  </si>
  <si>
    <t>CO1.REQ.5940345</t>
  </si>
  <si>
    <t>OPSP-VEX-0072-2024</t>
  </si>
  <si>
    <t>https://community.secop.gov.co/Public/Tendering/ContractNoticePhases/View?PPI=CO1.PPI.30524664&amp;isFromPublicArea=True&amp;isModal=False</t>
  </si>
  <si>
    <t>Prestar servicios profesionales, en el marco del Convenio Específico Nº 3054229 del 2023 celebrado entre ECOPETROL SA y Universidad del Magdalena, cuyo objeto es: 1. Supervisar el cumplimiento de los protocolos y procedimientos en las diferentes actividades del proyecto según las normas en salud oral. 2. Realizar auditoria de las Historias clínicas. 3. Elaborar y entregar los informes</t>
  </si>
  <si>
    <t>CO1.REQ.5939957</t>
  </si>
  <si>
    <t>OPSP-VEX-0071-2024</t>
  </si>
  <si>
    <t>https://community.secop.gov.co/Public/Tendering/ContractNoticePhases/View?PPI=CO1.PPI.30522953&amp;isFromPublicArea=True&amp;isModal=False</t>
  </si>
  <si>
    <t>PABLO ROSSY MELO NORIEGA</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</si>
  <si>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Coordinador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AREA DE INFLUENCIA DEL TERMINAL DE POZOS COLORADOS EN SANTA MARTA, MAGDALENA" 2) Coordinar el desarrollo de los módulos, cursos, foros, ferias y demás actividades relacionadas con el componente de Pescadores del proyecto. 3) Coordinar el desarrollo de los procesos de conservación y restauración de playas, 4) Coordinar la entrega de dotaciones a los beneficiarios del componente</t>
  </si>
  <si>
    <t>CO1.REQ.5939375</t>
  </si>
  <si>
    <t>OPSP-VEX-0070-2024</t>
  </si>
  <si>
    <t>https://community.secop.gov.co/Public/Tendering/ContractNoticePhases/View?PPI=CO1.PPI.30522192&amp;isFromPublicArea=True&amp;isModal=False</t>
  </si>
  <si>
    <t>GLORIA JUDITH RODRIGUEZ CASTRILLO</t>
  </si>
  <si>
    <t>Prestar servicios profesionales en el marco del Plan de acción denominado "Desarrollo de acciones institucionales y alinzas con el entornopara fortalecer los procesos de formación, investigaión y extensión para la creación del valor social en el terriotrorio para el desarrollo de las siguientes actividades 1). Realizar el registro de información en las matrices de seguimiento y consolidación de la información adscrita a la Vicerectoria de Extensión y Proyección Social 2). Apoyar en la organización y planeación de reuniones, actividades y/o eventos organizados por Vicerectoria de Extensión y Proyección Social 3) Gestionar la actualizacion y ajuste de los datos registrados en el sistema de información de la Vicerectoria de Extensión y Proyección Social, relacionada con los proyectos y convenios, en los casos que sea necesario.</t>
  </si>
  <si>
    <t>CO1.REQ.5939417</t>
  </si>
  <si>
    <t>OPSP-VEX-0069-2024</t>
  </si>
  <si>
    <t>https://community.secop.gov.co/Public/Tendering/ContractNoticePhases/View?PPI=CO1.PPI.30504971&amp;isFromPublicArea=True&amp;isModal=False</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</si>
  <si>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administrativo de las actividades del componente de fortalecimiento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reuniones, mesas de trabajo, y socializaciones del componente de Pescadores del proyecto. 3) Realizar y presentar informes mensuales de la ejecución financiera del componente de Pescadores. 4) Participar en la elaboración de informes técnicos del componente de Pescadores del proyecto 5) Realizar reportes a CENIT LOGISTICA Y TRANSPORTE DE HIDROCARBUROS SAS sobre los trabajos realizados en campo con respecto al componente de Pescadores 6) Realizar seguimiento presupuestal a cada uno de los Certificados de Disponibilidad de Presupuestal (CDP) expedidos para el componente. 7) Velar por que se cumpla la ejecución financiera según lo establecido en el Plan Anual Mensualizado de Caja - PAC -y el Plan de Gastos e Inversiones PGI del componente. 8) Cargar al drive del proyecto, toda la información técnica y financiera del componente.</t>
  </si>
  <si>
    <t>CO1.REQ.5934678</t>
  </si>
  <si>
    <t>OPSP-VEX-0068-2024</t>
  </si>
  <si>
    <t>https://community.secop.gov.co/Public/Tendering/ContractNoticePhases/View?PPI=CO1.PPI.30502098&amp;isFromPublicArea=True&amp;isModal=False</t>
  </si>
  <si>
    <t>BERNARDO MIGUEL CHARRIS DIAZ</t>
  </si>
  <si>
    <t>La presente orden tiene por objeto. Prestar servicios profesionales en el marco del Contrato No. 018-2024, suscrito entre el Municipio de San Carlos y la Universidad del Magdalena, para el desarrollo de las siguientes actividades: 1) Recolectar información de tipo conceptual, cualitativo, estadístico y normativo requerida en las fases diagnostica y de formulación del Plan de Desarrollo Territorial del municipio de San Carlos. 2) Apoyar en la construcción del diagnostico situacional del municipio de San Carlos. 3) Participar en los talleres territoriales requeridos para la elaboración del diagnóstico participativo del Plan de Desarrollo Territorial. 4) Construir la matriz de actores territoriales para el desarrollo de las distintas fases de la formulación del Plan de Desarrollo Territorial. 5) Participar y apoyar en los espacios de discusión y aprobación con el Consejo Territorial de Planeación, Consejo de Gobierno, supervisión del contrato y demás entidades que lo requieran. 6) Apoyar en la formulación del Plan de Desarrollo Territorial de San Carlos.</t>
  </si>
  <si>
    <t>CO1.REQ.5934104</t>
  </si>
  <si>
    <t>OPSP-VEX-0067-2024</t>
  </si>
  <si>
    <t>https://community.secop.gov.co/Public/Tendering/ContractNoticePhases/View?PPI=CO1.PPI.30477638&amp;isFromPublicArea=True&amp;isModal=False</t>
  </si>
  <si>
    <t>La presente orden tiene por objeto: Prestar servicios profesionales en el marco del Contrato Interadministrativo No. 0-204-2022 suscrito entre CORMAGDALENA y UNIMAGDALENA para: 1. Brindar apoyo a la Dirección General de los contratos interadministrativos en el seguimiento a los avances y verificación de las condiciones de ejecución de los proyectos de obra. 2. Participar de las reuniones con contratistas y municipios contratantes. 3. Coadyuvar en el seguimiento a los compromisos contraídos por los contratistas y municipios contratantes. 4. Coadyuvar en las solicitudes de reajuste económico solicitado por los Municipios.</t>
  </si>
  <si>
    <t>CO1.REQ.5927595</t>
  </si>
  <si>
    <t>OPSP-VEX-0066-2024</t>
  </si>
  <si>
    <t>https://community.secop.gov.co/Public/Tendering/ContractNoticePhases/View?PPI=CO1.PPI.30474143&amp;isFromPublicArea=True&amp;isModal=False</t>
  </si>
  <si>
    <t>ARANTXA CLEMENTINA TOLOZA ROYERO</t>
  </si>
  <si>
    <t>La presente orden tiene por objeto: Prestar servicios profesionales en el marco del Convenio No. 7000000013 de 2021, celebrado entre CENIT LOGÍSTICA Y TRANSPORTE DE HIDROCARBUROS S.A.S y la Universidad del Magdalena, para el desarrollo de las siguientes actividades: 1) Ejercer el rol de profesional logistico del componente de Pescadores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1 Sector Cristo Rey. 2) Apoyar en la gestión de espacios y elementos necesarios para la realización de socializaciones, foros, cursos y actividades tendientes al fortalecimiento de los miembros de asociaciones de pescadores en el área de influencia del terminal de pozos colorados del grupo asignado. 3) Organizar con los proveedores, la logistica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asignadas. 6) Prestar servicio profesional logistico en los procesos de conservación y restauración de playas donde participe el grupo asignado. 7) Prestar servicio profesional logístico en la entrega de dotaciones a los beneficiarios del componente.</t>
  </si>
  <si>
    <t>CO1.REQ.5926581</t>
  </si>
  <si>
    <t>OPSP-VEX-0065-2024</t>
  </si>
  <si>
    <t>https://community.secop.gov.co/Public/Tendering/ContractNoticePhases/View?PPI=CO1.PPI.30472566&amp;isFromPublicArea=True&amp;isModal=False</t>
  </si>
  <si>
    <t>CARLOS GABRIEL HERNANDEZ ANDRADE</t>
  </si>
  <si>
    <t>La presente orden tiene por objeto: Prestar servicios profesionales en el marco del Contrato No. 018-2024, suscrito entre el Municipio de San Carlos y la Universidad del Magdalena, para el desarrollo de las siguientes actividades: 1) Garantizar la calidad, la excelencia y la pertinencia académica en la coordinación, ejecución y terminación del proyecto y sus productos. 2) Asumir las responsabilidades administrativas relacionadas con la ejecución y liquidación del contrato interadministrativo. 3) Revisar los marcos teóricos, normativos, técnicos y conceptuales referentes a la formulación del Plan Territorial de Desarrollo. 4) Definir una guia metodológica para la formulación del Plan de Desarrollo Territorial. 5) Realización del mapeo de actores sociales presentes en el municipio. 6) Elaborar el informe técnico de diagnóstico situacional del municipio de San Carlos, Córdoba. 7) Elaborar y presentar los informes técnicos pactados contractualmente. 8) Participar en todos los espacios de socialización, coordinación, validación y concertación del Plan Territorial de Desarrollo del municipio de San Carlos, Córdoba. 9) Construcción del proyecto Plan de Desarrollo Territorial (PDT) del municipio de San Carlos. Córdoba. 10) Organizar y archivar la información generada en el marco del proyecto en los medios tecnológicos designados por la Vicerrectoría de Extensión y Proyección Social.</t>
  </si>
  <si>
    <t>CO1.REQ.5926274</t>
  </si>
  <si>
    <t>OPSP-VEX-0064-2024</t>
  </si>
  <si>
    <t>https://community.secop.gov.co/Public/Tendering/ContractNoticePhases/View?PPI=CO1.PPI.30424409&amp;isFromPublicArea=True&amp;isModal=False</t>
  </si>
  <si>
    <t>ANGIE LICETH HENAO ROA</t>
  </si>
  <si>
    <t>La presente orden tiene por objeto: Prestar servicios profesionales en el marco del Convenio No. 7000000013 de 2021, celebrado entre CENIT LOGISTICA Y TRANSPORTE DE HIDROCARBUROS S.A.S y la Universidad del Magdalena, para el desarrollo de las siguientes actividades: 1) Ejercer el rol de profesional logistico cel componente de Pescadores del proyecto de extensión denominado: "CONTRIBUCIÓN AL DESARROLLO LABORAL EMPODERAMIENTO LOCAL Y REPRESENTATIVIDAD DE JUNTAS DE ACCION COMUNAL OPERADORES TURÍSTICOS, ASOCIACIONES DE PESCADORES Y MUJERES CABEZA DE HOGAR, A TRAVÉS DEL FORTALECIMIENTO DE COMPETENCIAS DE LIDERAZGO, EMPRENDIMIENTO Y DESARROLLO EMPRESARIAL DEL ÁREA DE INFLUENCIA DEL TERMINAL DE POZOS COLORADOS EN SANTA MARTA, MAGDALENA", para el grupo No 2 Sector La Paz. 2) Apoyar en la gestión de espacios y elementos necesarios para la realización ce socializaciones, foros, cursos y actividades tendientes al fortalecimiento de los miembros de asociaciones de pescadores en el area de influencia del terminal de pozos colorados del grupo asignado 3) Organizar con los proveedores, la logística de los eventos dirigidos a los miembros de asociaciones de pescadores del correspondiente grupo. 4) Diligenciar formatos de consentimiento informado de los participantes de las reuniones y mesas de trabajo. 5) Apoyar la sistematización de la experiencia en cada una de las actividades desarrolladas por el grupo de personas asigradas 6) Prestar servicio profesional logistico en los procesos de conservación y restauración de playas donde participe el grupo asignado. 7) Prestar servicio profesional logistico en la entrega de dotaciones a los beneficiarios del componente</t>
  </si>
  <si>
    <t>CO1.REQ.5914069</t>
  </si>
  <si>
    <t>OPSP-VEX-0063-2024</t>
  </si>
  <si>
    <t>https://community.secop.gov.co/Public/Tendering/ContractNoticePhases/View?PPI=CO1.PPI.30422734&amp;isFromPublicArea=True&amp;isModal=False</t>
  </si>
  <si>
    <t>ANGELA DEL CARMEN CUETER GHISAYS</t>
  </si>
  <si>
    <t>Prestar servicios profesionales en el marco del Contrato No. 018-2024, suscrito entre el Municipio de San Carlos Córdoba y la Universidad del Magdalena, para el desarrollo de las siguientes actividades 1) Elaboración del diagnostico de la situación financiera del municipio de San Carlos. 2) Identificación de fuentes de financiación de los distintas acciones, planes, programas y proyectos propuestos para el Plan de Desarrollo Territorial de San Carlos 3) Participar y apoyar en los distintos espacios rectores requeridos para la socialización y aprobación del Plan de Desarrollo Territorial de San Carlos. Parágrafo Primero: En el caso que El Contratista lo requiera, UNIMAGDALENA podrá facilitarle los equipos y espacio fisico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</si>
  <si>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CO1.REQ.5913722</t>
  </si>
  <si>
    <t>OPSP-VEX-0062-2024</t>
  </si>
  <si>
    <t>https://community.secop.gov.co/Public/Tendering/ContractNoticePhases/View?PPI=CO1.PPI.30377801&amp;isFromPublicArea=True&amp;isModal=False</t>
  </si>
  <si>
    <t>151305246.06 - 23849740.80</t>
  </si>
  <si>
    <t>2023-01-02 - 2023-01-13</t>
  </si>
  <si>
    <t>36 - 6323</t>
  </si>
  <si>
    <t>KEVIN ANDRES ROPAIN NUÑEZ</t>
  </si>
  <si>
    <t>La presente orden tiene por objeto: Prestación de servicios profesionales independientes para el cumplimiento de las actividades 1.1.1, 3.1.2, 3.1.3, 3.1.5, 3.1.6 y 4.1.3, de los Objetivos 1, 3 y 4 del proyecto investigación BPIN 2020000100116 cumpliendo con las siguientes actividades: 1) Diseñar y poner en marcha la plataforma tecnológica para la comercialización de queso costeño del Caribe colombiano, mediante la facilitación del registro de distintos usuarios, recepción de ofertas departamentales de productores y demandas nacionales e internacionales de clientes, despacho de productos, actualización de inventarios y precios, transacciones seguras en linea, y especificación de tiempos de entrega mediante el uso de dicha plataforma. 2) Coordinar el diseño, articulación e implementación de la plataforma tecnológica en los componentes de (a. Seguridad, pagos y sistematización de procesos; b. Bases de Datos y redes sociales; c. El diseño de catálogo de productos) entregada y funcionando de manera óptima. 3) Brindar soporte técnico en el desarrollo de las acciones de integración de la plataforma techológica con las redes sociales, e integración de un modelo de optimización para el despacho de solicitudes de compra; mediante el uso de lenguaje de programación Golang, React: Biblioteca de JavaScript para construir interfaces de usuario interactivas y eficientes, MySQL: Base de datos para almacenar información de productos, usuarios y transacciones. y Python: Construcción de API Restful para integración del modelo. 4) Apoyar la conformación de la red colaborativa, la red de comercialización y el spin off universitaria. 5) Apoyo en la elaboración de informes trimestrales y anuales.</t>
  </si>
  <si>
    <t>CO1.REQ.5901756</t>
  </si>
  <si>
    <t>OPSP-VEX-0061-2024</t>
  </si>
  <si>
    <t>https://community.secop.gov.co/Public/Tendering/ContractNoticePhases/View?PPI=CO1.PPI.30409451&amp;isFromPublicArea=True&amp;isModal=False</t>
  </si>
  <si>
    <t>56050000 - 1860000</t>
  </si>
  <si>
    <t>264-263</t>
  </si>
  <si>
    <t>CLARA PATRICIA ROLDAN GOMEZ</t>
  </si>
  <si>
    <t>La presente orden tiene por objeto la PRESTACION DE SERVICIOS DE IMPRESION PARA EL DESAROLLO DE LAS ACTIVIDADES QUE SE DESAROLLARAN DENTRO DE LA EJECUCION DE CONVEΝΙΟ 3051459 SUSCRITO ENTRE LA UNIVERSIDAD DEL MAGDALENA Y ECOPETROL. La propuesta hace parte integral de la presente orden.</t>
  </si>
  <si>
    <t>CO1.REQ.5910560</t>
  </si>
  <si>
    <t>OPS-VEX-0060-2024</t>
  </si>
  <si>
    <t>https://community.secop.gov.co/Public/Tendering/ContractNoticePhases/View?PPI=CO1.PPI.30470950&amp;isFromPublicArea=True&amp;isModal=False</t>
  </si>
  <si>
    <t>LUIS ALVARO CADENA TEJEDA</t>
  </si>
  <si>
    <t>La presente orden tiene por objeto. Prestar servicios profesionales para el desarrollo de las siguientes actividades: 1) Gestionar seis (6) conferencias para las temáticas definidas desde la Vicerrectoria de Extensión y Proyección Social, en articulación con las facultades, y en el marco de fortalecimiento de relaciones con el entorno encamin das al cumplimiento del Plan de Acción de la Vicerrectoria, asimismo, presentar informes mensuales del avance del proceso. 2. Elaborar y gestionar el cronograma de sesiones espacios académicos el marco del en el marco de las actividades planificadas para el fortalecimiento de relaciones con el entorno, asimismo, realizar seguimiento al cumplimiento y desarrollo de este. 3. Implementar estrategias para la comunicación y aseguramiento de asistencia de invitados a los espacios académicos para el fortalecimiento de las relaciones con el entorno. 4. Brindar apoyo en aspectos logisticos y demás requeridos, con la finalidad de garantizar el óptimo desarrollo de los espacios desarrollados para el fortalecimiento de relaciones con el entorno. 5. Consolidar y gestionar las bases de datos y registros de asistencia de los invitados a los espacios académicos para el fortalecimiento de las relaciones con el entorno. 6. Realizar acompañamiento en la formulación de propuestas de convenios, proyectos, entre otros, en atención a invitaciones recibidas u oportunidades identificadas desde la Vicerrectoria de Extensión y Proyección Social. 7. Brindar asesoramiento en la proyección de respuestas a las observaciones de las propuestas presentadas. 8 Organizar, consolidar y entregar oportunamente los insumos requeridos para la elaboración del reporte de los indicadores, relacionada con las acciones de la Direccion de Desarrollo Social y Productivo aportantes al proyecto asociado del Plan de Acción de la Vicerrectoria, plan de desarrollo y demás planes de gestión institucional que sean requeridos. 9. Apoyar en las acciones de la Universidad expandida y comprometida con el territorio. 10. Acompañar y apoyar en las Cátedras Universidad-Entorno para la Creación de Valor Social, en alianzas (Universidad-Empresa y Universidad-Comunidad) para fortalecer procesos de formación, investigación, co-creción, innovación, transferencia y apropiación del conocimiento.</t>
  </si>
  <si>
    <t>CO1.REQ.5925735</t>
  </si>
  <si>
    <t>OPSP-VEX-0059-2024</t>
  </si>
  <si>
    <t>https://community.secop.gov.co/Public/Tendering/ContractNoticePhases/View?PPI=CO1.PPI.30367368&amp;isFromPublicArea=True&amp;isModal=False</t>
  </si>
  <si>
    <t xml:space="preserve">MAIRENA MARCELA NIETO ORTEGA </t>
  </si>
  <si>
    <t>La presente orden tiene por objeto Prestar servicios profesionales para el desarrollo de las siguientes actividades: 1. Apoyar en la coordinación de las actividades del Voluntariado de acuerdo con los lineamientos de la Dirección de Desarrollo Social y productivo y la Vicerrectoria de Extensión y Proyección Social. 2. Apoyar en la organización de las actividades en las comunidades (internas y externas) en las que se invite al Voluntariado Universitario 3. Organizar las convocatorias para la selección de voluntarios. 4. Apoyar en la organización de encuentros con los estamentos vinculados al Voluntariado Universitario. 5. Gestionar capacitaciones, foros y congresos dirigidos a los voluntarios, comunidad interna Unimagdalena y externa. 6. Apoyar en la gestión de convenios y alianzas con diferentes organizaciones para el desarrollo de actividades juntas interinstitucionales, de acuerdo con los lineamientos de la Dirección de Desarrollo Social y productivo y la Vicerrectoria de Extensión y Proyección Social. 7. Organizar, consolidar y entregar oportunamente los insumos requeridos para la elaboración del reporte de los indicadores, relacionada con las acciones del Voluntariado aportantes al proyecto asociado del Plan de Acción de la Vicerrectoría, plan de desarrollo y demás planes de gestión institucional.</t>
  </si>
  <si>
    <t>CO1.REQ.5898238</t>
  </si>
  <si>
    <t>OPSP-VEX-0058-2024</t>
  </si>
  <si>
    <t>https://community.secop.gov.co/Public/Tendering/ContractNoticePhases/View?PPI=CO1.PPI.30366824&amp;isFromPublicArea=True&amp;isModal=False</t>
  </si>
  <si>
    <t>MARIA FERNANDA BARBOSA RAMOS</t>
  </si>
  <si>
    <t>La presente orden tiene por objeto: Prestar servicios de apoyo a la gestión para el desarrollo de las siguientes actividades 1. Apoyar en la gestión de los proyectos vigentes desde el enfoque psicosocial con la población objeto de intervención de la Fundación Casa en el Árbol. 2. Generar alertas y seguimiento psicosocial a la población atendida de los proyectos de la Vicerrectoria de Extensión y Proyección con la Fundación Casa en el Arbol. 3. Organizar y manejar archivos correspondientes a los proyectos que se desarrollan de la Vicerrectoria de Extensión y Proyección con la Fundación Casa en el Árbol. 4. Sistematizar las experiencias de los proyectos de la Vicerrectoria de Extensión y Proyección con la Fundación Casa en el Arbol. 5. Presentar y elaborar informes de los proyectos que se desarrollan de la Vicerrectoria de Extensión y Proyección con la Fundación Casa en el Árbol. 6. Realizar seguimiento, consolidar, organizar y entregar oportunamente la información y los insumos requeridos para la elaboración del reporte de los indicadores asociados a la Direccion de Desarrollo Social y Productivo aportantes al proyecto asociado del Plan de Acción de la Vicerrectoria, plan de desarrollo y demás planes de gestión institucional.</t>
  </si>
  <si>
    <t>CO1.REQ.5898030</t>
  </si>
  <si>
    <t>OAG-VEX-0057-2024</t>
  </si>
  <si>
    <t>https://community.secop.gov.co/Public/Tendering/ContractNoticePhases/View?PPI=CO1.PPI.30378617&amp;isFromPublicArea=True&amp;isModal=False</t>
  </si>
  <si>
    <t>MIRIAM LUZ CASTILLO VIANA</t>
  </si>
  <si>
    <t>La presente orden tene por objeto: Prestar servicios en el marco del Convenio Especifico No 3051459 de 2022, suscrito entre Ecopetrol S.A y la Universidad del Magdalena, para el desarrollo de las siguientes actividades: 1) Desarrollar el modulo de Atención al Cliente del diplomado Diseño y Promoción de Productos y Servicios Turisticos grupo 2 Cabo de la Vela, en el municipio de Uribia (La Guajira)</t>
  </si>
  <si>
    <t>CO1.REQ.5901536</t>
  </si>
  <si>
    <t>OAG-VEX-0055-2024</t>
  </si>
  <si>
    <t>https://community.secop.gov.co/Public/Tendering/ContractNoticePhases/View?PPI=CO1.PPI.30353187&amp;isFromPublicArea=True&amp;isModal=False</t>
  </si>
  <si>
    <t>CESAR ANDRES SCOTT PARDO</t>
  </si>
  <si>
    <t>La presente orden tiene por objeto: Prestar servicios profesionales para el desarrollo de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</si>
  <si>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CO1.REQ.5894377</t>
  </si>
  <si>
    <t>OPSP-VEX-0054-2024</t>
  </si>
  <si>
    <t>https://community.secop.gov.co/Public/Tendering/ContractNoticePhases/View?PPI=CO1.PPI.30354856&amp;isFromPublicArea=True&amp;isModal=False</t>
  </si>
  <si>
    <t>ALIMENTOS Y SERVICIOS S.M. S.A.S.</t>
  </si>
  <si>
    <t>La presente orden tiene por objeto: LA PRESTACION DE SERVICIOS DE APOYO LOGISTICO PARA EL DESAROLLO DE LAS ACTIVIDADES QUE SE DESAROLLARAN DENTRO DE LA EJECUCION DE CONVENIO 3051459 SUSCRITO ENTRE LA UNIVERSIDAD DEL MAGDALENA Y ECOPETROL.</t>
  </si>
  <si>
    <t>CO1.REQ.5895203</t>
  </si>
  <si>
    <t>OPS-VEX-0053-2024</t>
  </si>
  <si>
    <t>https://community.secop.gov.co/Public/Tendering/ContractNoticePhases/View?PPI=CO1.PPI.30352409&amp;isFromPublicArea=True&amp;isModal=False</t>
  </si>
  <si>
    <t>ROBERTO ALFONSO GARCIA CAMPO</t>
  </si>
  <si>
    <t>La presente orden tiene por objeto: Prestar servicios profesionales en el marco del Convenio No 7000000013 de 2021, suscrito entre Cent Logistica Y Transporte De Hidrocarburos SAS y la Universidad de Magdalena, para desarrollar las siguientes actividades 1) Ejercer el rol de profesional administrativo de las actividades del componente de fortalecimiento de Operadores Turisticos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2) Participar en el desarrollo de módulos, reuniones mesas de trabajo, y socializaciones del componente de operadores turisticos del proyecto 3) Realizar y presentar informes mensuales de la ejecución financiera del componente de operadores turisticos del prayecto 4) Participar en la elaboración de informes técnicos del componente de operadores turisticos del proyecto 5) Realizar reportes a CENIT LOGISTICA Y TRANSPORTE DE HIDROCARBUROS SAS sobre los trabhjos realizados en campo con respecto al componente de operadores turisticos 6) Realizar seguimiento presupuestal a cada uno de los Certificados de Disponibilidad de Presupuestal (CDP) expedidos para el componente. 7) Velar por que se cumpla la ejecución financiera según lo establecido en el Plan Anual Mensualizado de Caja PAC-y el Plan de Gastos e Inversiones PGI del componente 8) Solicitar las respectivas cuentas de cobro al Grupo de Facturación y Cartera de la Universidad para ser presentadas a CENIT LOGISTICA Y TRANSPORTE DE HIDROCARBUROS SAS 9) Revisar y hacer seguimiento a los pagos de honorarios y estímulos económicos para docentes, 10) Cargar al drive del proyecto, toda la información técnica y financiera del componente de operadores turisticos.</t>
  </si>
  <si>
    <t>CO1.REQ.5893582</t>
  </si>
  <si>
    <t>OPSP-VEX-0052-2024</t>
  </si>
  <si>
    <t>https://community.secop.gov.co/Public/Tendering/ContractNoticePhases/View?PPI=CO1.PPI.30349390&amp;isFromPublicArea=True&amp;isModal=False</t>
  </si>
  <si>
    <t>MANUEL ENRIQUE HERNANADEZ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</si>
  <si>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tecnico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</si>
  <si>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CO1.REQ.5893261</t>
  </si>
  <si>
    <t>OPSP-VEX-0051-2024</t>
  </si>
  <si>
    <t>https://community.secop.gov.co/Public/Tendering/ContractNoticePhases/View?PPI=CO1.PPI.30348259&amp;isFromPublicArea=True&amp;isModal=False</t>
  </si>
  <si>
    <t>CARLOS ATURO BORJAS MARQUEZ</t>
  </si>
  <si>
    <t>La presente orden tiene por objeto: Prestar servicios profesionales en el marco del Contrato Interadministrativo No 588-2022 suscrito entre CORPAMAG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der cumplimiento del cronograma de actividades y ejecución del contrato de obra o las tareas que fueren ordenadas de común acuerdo con la supervisión y la dirección de interventoria. 6) Informar a la UNIVERSIDAD y a la dirección de la interventoria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acompañamiento a la supervisión del contrato de obra 8) Asistir para apoyar en las reuniones y/o comités técnicos, en conjunto con el contratista de obra y el director de interventoria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t>
  </si>
  <si>
    <t>CO1.REQ.5892848</t>
  </si>
  <si>
    <t>OPSP-VEX-0050-2024</t>
  </si>
  <si>
    <t>https://community.secop.gov.co/Public/Tendering/ContractNoticePhases/View?PPI=CO1.PPI.30347416&amp;isFromPublicArea=True&amp;isModal=False</t>
  </si>
  <si>
    <t>JHON ANTONY FIGUEROA GARCIA</t>
  </si>
  <si>
    <t>La presente orden tiene por objeto: Prestar servicios profesionales en el marco del Contrato Interadministrativo No 588-2022 suscrito entre CORPAMAG y la Universidad del Magdalena, para desarrollar las siguientes actividades 1) Realizar inspecciones periódicas a las áreas, frentes de trabajo y equipos en general 2), Realizar entrega de equipo de protección a todo el personal que lo requiera de acuerdo con la periodicidad descrita en el Programa de salud ocupacional, diligenciar las plantillas correspondientes, 3), Realizar las investigaciones y análisis de las causas de los accidentes e incidentes de trabajo y enfermedades profesionales a efectos de aplicar las medidas correctivas necesarias. 4). Apoyar el seguimiento a los planes de mejoramiento, de acuerdo con los accidentes que se presenten durante la ejecución del contrato de obra. 5). Elaborar, mantener actualizados y analizar las estadísticas de los accidentes de trabajo, hacer el reporte a la interventoria del contrato de obra. 6). Programar y realizar capacitaciones de seguridad industrial al personal operativo 7) Realizar inspecciones de vigilancia a la realización de actividades de alto riesgo. 8). Realizar análisis de puestos de trabajo y presentar informes mensuales. 9). Dar cumplimiento a las obligaciones en materia de Salud Ocupacional y Seguridad Industrial para lo cual deberá presentar el Programa de Salud Ocupacional a implementar. 10). Diseñar y entregar al Interventor/Supervisor del contrato de obra, el "Panorama de Factores de Riesgo Prioritarios 11). Velar por que el personal a cargo de la obra porte los implementos de seguridad y protección requeridos y adecuados para el tipo de labores a ejecutar, dando cumplimiento con la normatividad vigente. 12). Mantener constante vigilancia sobre el cumplimiento de las normas y requerimientos de carácter preventivo y en los que a salud ocupacional se refiera. 13). Realizar informes que requiera la dirección de la interventoria. 14) Participar de las reuniones de cierre y entrega de Informe intermedios y finales.</t>
  </si>
  <si>
    <t>CO1.REQ.5892458</t>
  </si>
  <si>
    <t>OPSP-VEX-0049-2024</t>
  </si>
  <si>
    <t>https://community.secop.gov.co/Public/Tendering/ContractNoticePhases/View?PPI=CO1.PPI.30339943&amp;isFromPublicArea=True&amp;isModal=False</t>
  </si>
  <si>
    <t>MARTHA JOHANA SANCHEZ GARCIA</t>
  </si>
  <si>
    <t>La presente orden tiene por objeto: Prestar servicios profesionales en el marco del Convenio Especifico No. 3051459 de 2022, suscrito entre Ecopetrol S.A y la Universidad del Magdalena, para desarrollar el módulo de Atención al Cliente del diplomado Diseño y Promoción de Productos y Servicios Turisticos grupo 2 Cabo de la Vela, en el municipio de Uribia (La Guajira).</t>
  </si>
  <si>
    <t>CO1.REQ.5890761</t>
  </si>
  <si>
    <t>OPSP-VEX-0048-2024</t>
  </si>
  <si>
    <t>https://community.secop.gov.co/Public/Tendering/ContractNoticePhases/View?PPI=CO1.PPI.30339241&amp;isFromPublicArea=True&amp;isModal=False</t>
  </si>
  <si>
    <t>RUBEN DAVID ANDRADE ALVAREZ</t>
  </si>
  <si>
    <t xml:space="preserve">La presente orden tiene por objeto: Prestar servicios profesionales en el marco del Contrato Interadministrativo No 235 suscito entre CORMAGDALENA y la Universidad del Magdalena, para desarrollar las siguientes actividades 1) Coadyuvar y asistir al funcionario designado para coordinar supervisar y verificar la ejecución de las acciones impartidas por la dirección de la interventoria y acordadas con LA UNIVERSIDAD. 2) Servir de enlace técnico entre la supervisión y el contratista para el desarrollo de las actividades relacionadas con la correcta ejecución de la obra, asi como apoyar en la verificación de la celeridad y calidad de los trabajos a ejecutar 3) Apoyar en la elaboración de soluciones técnicas a inconvenientes surgidos durante el desarrollo de las obras. 4) Asistir en la Verificación de información de memorias de diseño, pianos técnicos y velar por su correcta ejecución. 5) Auxiliar en la verificación del cumplimiento del cronograma de actividades y ejecución del contrato de obra o las tareas que fueren ordenadas de común acuerdo con la supervisión y la dirección de interventoria. 6) Informar a la UNIVERSIDAD y a la dirección de la interventoria acompañamiento a la supervisión del contrato de obra. 8) Asistir para apoyar en las reuniones y/o comités. técnicos, en conjunto con el contratista de obra y el director de interventaria cuando sean necesarios. 9) Colaborar en la verificación de los precios unitarios, cantidades de obra, presupuesto, cronograma de obra y especificaciones técnicas de construcción en cada uno de sus componentes. 10) Asistir en la verificación de la ejecución del control de calidad de los materiales y ensayos de laboratorio necesarios para la ejecución del las causas del no cumplimiento, verificar y apoyar la presentación a la dirección de planes de contingencia 7) Preparar informes periódicos, revisar el contenido de la bitácora y demás documentos de supervisión del contrato de obra asi mismo, llevar registro fotográfico diario de cada una de las actividades de apoyo y contrato de obra y velar por el cumplimiento de los estándares y especificaciones técnicas legales requeridas. 11) Apoyar en la operación, en la conducción, en la vigilancia y en la atención del buen funcionamiento de los oficios de apoyo a su cargo. 12) Contribuir en la verificación del cumplimiento de las normas en la ejecución del contrato de obra. 13) Cumplir con las normas y procedimientos en materia de seguridad integral, establecidos por la organización 14) Mantener en orden equipo y sitio de trabajo, reportando cualquier anomalia. </t>
  </si>
  <si>
    <t>CO1.REQ.5890364</t>
  </si>
  <si>
    <t>OPSP-VEX-0047-2024</t>
  </si>
  <si>
    <t>https://community.secop.gov.co/Public/Tendering/ContractNoticePhases/View?PPI=CO1.PPI.30368923&amp;isFromPublicArea=True&amp;isModal=False</t>
  </si>
  <si>
    <t>CARLOS DE LOS REYES CAMARGO CERVANTE</t>
  </si>
  <si>
    <t>MARIA VICTORIA REALES GARCIA</t>
  </si>
  <si>
    <t>Prestar servicios profesionales en el marco del Convenio Interadministrativo No. 2360 de 2023 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</si>
  <si>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CO1.REQ.5898682</t>
  </si>
  <si>
    <t>OPSP-VEX-0046-2024</t>
  </si>
  <si>
    <t>https://community.secop.gov.co/Public/Tendering/ContractNoticePhases/View?PPI=CO1.PPI.30338058&amp;isFromPublicArea=True&amp;isModal=False</t>
  </si>
  <si>
    <t>ANDRES FELIPE RODRIGUEZ ALVAREZ</t>
  </si>
  <si>
    <t>La presente orden tiene por objeto: Prestar servicios profesionales en el marco del Contrato Interadministrativo No 588-2022 suscrito entre CORPAMAG y la Universidad del Magdalena, para desarrollar las siguientes actividades: 1) Dar apoyo a los residentes de Interventoria en las labores de seguimiento de obra. 2) llevar registro fotográfico de cada una de las actividades de obra. 3) Verificar y revisar los precios unitarios, las cantidades de obra, presupuesto, cronograma de obra y especificaciones de construcción en cada uno de sus componentes. 4) Apoyar la realización de actividades del Ing. Residente. 5) Apoyar otras actividades que respalden el trabajo de campo en el área asignada por la interventoria.</t>
  </si>
  <si>
    <t>CO1.REQ.5890309</t>
  </si>
  <si>
    <t>OPSP-VEX-0045-2024</t>
  </si>
  <si>
    <t>https://community.secop.gov.co/Public/Tendering/ContractNoticePhases/View?PPI=CO1.PPI.30282330&amp;isFromPublicArea=True&amp;isModal=False</t>
  </si>
  <si>
    <t xml:space="preserve">INVERSIONES SORUBA S.A.S. </t>
  </si>
  <si>
    <t>La presente orden tiene por objeto: LA PRESTACION DE SERVICIOS DE APOYO LOGISTICO PARA EL DESAROLLO DE LAS ACTIVIDADES Y/O EVENTOS QUE SE REQUIERAN EN EL MARCO DEL PLAN DE ACCION DE LA VICERRECTORIA DE EXTENSION Y PROYECCION SOCIAL.</t>
  </si>
  <si>
    <t>CO1.REQ.5876431</t>
  </si>
  <si>
    <t>OPS-VEX-0044-2024</t>
  </si>
  <si>
    <t>https://community.secop.gov.co/Public/Tendering/ContractNoticePhases/View?PPI=CO1.PPI.30246710&amp;isFromPublicArea=True&amp;isModal=False</t>
  </si>
  <si>
    <t>GISSETT JOHANA BORREGO JUVINAO</t>
  </si>
  <si>
    <t>Prestar servicios profesionales en el marco del Convenio Interadministrativo No. 2360 de 2023celebrado entre LA NACIÓN -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</si>
  <si>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CO1.REQ.5864686</t>
  </si>
  <si>
    <t>OPSP-VEX-0043-2024</t>
  </si>
  <si>
    <t>https://community.secop.gov.co/Public/Tendering/ContractNoticePhases/View?PPI=CO1.PPI.30241005&amp;isFromPublicArea=True&amp;isModal=False</t>
  </si>
  <si>
    <t>JORGE ENRIQUE MALDONADO PEREZ</t>
  </si>
  <si>
    <t>Prestar servicios profesionales en el marco del Convenio Interadministrativo No. 2360 de 2023 celebrado entre LA NACIÓN MINISTERIO DEL INTERIOR y la Universidad del Magdalena para 1. Apoyar el proceso de convocatoria cuyo objeto es Financiar nueve (9) iniciativas, que sean presentadas por las entidades religiosas u organizaciones del sector religioso, que cumplan con los requisitos contemplados en los términos de referencia de la convocatoria para el sector religioso en la vigencia 2024 del Banco de Iniciativas Interreligiosas -BIIR, de la Dirección de Asuntos religiosos DAR, del Ministerio del Interior". 2. Apoyar la construcción de información asociada a los productos esperados de la convocatoria para implementación del Banco de iniciativas interreligiosas BIIR-2024. 3 apoyar el proceso de seguimiento técnico a la implementación de las iniciativas seleccionadas por el Comité Asesor del Banco de Proyectos del Ministerio del interior, en el marco de la convocatoria para implementación del Banco de iniciativas interreligiosas BIIR-2024. 4. Apoyar la construcción de informes de seguimiento técnico a la implementación de las iniciativas seleccionadas por el Comité Asesor del Banco de Proyectos del Ministerio del interior, en el marco de la convocatoria para implementación del Banco de iniciativas interreligiosas BIIR-2024. 5. Atender las demás solicitudes que realice el director del convenio en el marco de su ejecución.</t>
  </si>
  <si>
    <t>CO1.REQ.5863156</t>
  </si>
  <si>
    <t>OPSP-VEX-0042-2024</t>
  </si>
  <si>
    <t>https://community.secop.gov.co/Public/Tendering/ContractNoticePhases/View?PPI=CO1.PPI.30239124&amp;isFromPublicArea=True&amp;isModal=False</t>
  </si>
  <si>
    <t>LIZETH CAROLINA PALACIO MAESTRE</t>
  </si>
  <si>
    <t>La presente orden tiene por objeto Prestar servicios profesionales en el marco del Contrato Interadministrativo No. 588-2022 suscrito entre CORPAMAG y la Universidad del Magdalena, para desarrollar las siguientes actividades: 1) Apoyar la participación en los comités de obra asignados, donde hará un recuento de las actividades de acompañamiento social realizadas con la comunidad durante el periodo correspondiente. 2) Acompañar el proceso de supervisión al Contratista de obra en todos los requerimientos expresados en el Plan de Gestión Social 3) Asistir a las actividades de campo que sean ejecutadas por el contratista de obra y cuenten con la presencia de la comunidad, definiendo en conjunto las herramientas e instrumentos necesarios que implique la labor y permitan su verificación 4) Apoyar el proceso de verificación del contenido de todas las piezas de divulgación, presentaciones y convocatorias para los diferentes eventos que se adelanten en desarrollo de los proyectos 5) Apoyar el proceso de verificación de los lugares propuestos por el Contratista de obra para la realización de reuniones con la comunidad.</t>
  </si>
  <si>
    <t>CO1.REQ.5862928</t>
  </si>
  <si>
    <t>OPSP-VEX-0041-2024</t>
  </si>
  <si>
    <t>https://community.secop.gov.co/Public/Tendering/ContractNoticePhases/View?PPI=CO1.PPI.30238358&amp;isFromPublicArea=True&amp;isModal=False</t>
  </si>
  <si>
    <t>YOHELY PAOLA PADILLA MAZENETT</t>
  </si>
  <si>
    <t>La presente orden tiene por objeto Prestar servicios profesionales en el marco del Contrato Interadministrativo No 588-2022 suscrito entre CORPAMAG y la Universidad del Magdalena, para desarrollar las siguientes actividades. 1) Participar en todos los comites de obra, donde hará un recuento de las actividades de acompañamiento social realizadas con la comunidad durante el periodo correspondiente presentará las actividades siguientes y hará las observaciones y solicitudes necesarias al contratista de obra para el buen desarrollo de la gestión social 2) Apoyar la supervisión de la dirección de la interventoria para hacer cumplir al contratista de obra todos los requerimientos expresados en el Plan de Gestion Social. 3) Apoyar a la dirección de la interventoría en la revision de las consultas previas a la comunidad y la verificación de las estructuras de las viviendas, del contrato de obra 4) Apoyar en la revisión del cronograma de actividades elaborado por el Contratista de obra. 5) Acompañar las actividades de campo que sean ejecutadas por el contratista de obra y cuenten con la presencia de la comunidad, definiendo en conjunto las herramientas e instrumentos necesarios que impliquen la labor y permitan su verificación 6) Apoyar a la dirección de la interventoria con la revisión del contenido de todas las piezas de divulgación, presentaciones y convocatorias para los diferentes eventos que se adelanten en desarrollo de los proyectos. 7) Asistir a todos los lugares propuestos por el Contratista de obra para la realización de reuniones con la comunidad y para la instalación de piezas de divulgación</t>
  </si>
  <si>
    <t>CO1.REQ.5862725</t>
  </si>
  <si>
    <t>OPSP-VEX-0040-2024</t>
  </si>
  <si>
    <t>https://community.secop.gov.co/Public/Tendering/ContractNoticePhases/View?PPI=CO1.PPI.30236996&amp;isFromPublicArea=True&amp;isModal=False</t>
  </si>
  <si>
    <t>CAROLINA ESTER OWEN JACQUIN</t>
  </si>
  <si>
    <t xml:space="preserve">La presente orden tiene por objeto. Prestar servicios profesionales en el marco del Contrato Interadministrativo No 588-2022 suscrito entre CORPAMAG y la Universidad del Magdalena, para desarrollar las siguientes actividades 1). Verificar que el proyecto incorpore las condiciones ambientales exigidas y que el contratista de obra disponga de los medios para ejecutar las medidas preventivas, correctoras y compensatorias. 2) Revisar estudios de impacto ambiental antes de comenzar con la obra. 3) Hacer seguimiento al cumplimiento del PMA O PAGA propuesto por el contratista de obra. 4) Brindar asesoría y acompañamiento tanto en el tema ambiental durante la ejecución del contrato de obra. 5) Emitir conceptos técnicos requeridos para dar soluciones a controversias desde el punto de vista ambiental. </t>
  </si>
  <si>
    <t>CO1.REQ.5862274</t>
  </si>
  <si>
    <t>OPSP-VEX-0039-2024</t>
  </si>
  <si>
    <t>https://community.secop.gov.co/Public/Tendering/ContractNoticePhases/View?PPI=CO1.PPI.30236036&amp;isFromPublicArea=True&amp;isModal=False</t>
  </si>
  <si>
    <t>EDGARDO JOSE ORTIZ VEGA</t>
  </si>
  <si>
    <t>La presente orden tiene por objeto: Prestar servicios de apoyo a la gestión, en el marco del Contrato Interadministrativo No 588-2022 suscrito entre CORPAMAG y la Universidad del Magdalena, para desarrollar las siguientes actividades: 1.) Realizar levantamientos topográficos de control y seguimiento de los proyectos realizados por el contratista de obra, esto en aras de corroborar los trazados y las cantidades de obra ejecutadas. 2) Revisar materialización de puntos de control georreferenciados del proyecto. 3). Apoyar la coordinación de la dirección y la comisión topográfica del contratista de obra que permita la materialización de los proyectos de acuerdo con los diseños 4) Revisar los levantamientos realizados por el contratista.</t>
  </si>
  <si>
    <t>CO1.REQ.5861788</t>
  </si>
  <si>
    <t>OAG-VEX-0038-2024</t>
  </si>
  <si>
    <t>https://community.secop.gov.co/Public/Tendering/ContractNoticePhases/View?PPI=CO1.PPI.30195376&amp;isFromPublicArea=True&amp;isModal=False</t>
  </si>
  <si>
    <t>JAIRO RAFAEL BERRERA CUELLAR</t>
  </si>
  <si>
    <t xml:space="preserve">La presente orden tiene por objeto: Prestar servicios profesionales en el marco del Contrato Interadministrativo No 588-2022 suscrito entre CORPAMAG y la Universidad del Magdalena, para desarrollar las siguientes actividades: 1) Prestar asesoria juridica y resolver consultas de tipo legal sobre la ejecución del proyecto. 2) Realizar la revisión juridica contractual de las ordenes y/o contratos que se generen durante la ejecución del proyecto. 3) Revisar y lo proyectar respuestas a solicitudes, requerimientos, peticiones, tutelas y demás que requiera la ejecución del proyecto. 4) Revisar o asesorar la suscripción de pólizas o garantías para la respectiva aprobación. 5) Elaborar los conceptos juridicos que sean solicitados por la Vicerrectoria de Extensión y Proyección Social y/o por la dirección del proyecto 6) verificación, aplicación y cumplimiento de los aspectos regulatorios y contractuales relacionados con el contrato de obra 7) En virtud de ello, informar oportunamente sobre cualquier incumplimiento del contratista de obra o en relación con las obligaciones contractuales y normativas a su cargo, recomendando el procedimiento a seguir y la tasación de la multa respectiva en caso de que aplique. 8) Realizar los procesos y actividades enfocadas en asegurar el cumplimiento por parte del contratista de las obligaciones relacionadas con la consecución y mantenimiento de los seguros, pólizas y garantias exigidos para el proyecto, verificando entre otros la correcta y oportuna expedición de estas, validez juridica y vigencia, según lo prevé el correspondiente contrato objeto de esta interventoria, 9) Diseñar e implantar un sistema dedicado a la identificación y previsión de los principales nesgos asociados con el contrato de obra, que permita prever, organizar y replizar acciones frente a la posibilidad de materialización de riesgos y minimización de impactos, que pudieran poner en riesgo la viabilidad y buena ejecución del contrato. 10) Las demas actividades que se deriven de la ejecución de la orden y que tengan relación directa con el objeto contractual. </t>
  </si>
  <si>
    <t>CO1.REQ.5850627</t>
  </si>
  <si>
    <t>OPSP-VEX-0037-2024</t>
  </si>
  <si>
    <t>https://community.secop.gov.co/Public/Tendering/ContractNoticePhases/View?PPI=CO1.PPI.30164827&amp;isFromPublicArea=True&amp;isModal=False</t>
  </si>
  <si>
    <t>KATTY MELISSA GONZALEZ FONSECA</t>
  </si>
  <si>
    <t>La presente orden tiene por objeto: Prestar servicios profesionales en el marco del Contrato Interadministrativo No 588-2022 suscrito entre CORPAMAG y la Universidad del Magdalena, para desarrollar las siguientes actividades 1). Organizar y desarrollar las actividades administrativas y financieras del contrato de interventoría y proyecto de extension. 2). Articular con las dependencias administrativas y financieras de la Universidad, el proceso de creación de Certificados de Disponibilidad Presupuestal, Compromiso Presupuestal, generación de ordenes de pago, adiciones y disminuciones: 3). Gestionar las cuentas de cobro, desembolsos y pagos del contrato de interventoria y proyecto de extensión 4) Revisar y verificar los documentos precontractuales, contractuales y post-contractuales, derivados del proceso de contratación del contrato de interventoría y proyecto de extension. 5). Revisar y organizar los actos administrativos y financieros del contrato de interventoria y proyecto de extensión. 6) Realizar gestión y seguimiento a los procesos administrativos y financieros del contrato de interventoria y proyecto de extensión. 7.) Liquidar viáticos, apoyos económicos y ayudantias administrativas.</t>
  </si>
  <si>
    <t>CO1.REQ.5842308</t>
  </si>
  <si>
    <t>OPSP-VEX-0036-2024</t>
  </si>
  <si>
    <t>https://community.secop.gov.co/Public/Tendering/ContractNoticePhases/View?PPI=CO1.PPI.30113458&amp;isFromPublicArea=True&amp;isModal=False</t>
  </si>
  <si>
    <t>OLGA DANIELA MEDRANO PARRA</t>
  </si>
  <si>
    <t>La presente orden tiene por objeto: Prestar servicios profesionales en el marco del Convenio Específico No. 3051459 de 2022, suscrito entre Ecopetrol S.A y la Universidad del Magdalena, para el desarrollo del módulo de Mercadeo y Comercialización en el grupo de Nazareth en el municipio de Uribia (La Guajira).</t>
  </si>
  <si>
    <t>CO1.REQ.5827314</t>
  </si>
  <si>
    <t>OPSP-VEX-0035-2024</t>
  </si>
  <si>
    <t>https://community.secop.gov.co/Public/Tendering/ContractNoticePhases/View?PPI=CO1.PPI.30087661&amp;isFromPublicArea=True&amp;isModal=False</t>
  </si>
  <si>
    <t>PEDRO LUIS NAVARRO HERNANDEZ</t>
  </si>
  <si>
    <t>La presente orden tiene por objeto: Prestar servicios profesionales en el marco del Convenio Especifico No. 3051459 de 2022, suscrito entre Ecopetrol S.A y la Universidad del Magdalena, para el desarrollo de las siguientes actividades 1) Desarrollar el módulo de Mercadeo y Comercialización en el grupo Cabo de la Vela 2 y el módulo Ecommerce en el grupo Cabo de la Vela. Parágrafo</t>
  </si>
  <si>
    <t>CO1.REQ.5819723</t>
  </si>
  <si>
    <t>OPSP-VEX-0034-2024</t>
  </si>
  <si>
    <t>https://community.secop.gov.co/Public/Tendering/ContractNoticePhases/View?PPI=CO1.PPI.30012842&amp;isFromPublicArea=True&amp;isModal=False</t>
  </si>
  <si>
    <t>RICARDO ALONSO</t>
  </si>
  <si>
    <t>La presente orden tiene por objeto. La prestación del servicio de fotografia especializada, elaboración de video documental de alta resolución, y servicio de comunity manager de las redes sociales que permitan mostrar el proyecto de queso costeño y el producto del queso costeño del Caribe colombiano, desde otra perspectiva con manejo de imágenes limpias de alta resolución y de alta calidad en video audiovisual documental, fotografia y manejo de redes sociales, disponibles para cualquier uso del proyecto y de las universidades del Magdalena, Córdoba y La Guajira. Con el fin de dar cumplimiento al desarrollo de la actividad de la MGA 3.15 y MGA 211 de los objetivos 3 y 2 del proyecto BPIN 2020000100116 "Fortalecimiento de la capacidad productiva y comercial de la cadena de suministro del queso costeño en las subregiones del caribe colombiano, departamento del Magdalena, Córdoba, y La Guajira La propuesta hace parte integral de la presente orden.</t>
  </si>
  <si>
    <t>CO1.REQ.5798414</t>
  </si>
  <si>
    <t>OPS-VEX-0033-2024</t>
  </si>
  <si>
    <t>https://community.secop.gov.co/Public/Tendering/ContractNoticePhases/View?PPI=CO1.PPI.30078146&amp;isFromPublicArea=True&amp;isModal=False</t>
  </si>
  <si>
    <t>214-216</t>
  </si>
  <si>
    <t>MANUEL ALEXANDER MUÑOZ BANDERA</t>
  </si>
  <si>
    <t>La presente orden tiene por objeto: Prestar servicios en el marco del Convenio Específico No. 3051459 de 2022, suscrito entre Ecopetrol S.A y la Universidad del Magdalena, para el desarrollo de las siguientes actividades: 1.) Realizar seguimiento a los procesos de relacionamiento comercial y canales de venta de las artesanas beneficiarias del proyecto. 2). Participar de las reuniones de seguimiento con los diferentes actores del territorio. 3) Desarrollar el módulo Mercadeo y Comercialización en el Grupo Cabo de la Vela y Cabecera del diplomado Diseño y Promoción de Productos y Servicio Turisticos. 4) Desarrollar el módulo Atención al Cliente en el Grupo 2 Cabecera del diplomado Diseño y Promoción de Productos y Servicios Turísticos.</t>
  </si>
  <si>
    <t>CO1.REQ.5817531</t>
  </si>
  <si>
    <t>OAG-VEX-0032-2024</t>
  </si>
  <si>
    <t>https://community.secop.gov.co/Public/Tendering/ContractNoticePhases/View?PPI=CO1.PPI.30067927&amp;isFromPublicArea=True&amp;isModal=False</t>
  </si>
  <si>
    <t xml:space="preserve">La presente orden tiene por objeto: Prestar servicios profesionales en el marco del Convenio Específico No. 3051459 de 2022, suscrito entre Ecopetrol S.A y la Universidad del Magdalena, para el desarrollo de las siguientes actividades 1). Desarrollar el módulo Mercadeo y Comercialización en el grupo Cabecera 2 y Punta Gallinas, y el módulo E-Commerce en Nazareth. </t>
  </si>
  <si>
    <t>CO1.REQ.5814226</t>
  </si>
  <si>
    <t>OPSP-VEX-0031-2024</t>
  </si>
  <si>
    <t>https://community.secop.gov.co/Public/Tendering/ContractNoticePhases/View?PPI=CO1.PPI.30014578&amp;isFromPublicArea=True&amp;isModal=False</t>
  </si>
  <si>
    <t>353-364-363</t>
  </si>
  <si>
    <t>GRUPO EMPRESARIAL GAVA S.A.S.</t>
  </si>
  <si>
    <t>La presente orden tiene por objeto: LA PRESTACION DE SERVICIOS DE APOYO LOGISTICO PARA EL DESAROLLO DE LAS ACTIVIDADES Y/O EVENTOS QUE SE REQUIERAN EN EL MARCO DE LA PLANEACION EJECUCION Y SEGUIMIENTO DE LOS CONVENIOS SUSCRITOS POR LA VICERRECTORIA DE EXTENSION Y PROYECCION SOCIAL.</t>
  </si>
  <si>
    <t>CO1.REQ.5798237</t>
  </si>
  <si>
    <t>OPS-VEX-0030-2024</t>
  </si>
  <si>
    <t>https://community.secop.gov.co/Public/Tendering/ContractNoticePhases/View?PPI=CO1.PPI.29960122&amp;isFromPublicArea=True&amp;isModal=False</t>
  </si>
  <si>
    <t>335-347</t>
  </si>
  <si>
    <t>SANDRA MARCELA PARRA MARURALDA</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</si>
  <si>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PAC, de los proyectos de la Vicerrectoría de Extensión y Proyección Social. 2. Apoyar en la etapa de liquidación y cierre de los proyectos de la Vicerrectoria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</si>
  <si>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CO1.REQ.5781876</t>
  </si>
  <si>
    <t>OPSP-VEX-0029-2024</t>
  </si>
  <si>
    <t>https://community.secop.gov.co/Public/Tendering/ContractNoticePhases/View?PPI=CO1.PPI.29958093&amp;isFromPublicArea=True&amp;isModal=False</t>
  </si>
  <si>
    <t>LAURA MARGARITA CANTILLO ROSARIO</t>
  </si>
  <si>
    <t>La presente orden tiene por objeto: Prestar servicios profesionales en el marco del Contrato Interadministrativo No 588-2022 suscrito entre CORPAMAG y la Universidad del Magdalena, para desarrollar las siguientes actividades de la Vicerrectoría de Extensión y Proyección Social: 1. Acompañamiento en el proceso de elaboración de presupuestos, adición presupuestal y plan anual de caja - PAC, de los proyectos de la Vicerrectoría de Extensión y Proyección Social. 2. Apoyar en la etapa de liquidación y cierre de los proyectos de la Vicerrectoría de Extensión y Proyección Social. 3. Realizar actividades administrativas y financieras en el marco de la consecución del objeto misional de la Vicerrectoría de Extensión y Proyección Social. 4. Organizar y clasificar los soportes documentales de los proyectos y los respectivos pagos parciales en las plataformas propias de la universidad. 5. Realizar seguimientos a los procedimientos financieros que se ejecutan en la Vicerrectoría de Extensión y Proyección Social.</t>
  </si>
  <si>
    <t>CO1.REQ.5781453</t>
  </si>
  <si>
    <t>OPSP-VEX-0028-2024</t>
  </si>
  <si>
    <t>https://community.secop.gov.co/Public/Tendering/ContractNoticePhases/View?PPI=CO1.PPI.29931895&amp;isFromPublicArea=True&amp;isModal=False</t>
  </si>
  <si>
    <t>120-118</t>
  </si>
  <si>
    <t>La presente orden tiene por objeto: La prestación del servicio logistico para el desarrollo de capacitación a 540 actores de la cadena de suministro de queso costeño en el Caribe colombiano y Toma de 81 muestras de leche y queso costeño en las subregiones del caribe colombiano, ambas actividades en los Municipios de (El Banco, Guamal, Santa Ana, Arigukani, Nueva Granada, Plato, Fundación, Pivijay y Ciènaga) en el departamento del Magdalena, en los municipios de (Dibulla, Riohacha, Hato Nuevo, Villanueva, San Juan del Cesar, Urumita, Maicao, Uribia y Manaure) en el departamento de La Guajira, y los municipios de (San Antero, Monteria, Puerto Escondido, Los Córdobas, Planeta Rica, Montelíbano, Pueblo Nuevo, Sahagún y ChinU) en el departamento de Córdoba, a fin de dar cumplimiento al desarrollo de la actividad de la MGA 2.1.1, 2.1.2 y MGA 4.1.4 de los objetivos 2 y 4 del proyecto BPIN 2020000100116 "Fortalecimiento de la capacidad productiva y comercial de la cadena de suministro del queso costeño en las subregiones del caribe colombiano, departamento de la Magdalena, Córdoba, La Guajira</t>
  </si>
  <si>
    <t>CO1.REQ.5786177</t>
  </si>
  <si>
    <t>OPS-VEX-0027-2024</t>
  </si>
  <si>
    <t>https://community.secop.gov.co/Public/Tendering/ContractNoticePhases/View?PPI=CO1.PPI.29956997&amp;isFromPublicArea=True&amp;isModal=False</t>
  </si>
  <si>
    <t>HARRISON PINEDA PEREZ</t>
  </si>
  <si>
    <t>La presente orden tiene por objeto: prestar los servicios profesionales en la Vicerrectoría de Extensión y Proyección Social. Para el cumplimiento del objeto el contratista se compromete a cumplir con las siguientes actividades: 1. Asesorar a la Vicerrectorla de Extensión y Proyección Social en la interpretación y presentación de información financiera de acuerdo con los requerimientos y solicitudes. 2. Analizar los requerimientos de las auditorías realizadas por los entes de control externos e internos y hacer asesoramiento en las respuestas proyectadas. 3. Hacer seguimientos a los procesos de auditorlas que realicen los entes de control externos e internos a la Vicerrectoria de Extensión y Proyección Social y hacer recomendaciones en torno a los requerimientos que se deriven de ella. 4. Realizar seguimiento financiero a los contratos interadministrativos y a los convenios suscritos por la Vicerrectoría de Extensión y Proyección Social.</t>
  </si>
  <si>
    <t>CO1.REQ.5780917</t>
  </si>
  <si>
    <t>OPSP-VEX-0026-2024</t>
  </si>
  <si>
    <t>https://community.secop.gov.co/Public/Tendering/ContractNoticePhases/View?PPI=CO1.PPI.29956193&amp;isFromPublicArea=True&amp;isModal=False</t>
  </si>
  <si>
    <t>Prestar servicios profesionales en el marco del Contrato Interadministrativo de Interventoria No. 0- 204-2022 suscrito entre CORMAGDALENA Y UNIMAGDALENA para: 1. Prestar asesoría jurídica y resolver consultas de tipo jurídico sobre la ejecución del contrato Interadministrativo No. 0-204-2022. 2. Revisar y lo proyectar respuestas a peticiones, actas, adiciones, otrosles, suspensiones, reinicios y demás que requiera la ejecución del contrato Interadministrativo No. 0-204-2022. 3. Elaborar los conceptos jurídicos que sean solicitados por la dirección del contrato Interadministrativo No. 0-204-2022 4. Realizar la revisión jurídica contractual a las órdenes y/o contratos de servicios profesionales, proveedores y demás que se generen en la ejecución contrato Interadministrativo No. 0-204-2022.</t>
  </si>
  <si>
    <t>CO1.REQ.5780369</t>
  </si>
  <si>
    <t>OPSP-VEX-0025-2024</t>
  </si>
  <si>
    <t>https://community.secop.gov.co/Public/Tendering/ContractNoticePhases/View?PPI=CO1.PPI.29940362&amp;isFromPublicArea=True&amp;isModal=False</t>
  </si>
  <si>
    <t>YAJAIRA PATRICIA LOPEZ TOSCANO</t>
  </si>
  <si>
    <t>La presente orden tiene por objeto: Prestar los servicios de apoyo a la gestión en la Vicerrectoria de Extensión y Proyección Social, desarrollando las siguientes actividades: 1) Apoyar con la digitalización de los archivos fisicos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</si>
  <si>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CO1.REQ.5776133</t>
  </si>
  <si>
    <t>OAG-VEX-0024-2024</t>
  </si>
  <si>
    <t>https://community.secop.gov.co/Public/Tendering/ContractNoticePhases/View?PPI=CO1.PPI.29912129&amp;isFromPublicArea=True&amp;isModal=False</t>
  </si>
  <si>
    <t>MARITZA ISABEL FUENTES PEREZ</t>
  </si>
  <si>
    <t>La presente orden tiene por objeto: Prestar los servicios de apoyo a la gestión en la Vicerrectoria de Extensión y Proyección Social, desarrollando las siguientes actividades: 1) Apoyar con la digitalización de los archivos físicos utilizando las ayudas tecnológicas suministradas. 2) Asistir con el control del préstamo de documentos a los funcionarios y contratistas de la Vicerrectoria y las partes interesadas. 3) Coadyuvar con la elaboración de los inventarios de la documentación que reposa en el archivo de gestión y archivo central para facilitar su consulta y recuperación 4) Apoyar en la organización de los documentos que reposan en el archivo central, para garantizar la adecuada conservación y consulta de la documentación institucional. 5) Apoyar con la organización y custodia del archivo de gestión y la depuración de los documentos que deben ir con destino al archivo central, de acuerdo con el procedimiento establecido. 6) Coadyuvar con la recepción, clasificación y archivo de los documentos de conformidad con las tablas de retención documental que se apliquen a los resultados de los procesos en que interviene. 7) Apoyar con la aplicación de los procedimientos de organización y conservación a los documentos que ingresan a la dependencia, en cumplimiento de la normatividad y directrices institucionales</t>
  </si>
  <si>
    <t>CO1.REQ.5767309</t>
  </si>
  <si>
    <t>OAG-VEX-0023-2024</t>
  </si>
  <si>
    <t>https://community.secop.gov.co/Public/Tendering/ContractNoticePhases/View?PPI=CO1.PPI.29939074&amp;isFromPublicArea=True&amp;isModal=False</t>
  </si>
  <si>
    <t>KAREN STEPHANIE JIMENEZ CHARRIS</t>
  </si>
  <si>
    <t>La presente orden tiene por objeto: Prestar servicios profesionales en el marco del Contrato Interadministrativo de Interventoria No. 0-204-2022 suscrito entre CORMAGDALENA y UNIMAGDALENA para:1) Gestionar las actividades administrativas y financieras del Contrato Interadministrativo No. 0-204-2022. 2) Entregar Informe financiero de la ejecución del contrato Interadministrativo a corte 31 de diciembre de 2023. 3) Entregar Informe consolidado del recaudo del Contrato Interadministrativo a corte 31 de diciembre de 2023. 4) Entregar Informe general del contrato y pagos tercero del Contrato Interadministrativo mencionado a corte 31 de diciembre de 2023. 5) Articular con las dependencias administrativa y financieras de la Universidad, las solicitudes de Certificados de Disponibilidad Presupuestal, Compromiso Presupuestal, órdenes de pago y requerimientos financieros generados durante la ejecución. Tramitar solicitudes de apoyos económicos por desplazamiento y estímulos a docentes vinculados a la ejecución del Contrato Interadministrativo No. 0-204- 2022. 7) Revisar y gestionar las solicitudes de pago y el trámite ante la Dirección Financiera. 8) Proyectar las diferentes solicitudes que se requieran durante la ejecución del contrato Interadministrativo No. 0-204-2022. 9) Realizar revisión y verificación de las hojas de vida en la plataforma SIGEP del personal vinculado en el contrato Interadministrativo.</t>
  </si>
  <si>
    <t>CO1.REQ.5775741</t>
  </si>
  <si>
    <t>OPSP-VEX-0022-2024</t>
  </si>
  <si>
    <t>https://community.secop.gov.co/Public/Tendering/ContractNoticePhases/View?PPI=CO1.PPI.29908401&amp;isFromPublicArea=True&amp;isModal=False</t>
  </si>
  <si>
    <t>NICOL CAROLINA SIERRA SANCHEZ</t>
  </si>
  <si>
    <t>La presente orden tiene por objeto. Prestar servicios profesionales en el marco del Convenio Especifico No. 3051459 de 2022, suscrito entre Ecopetrol SA y la Un vers dad del Magdalena, para el desarrollo de las siguientes actividades 1) Brindar apoyo logistico en campo, a las actividades que se desarrollan en el marco del diplomado de Diseño y Promoción de Productos y Servicio Turisticos.</t>
  </si>
  <si>
    <t>CO1.REQ.5765976</t>
  </si>
  <si>
    <t>OAG-VEX-0021-2024</t>
  </si>
  <si>
    <t>https://community.secop.gov.co/Public/Tendering/ContractNoticePhases/View?PPI=CO1.PPI.29901252&amp;isFromPublicArea=True&amp;isModal=False</t>
  </si>
  <si>
    <t>MARIA JOSE CASTILLO VIANA</t>
  </si>
  <si>
    <t>La presente orden tiene por objeto. Prestar servicios profesionales en el marco del Convenio Especifico No. 3051459 de 2022, suscrito entre Ecopetrol S.A y la Universidad del Magdalena, para el desarrollo de las siguientes actividades 1) Elaborar plan de trabajo del componente de los prestadores de servicios turisticos 2) Planear los procesos de capacitación de los prestadores de servicios turisticos 3).Estructurar la rueda de negocios para dinamizar el tejido empresarial de los prestadores de servicios turisticos. 4). Coordinar la actividad de entrega de dotación dirigido a los prestadores de servicios turisticos. 5). Realizar reuniones de socialización y seguimiento con los diferentes actores del territorio. 6). Elaborar informes de avance del componente.</t>
  </si>
  <si>
    <t>CO1.REQ.5763956</t>
  </si>
  <si>
    <t>OPSP-VEX-0020-2024</t>
  </si>
  <si>
    <t>https://community.secop.gov.co/Public/Tendering/ContractNoticePhases/View?PPI=CO1.PPI.29900606&amp;isFromPublicArea=True&amp;isModal=False</t>
  </si>
  <si>
    <t>MIRIAN ESTHER SIERRA HERNANDEZ</t>
  </si>
  <si>
    <t>La presente orden tiene por objeto: Prestar servicios profesionales en el marco del Convenio Específico No 3051459 de 2022, suscrito entre Ecopetrol S.A y la Universidad del Magdalena, para el desarrollo de las siguientes actividades 1). Coordinar logísticamente el desarrollo de los procesos de capacitación de los prestadores de servicios turisticos. 2). Apoyar en la organización de la rueda de negocios. 3). Apoyar en la actividad de entrega de dotación dirigido a los prestadores de servicios turisticos. 4). Participar de las reuniones de seguimiento con los diferentes actores del territorio. 5). Apoyar en la elaboración de informes de avance del componente.</t>
  </si>
  <si>
    <t>CO1.REQ.5763641</t>
  </si>
  <si>
    <t>OPSP-VEX-0019-2024</t>
  </si>
  <si>
    <t>https://community.secop.gov.co/Public/Tendering/ContractNoticePhases/View?PPI=CO1.PPI.29899335&amp;isFromPublicArea=True&amp;isModal=False</t>
  </si>
  <si>
    <t>ANDREA CAROLINA PALMERA MORENO</t>
  </si>
  <si>
    <t>La presente orden tiene por objeto: prestar los servicios de apoyo a la gestión en la Vicerrectora de Extensión y Proyección Social. Para el cumplimiento del objeto el contratista se compromete a cumplir con las siguientes actividades: 1. Elaborar los informes, gestión de Información y documentación solicitada por la Vicerrectoria, referentes a las actividades de extensión y proyección social. 2. Apoyar en la organización y planeación de reuniones, actividades y/o eventos organizados por la Vicerrectoria de Extensión y Proyección Social. 3. Apoyar en la gestión de documentos remitidos a la Vicerrectoría, y documentos para la firma del Vicerrector. 4. Brindar acompañamiento telefónico para la organización de reuniones y actividades programadas por el vicerrector. 5. Apoyar en la solicitud y seguimiento de trámites administrativos (viáticos, apoyos económicos, movilidades, entre otros), de la Vicerrectoria de Extensión y Proyección Social.</t>
  </si>
  <si>
    <t>CO1.REQ.5762935</t>
  </si>
  <si>
    <t>OAG-VEX-0018-2024</t>
  </si>
  <si>
    <t>https://community.secop.gov.co/Public/Tendering/ContractNoticePhases/View?PPI=CO1.PPI.29888743&amp;isFromPublicArea=True&amp;isModal=False</t>
  </si>
  <si>
    <t>ROVIRA BEATRIZ LOPEZ OYAGA</t>
  </si>
  <si>
    <t>La presente orden tiene por objeto: prestar los servicios profesionales en la Vicerrectoría de Extensión y Proyección Social. Para el cumplimiento del objeto el contratista se compromete a cumplir con las siguientes actividades: 1. Elaborar los informes, gestión de información y documentación solicitada por la Vicerrectoria, en el marco de las actividades de extensión y proyección social. 2. Apoyar en la organización y planeación de reuniones, actividades y/o eventos organizados por la Vicerrectoría de Extensión y Proyección Social. 3. Apoyar en la gestión de documentos remitidos a la Vicerrectoría y documentos para la firma del Vicerrector. 4 Apoyo en la gestión de las solicitudes de las Unidades adscritas a la Vicerrectoría de Extensión y Proyección Social. 5. Brindar acompañamiento telefónico para la organización de reuniones y actividades programadas por el Vicerrector. 6. Apoyar en la solicitud y seguimiento de trámites administrativos (viáticos, apoyos económicos, movilidades, entre otros), de la Vicerrectoria de Extensión y Proyección Social.</t>
  </si>
  <si>
    <t>CO1.REQ.5760174</t>
  </si>
  <si>
    <t>OPSP-VEX-0017-2024</t>
  </si>
  <si>
    <t>https://community.secop.gov.co/Public/Tendering/ContractNoticePhases/View?PPI=CO1.PPI.29888380&amp;isFromPublicArea=True&amp;isModal=False</t>
  </si>
  <si>
    <t>KATERIN JULIETH ALMENDRALES TEJEDA</t>
  </si>
  <si>
    <t>La presente orden tiene por objeto: Prestar servicios profesionales para el acompañamiento de los procesos de la Vicerrectoria de Extensión y Proyección Social, desarrollando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contractual de las órdenes de gasto autorizadas por la Vicerrectoría de Extensión y Proyección Social. 3. Coadyuvar en la proyección de las órdenes de gasto y formatos autorizadas por la institución, remitir a la Dirección de Talento Humano el listado de los contratistas para que sean afiliados a la ARL, comunicar a los supervisores contratistas y a las Unidades de la Vicerrectoria, la expedición de las órdenes de gasto y realizar el acompañamiento de la evaluación de los proveedores. 4. Realizar los sondeos comerciales de productos bienes y servicios para los proyectos de extensión. 5. Apoyo en el seguimiento hasta su finalización del proceso de pago de las diferentes órdenes de gasto a cargo de la Vicerrectoria ante las dependencias administrativas. 6. Apoyar en el diligenciamiento de las diferentes matrices de ejecución presupuestal y del Sistema de Información de la Vicerrectoria 7. Rendir informes mensuales o cuando el supervisor asi lo requiera, sobre las actividades desarrolladas en cumplimiento de la orden de prestación de servicios. 8. Apoyar la búsqueda de itinerarios y compra de boletos aéreos para los invitados nacionales y extranjeros, registrándolos en la matriz de tiquetes y en el sistema de información SIARE.</t>
  </si>
  <si>
    <t>CO1.REQ.5760144</t>
  </si>
  <si>
    <t>OPSP-VEX-0016-2024</t>
  </si>
  <si>
    <t>https://community.secop.gov.co/Public/Tendering/ContractNoticePhases/View?PPI=CO1.PPI.29885086&amp;isFromPublicArea=True&amp;isModal=False</t>
  </si>
  <si>
    <t>BRANDON YESID LIBREROS CUELLO</t>
  </si>
  <si>
    <t>La presente orden tiene por objeto: Prestar servicios profesionales para el acompañamiento de los procesos financieros de la Vicerrectoria de Extensión y Proyección Social, desarrollando las siguientes actividades: 1) Brindar apoyo en los diferentes procesos y procedimientos de planeación financieros y presupuestales. 2) Brindar apoyo al Profesional Especializado del Grupo de Contabilidad en la conciliación contable de los proyectos de la Vicerrectoria. 3) Preparar y presentar informes consolidados de la ejecución financiera y presupuestal de los proyectos que ejecuta la Vicerrectoria. 4) Revisar los informes contables y financieros elaborados por la Vicerrectoria y requeridos por los diferentes entes de control a por cualquier otra entidad. 5) Preparar, presentar y realizar seguimiento en el proceso de consolidación de la información contable respecto a la ejecución periódica de los proyectos de la Vicerrectorla. 6) Brindar apoyo al Profesional Universitario de la Vicerrectoría de Extensión y Proyección Social, la liberación y adición de los recursos de los contratos y convenios que se encuentren liquidados. 7) Realizar matrices, formatos, gulas o instructivos necesarios para realizar control de trámites administrativos y ejecución presupuestal y financiera de la Vicerrectoria de Extensión y Proyección Social. 8) Brindar apoyo al Profesional Universitario de la Vicerrectoria de Extensión y Proyección Social en la ejecución presupuestal respecto a las actividades relacionadas con los objetos de los convenios, contratos o figura jurídica que corresponda, ejecutados por la Vicerrectorla.</t>
  </si>
  <si>
    <t>CO1.REQ.5759566</t>
  </si>
  <si>
    <t>OPSP-VEX-0015-2024</t>
  </si>
  <si>
    <t>https://community.secop.gov.co/Public/Tendering/ContractNoticePhases/View?PPI=CO1.PPI.29814495&amp;isFromPublicArea=True&amp;isModal=False</t>
  </si>
  <si>
    <t>BRAYAN JOSE PARRA ORTIZ</t>
  </si>
  <si>
    <t>La presente orden tiene por objeto: Prestar servicios profesionales en el marco del plan de acción 2024, para el desarrollo de las siguientes actividades: 1. Elaborar y redactar informes estadísticos relacionados con los indicaciores del Plan de Acción del Centro de Egresados. 2. Realizar y gestionar las diferentes estrategias de seguimiento a graduados para obtener resultados en el Seguimiento. 3. Elaborar informes estadísticos de seguimiento a graduados. 4. Realizar encuestas de seguimiento a graduados como insumos a los procesos de autoevaluación de los programas e institucional. 5. Apoyar en el desarrollo de las actividades de formación académica, culturales, deportivas y de extensión que se realicen en el marco del Plan de Acción del Centro. 6. Desarrollar las jornadas de carnetización y actualización de datos de los graduados. 7. Elaborar y apoyar la redacción de los procesos y procedimientos de calidad. 8. Gestionar convenlos para la Red de Aliados Prime. 9. Apoyar en el desarrollo de la realización de actividades con Empresarios para los procesos de acreditación, Programa Talento Magdalena y Red de Padrinos.</t>
  </si>
  <si>
    <t>CO1.REQ.5739566</t>
  </si>
  <si>
    <t>OPSP-VEX-0014-2024</t>
  </si>
  <si>
    <t>https://community.secop.gov.co/Public/Tendering/ContractNoticePhases/View?PPI=CO1.PPI.29813252&amp;isFromPublicArea=True&amp;isModal=False</t>
  </si>
  <si>
    <t>SANDRA PATRICIA ZAPATA FRAGOSO</t>
  </si>
  <si>
    <t>La presente orden tiene por objeto: Prestar servicios profesionales en el marco del Convenio Específico No. 3051459 de 2022, suscrito entre Ecopetrol S.A y la Universidad del Magdalena, para el desarrollo de las siguientes 1. Proyectar solicitudes de certificados de disponibilidad presupuestal y estudios de conveniencia para el proceso de contratación. 2. Recaudar y revisar la documentación requerida para la contratación del talento humano y proveedores necesarios para la ejecución del Convenio. 3. Proyectar órdenes de prestación de servicios para la contratación del talento humano y proveedores, 4. Proyectar resoluciones para el pago de viáticos, desplazamientos y estimulas del talento humano del Proyecto. 5. Recaudar y revisar la documentación para el trámite de pago de honorarios del talento humano y pago de proveedores, 6. Elaborar informe de ejecución presupuestal del Programa.</t>
  </si>
  <si>
    <t>CO1.REQ.5739005</t>
  </si>
  <si>
    <t>OPSP-VEX-0013-2024</t>
  </si>
  <si>
    <t>https://community.secop.gov.co/Public/Tendering/ContractNoticePhases/View?PPI=CO1.PPI.29811032&amp;isFromPublicArea=True&amp;isModal=False</t>
  </si>
  <si>
    <t>BERNARDA ELENA ESMERAL MUÑOZ</t>
  </si>
  <si>
    <t>La presente orden tiene por objeto: Prestar servicios profesionales para los procesos de la Dirección de Proyección Cultural, desarrollando las siguientes actividades: 1) Apoyar la preparación del protocolo para el desarrollo de las actividades y eventos académicos, sociales y culturales que realicen de manera virtual y/o presencial de la Dirección de Proyección Cultural. 2) Apoyar en la articulación de la Dirección de Proyección Cultural y la Vicerrectora de Extensión y Proyección Social, para el cubrimiento de medios y la generación de noticias de las actividades que en ella se desarrollen de manera virtual y/c presencial. 3) Brindar apoyo en el desarrollo de las actividades administrativas, registro de información en las matrices de seguimiento y con consolidación de información adscritas a la Dirección de Proyección Cultural. 4) Elaborar, presentar y realizar seguimiento del reporte de los indicadores, relacionados con las acciones de la Dirección de Proyección Cultural aportantes al proyecto asociado del Plan de Acción de la Vicerrectoría, plan de desarrollo y demas planes de gestión institucional.</t>
  </si>
  <si>
    <t>CO1.REQ.5738328</t>
  </si>
  <si>
    <t>OPSP-VEX-0012-2024</t>
  </si>
  <si>
    <t>https://community.secop.gov.co/Public/Tendering/ContractNoticePhases/View?PPI=CO1.PPI.29806351&amp;isFromPublicArea=True&amp;isModal=False</t>
  </si>
  <si>
    <t>STEPHANIE CHAVEZ DONADO</t>
  </si>
  <si>
    <t>La presente orden tiene por objeto: Prestar servicios profesionales para el acompañamiento de los procesos de gestión de la calidad en la Vicerrectoría de Extensión y Proyección Social, desarrollando las siguientes actividades: 1) Apoyar a la Vicerrectoria de Extensión y Proyección Social en la identificación, registro, ejecución y seguimiento de indicadores do gestión de acuerdo con los compromisos asociados al Plan de Acción y Acuerdo de Gestión de la Vicerrectoria, plan de desarrollo y demás planes de gestión institucional. 2) Apoyar en la recolección de información para el registro de indicadores en la plataforma SISPLAN y los avances de actividades y cumplimiento de metas de los proyectos del Plan de Acción de la Vicerrectoría de Extensión y Proyección Social. 3) Elaborar los informes para la Acreditación de los Programas y la Acreditación Institucional. 4) Elaborar las presentaciones institucionales relacionadas con la gestión de la gestión de extensión y proyección social. 5) Elaborar Informes institucionales requeridos por el Vicerrector de Extensión y Proyección Social en el marco del desarrollo de la función misional de extensión en la Universidad del Magdalena. 6) Apoyar en la recolección de informacion para la gestión de procesos y participar en la formulación, diseño, organización, ejecución y control de planes y proyectos de la unidad. 7) Coadyuvar en el diseño de encuestas de satisfacción para mejoras continuas en los procesos de la gestión de extensión y proyección social. 8) Adelantar para la Vicerrectoría de extensión y proyección social la actualización de las matrices que permitan la recolección y consolidación de información de gestión de la gestión de extensión y proyección social 9) Organizar y entregar oportunamente los insumos requeridos para la atención de solicitudes de las dependencias de la institución en el marco de las actividades de acreditación y demás aspectos adelantados por cada una de estas.</t>
  </si>
  <si>
    <t>CO1.REQ.5736271</t>
  </si>
  <si>
    <t>OPSP-VEX-0011-2024</t>
  </si>
  <si>
    <t>https://community.secop.gov.co/Public/Tendering/ContractNoticePhases/View?PPI=CO1.PPI.29805468&amp;isFromPublicArea=True&amp;isModal=False</t>
  </si>
  <si>
    <t>MILENA MARIA CIFUENTES GARCIA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</si>
  <si>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Garcia Márquez. 3) Apoyar el desarrollo de actividades culturales de la Casa Museo Gabriel García Márquez. 4) Apoyar el proyecto de cine y literatura de la casa Museo.</t>
  </si>
  <si>
    <t>CO1.REQ.5736319</t>
  </si>
  <si>
    <t>OAG-VEX-0010-2024</t>
  </si>
  <si>
    <t>https://community.secop.gov.co/Public/Tendering/ContractNoticePhases/View?PPI=CO1.PPI.29804717&amp;isFromPublicArea=True&amp;isModal=False</t>
  </si>
  <si>
    <t>DONAL JOSE RAMOS MOLINA</t>
  </si>
  <si>
    <t>La presente orden tiene por objeto: 1) Apoyar en la promoción en las diferentes instituciones educativas las actividades culturales desarrolladas a través Sistema de Fortalecimiento de Museos y la Oferta Cultural. 2) Apoyar en la estrategia de divulgación de las actividades culturales de la Casa Museo Gabriel García Márquez. 3) Apoyar el desarrollo de actividades culturales de la Casa Museo Gabriel García Márquez. 4) Apoyar el proyecto de cine y literatura de la casa Museo.</t>
  </si>
  <si>
    <t>CO1.REQ.5735779</t>
  </si>
  <si>
    <t>OAG-VEX-0009-2024</t>
  </si>
  <si>
    <t>https://community.secop.gov.co/Public/Tendering/ContractNoticePhases/View?PPI=CO1.PPI.29788883&amp;isFromPublicArea=True&amp;isModal=False</t>
  </si>
  <si>
    <t>ISAAC MANUEL ROMERO BORJA</t>
  </si>
  <si>
    <t>JOHANNA PATRICIA FONSECA TOVAR</t>
  </si>
  <si>
    <t>La presente orden tiene por objeto Prestar sus servicios profesionales independientes como Coinvestigadora de las actividades 1.12 212 215 312 3 16 413 415 de los Objetivos 1, 2, 3 y 4 del proyecto de investigacion BPIN 2020000100116 para participar en la implementación de las acciones que conciernen al desarrollo de las actividades globales del proyecto financiado con recursos del Sistema General de Regalias y en especial a las asociadas a los objetivos de referencia cumpliendo con las siguientes actividades: 1) Apoyar proceso de salidas de campo para aplicacion de encuestas, mediante contacto a los actores de la cadena de suministro de queso costeño en los departamentos del Magdalena Córdoba y La Guajira. 2) Entregar diseño de logo de marca colectiva para el queso costeño 3) Entrega de documento Instrumento (formato) elaborado para el manejo de acuerdos y pactos entre actores de la cadena de suministro de queso costeño 4) Apoyar a la realización del documento de Formulación y registro de SPIN OFF Universitaria. 5) Apoyar con información para Talleres yio Diplomados de capacitación y entrenamiento para e trabajo 6) Apoyo en la elaboración de informes trimestrales y anuales, 7) Apoyar en la suscripción de Alianzas y Acuerdos de Entendimiento interinstitucionales para la formalización del encadenamiento productivo de Queso Costeño</t>
  </si>
  <si>
    <t>CO1.REQ.5763478</t>
  </si>
  <si>
    <t>OPSP-VEX-0008-2024</t>
  </si>
  <si>
    <t>https://community.secop.gov.co/Public/Tendering/ContractNoticePhases/View?PPI=CO1.PPI.29803542&amp;isFromPublicArea=True&amp;isModal=False</t>
  </si>
  <si>
    <t>RODRIGO DAVID FRANCO BERROCAL</t>
  </si>
  <si>
    <t>La presente orden tiene por objeto: Prestar servicios profesionales para el acompañamiento de los procesos de gestión de la calidad y sedes digitales en la Vicerrectoria de Extensión y Proyección Social, desarrollando las siguientes actividades: 1) Elaborar, desarrollar y aplicar estrategias de seguimiento y consolidación de información para la realización del reporte oportuno de los Indicadores SNIES de la Vicerrectoria de Extensión y Proyección Social, conforme con los Ilneamientos impartidos por la Oficina Asesora de Planeación 2) Brindar apoyo en el reporte de los avances de actividades y el cumplimiento de metas del Plan de Acción, Acuerdo de Gestión y demás planes de gestión institucional de la Vicerrectoría de Extensión y Proyección Social, 3) Realizar el diseño y actualización documental, seguimiento a imapas de riesgos, indicadores de gestión y a la mejora continua del proceso Gestión de Extensión y Proyección Social. 4) Acompañar en el diseño y desarrollo de los planes de calidad de los proyectos de extensión y proyección social. 5) Brindar apoyo en la gestión y consolidación de la información del factor de extensión como insumo para les informes de acreditación de los programas correspondiente a la empleabilidad, docentes, estudiantes y egresados participantes en los proyectos de extensión, 6) Coadyuvar en la identificación, análisis, medición y documentación de las necesidades, oportunidades de mejora y capacidades de los procesos de extensión y proyección social. 7) Apoyar en la recolección de Información para la gestión de procesos y participar en la formulación, diseño, organización, ejecución y control de planes y proyectos de la unidad. 8) Coadyuvar en el diseño de encuestas de satisfacción para mejoras continuas en los procesos de la gestión de extensión y proyección social. 9) Coadyuvar en el seguimiento del cumplimiento de los procesos, procedimientos, formatos, gulas e instructivos relacionados con la gestión de extensión y proyección social en la herramienta tecnológica del Sistema "COGU! +" denominado "Isolución". 10) Apoyar en la recolección de información para la elaboración de presentaciones relacionadas con la gestión de la gestión de extensión y proyección social. 11) Adelantar para la Vicerrectoría de Extensión y Proyección Social la actualización de las matrices que permitan la recolección y consolidación de información de gestión de la gestión de extensión y proyección social. 12) Organizar y entregar oportunamente los insumos requeridos para la atención de solicitudes de las dependencias de la institución en el marco de las actividades de acreditación y demás aspectos adelantados por cada una de estas 13) Realizar las acciones requeridas para el desarrollo de las actividades de mantenimiento y sostenibilidad de las sedes digitales bloque 10 de la Universidad del Magdalena. 14). Apoyar en la gestión alianzas con las entidades para la puesta en funcionamiento de nuevas sedes digitales bloque</t>
  </si>
  <si>
    <t>CO1.REQ.5735662</t>
  </si>
  <si>
    <t>OPSP-VEX-0007-2024</t>
  </si>
  <si>
    <t>https://community.secop.gov.co/Public/Tendering/ContractNoticePhases/View?PPI=CO1.PPI.29802592&amp;isFromPublicArea=True&amp;isModal=False</t>
  </si>
  <si>
    <t>BERTHA NAYIBE MURCIA MEDINA</t>
  </si>
  <si>
    <t>La presente orden tiene por objeto: Prestar servicios profesionales para los procesos de la Dirección de Prácticas Profesionales, desarrollando las siguientes actividades: 1) Preparar y presentar los Informes de Acreditación de los diecisiete (17) programas que coordina la Dirección de Prácticas Profesionales- DIPPRO. 2) Apoyar en la implementación de estrategias que permita la recolección de datos históricos del archivo de la Dirección de Prácticas Profesionales de forma precisa, confiable y entrega oportuna a la Oficina de Aseguramiento de la Calidad. 3) Proyectar y presentar una ruta para organizar los archivos que contiene los datos que alimentan los informes de acreditación. 4) Apoyar en la gestión y elaboración de informes en el marco de las actividades de la Dirección de prácticas Profesionales, en temas relacionados con acreditación, calidad. 5) Apoyar todos los procesos de calidad que demande la Dirección de Práctica Profesionales, como en la actualización de los procesos, formatos y elaboración de instructivos. 6) Organizar, consolidar y entregar oportunamente los insumos requeridos para la elaboración del reporte de los indicadores, relacionada con las acciones de la Dirección de Prácticas Profesionales aportantes al proyecto asociado del Plan de Acción de la Vicerrectoria, plan de desarrollo y demás planes de gestión institucional. 7) Actualizar y/o desagregar la matriz de la Dirección de Prácticas Profesionales que permita emitir indicador de calidad y acreditación.</t>
  </si>
  <si>
    <t>CO1.REQ.5734899</t>
  </si>
  <si>
    <t>OPSP-VEX-0006-2024</t>
  </si>
  <si>
    <t>https://community.secop.gov.co/Public/Tendering/ContractNoticePhases/View?PPI=CO1.PPI.29784746&amp;isFromPublicArea=True&amp;isModal=False</t>
  </si>
  <si>
    <t>BRENDA INES MANJARRES SANCHEZ</t>
  </si>
  <si>
    <t>La presente orden tiene por objeto: Prestar servicios profesionales en el marco del plan de acción 2024, para el desarrollo de las siguientes actividades: 1. Elaborar, desarrollar y aplicar estrategias de seguimiento, para garantizar un óptimo acompañamiento y recolección de datos de los egresados, en sus diferentes modalidades (presencial y a distancia). 2. Elaborar y presentar informe de indicadores de seguimiento a graduados según el observatorio laboral para la educación con base en el censo de graduados de la institución. 3. Brindar apoyo en la gestión requerida la realización de la feria de empleabilidad y emprendimiento, y demás eventos realizados por el Centro de Egresados, con el fin de garantizar su óptimo cesariollo. 4. Consolidar, organizar, y entregar oportunamente los insumos requeridos por las dependencias de la institución, relacionadas con procesos de autoevaluación de los programas, Informes de gestión y/o los demás requeridos por el supervisor. 5. Realizar seguimiento, consolidar, organizar, y entregar oportünamente los Insumos requeridos para la elaboración del reporte de los indicadores, relacionada con las acciones del Centro de Egresados aportantes al proyecto asociado del Plan de Acción de la Vicerrectoria, plan de desarrollo y demás planes de gestión institucional. 6. Hacer seguimiento a las convocatorias laborales. 7. Gestionar convenios para la Red de Allados Prime 8. Apoyar en el desarrollo de la realización de actividades con Empresarios para los procesos de acreditación, Programa Talento Magdalena y Red de Padrinos. 9. Desarrollar actividades y estrategias de integración con los graduados, para el fortalecimiento de la relación Universidad Graduado y el sentido de pertenencia para con la alma máter.</t>
  </si>
  <si>
    <t>CO1.REQ.5729880</t>
  </si>
  <si>
    <t>OPSP-VEX-0005-2024</t>
  </si>
  <si>
    <t>https://community.secop.gov.co/Public/Tendering/ContractNoticePhases/View?PPI=CO1.PPI.29783757&amp;isFromPublicArea=True&amp;isModal=False</t>
  </si>
  <si>
    <t>ANDRES FELIPE CAMARGO LASTRA</t>
  </si>
  <si>
    <t>La presente orden tiene por objeto: Prestar servicios profesionales en el marco del plan de acción 2024, para el desarrollo de las siguientes actividades: 1. Apoyar en el desarrollo de componentes software en tecnologías NetCore, Javascript, Angular, haciendo uso de patrones de diseño. 2. Apoyar en la revisión de pull request generados. 3. Apoyar en la implementación de principios SOLID en los sistemas de información institucionales. 4. Asesorar al director del centro en el diseño de estructuras de comunicación entre sistemas de información. 5. Apoyar en el proceso de optimización de sentencias SQL en SQL Server. 6. incorporar elementos de diseños existentes en los productos tecnólogos.</t>
  </si>
  <si>
    <t>CO1.REQ.5729717</t>
  </si>
  <si>
    <t>OPSP-VEX-0004-2024</t>
  </si>
  <si>
    <t>https://community.secop.gov.co/Public/Tendering/ContractNoticePhases/View?PPI=CO1.PPI.29780667&amp;isFromPublicArea=True&amp;isModal=False</t>
  </si>
  <si>
    <t>La presente orden tiene por objeto: Prestar servicios Profesionales, para el desarrollo de las siguientes actividades: 1. Apoyar en el aprovisionamiento a nivel de infraestructura del Sistema de Administración de Egresados y Graduados. 2. Capacitar a los coordinadores de programas en la utilización. 3. del Sistema de Administración de Egresados y Graduados. 3. Apoyar en los ajustes técnicos reportados como bugs en el proceso de implementación del Sistema de Administración de Egresados y Graduados, 4. Apoyar en refactorizaciones de procesos y componentes software que permitan la optimización del Sistema de Administración de Egresados y Graduados. 5. Apoyar en la carga de tablas de referencias para el correcto funcionamiento del sistema de Administración de Egresados y Graduados.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les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</si>
  <si>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CO1.REQ.5729015</t>
  </si>
  <si>
    <t>OPSP-VEX-0003-2024</t>
  </si>
  <si>
    <t>https://community.secop.gov.co/Public/Tendering/ContractNoticePhases/View?PPI=CO1.PPI.29751057&amp;isFromPublicArea=True&amp;isModal=False</t>
  </si>
  <si>
    <t>RITO PINEDA BONETT</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</si>
  <si>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Vicerrectoria de Extensión y Proyección Social, 2) Prestar asesoría juridica y resolver consultas de tipo jurídico sobre la ejecución de los proyectos de la Vicerrectoría de Extensión y Proyección Social de conformidad con la normatividad vigente. 3) Prestar asesoria juridica contractual en los procesos de licitación y/o convocatorias on los que sea requerido. 4) Proyectar minutas de convenios y contratos que requiera la Vicerrectoria de Extensión y Proyección Social 5) Proyectar respuestas a las consultas, peticiones, quejas y reclamos que se generen en la Vicerrectoría de Extensión y Proyección Social, tomando en consideración los términos de la Ley y los procedimientos internos establecidos 6) Revisar pelizas para su respectiva aprobación. 7) Elaborar los conceptos juridicos que sean solicitados por la Vicerrectoria de Extensión y Proyección Social y/o por la Oficina Asesora Juridica de la Universidad.</t>
  </si>
  <si>
    <t>CO1.REQ.5719240</t>
  </si>
  <si>
    <t>OPSP-VEX-0002-2024</t>
  </si>
  <si>
    <t>https://community.secop.gov.co/Public/Tendering/ContractNoticePhases/View?PPI=CO1.PPI.29743448&amp;isFromPublicArea=True&amp;isModal=False</t>
  </si>
  <si>
    <t>JORGE ELIECER ARDILA OROZCO</t>
  </si>
  <si>
    <t>La presente orden tiene por objeto. Prestar servicios profesionales para asesorar juridicamente a la Vicerrectoria de Extensión y Proyección Social en el marco de los convenios que haya suscrito con entidades públicas y realizar las siguientes actividades 1) Prestar asesoria juridica en las etapas precontractual, contractual y postcontractual de los procesos de selección adelantados en la Vicerrectoría de Extensión y Proyección Social 2) Prestar asesoria juridica, y resolver consultas de tipo juridico sobre la ejecución de los proyectos de la Vicerrectoria de Extensión y Proyección Social de conformidad con la normatividad vigente. 3) Prestar asesoria juridica contractual en los procesos de licitación y/o convocatorias en los que sea requerido. 4) Proyectar minutas de convenios y contratos que requiera la Vicerrectoría de Extensión y Proyección Social 5) Proyectar respuestas a las consultas, peticiones, quejas y reclamos que se generen en la Vicerrectoria de Extensión y Proyección Social, tomando en consideración los términos de la Ley y los procedimientos internos establecidos 6) Revisar polizas para su respectiva aprobación. 7) Elaborar los conceptos jurídicos que sean solicitados por la Vicerrectoria de Extensión y Proyección Social y/o por la Oficina Asesora Jurídica de la Universidad</t>
  </si>
  <si>
    <t>CO1.REQ.5717053</t>
  </si>
  <si>
    <t>OPSP-VEX-0001-2024</t>
  </si>
  <si>
    <t>VICERRECTORIA DE EXTENSIÓN Y PROYECCIÓN SOCIAL</t>
  </si>
  <si>
    <t>https://community.secop.gov.co/Public/Tendering/ContractNoticePhases/View?PPI=CO1.PPI.30750940&amp;isFromPublicArea=True&amp;isModal=False</t>
  </si>
  <si>
    <t>ALICIA ESTHER CASTRO VILLEGAS</t>
  </si>
  <si>
    <t>HOTEL GRAN MARINA SAS</t>
  </si>
  <si>
    <t xml:space="preserve">SERVICIO DE HOSPEDAJE Y ALIMENTACIÓN EN LA CIUDAD DE SANTA MARTA PARA DOCENTES, CONFERENCISTAS, VISITANTES E INVITADOS ESPECIALES EN EL MARCO DE LAS ACTIVIDADES ACADÉMICAS QUE SE DESARROLLAN EN LA UNIVERSIDAD DEL MAGDALENA, DURANTE LA VIGENCIA 2024. EL SERVICIO DE HOSPEDAJE DEBE INCLUIR HABITACIÓN CON AIRE ACONDICIONADO, DUCHA CON AGUA CALIENTE, CONEXIÓN A RED WI-FI Y LA ALIMENTACIÓN DEBE INCLUIR DESAYUNO, ALMUERZO Y CENA EN PORCIONES PARA ADULTOS. </t>
  </si>
  <si>
    <t>CO1.REQ.5999289</t>
  </si>
  <si>
    <t>OPS-VAC-0002-2024</t>
  </si>
  <si>
    <t>https://community.secop.gov.co/Public/Tendering/ContractNoticePhases/View?PPI=CO1.PPI.30001851&amp;isFromPublicArea=True&amp;isModal=False</t>
  </si>
  <si>
    <t>STANZIA SANTA MARTA S.A.S BEST WESTERN PLUS SANTA MARTA HOTEL</t>
  </si>
  <si>
    <t>CO1.REQ.5793954</t>
  </si>
  <si>
    <t>OPS-VAC-0001-2024</t>
  </si>
  <si>
    <t>https://community.secop.gov.co/Public/Tendering/ContractNoticePhases/View?PPI=CO1.PPI.30002281&amp;isFromPublicArea=True&amp;isModal=False</t>
  </si>
  <si>
    <t>CRISTIAM DE JESUS FERNANDEZ GUZMAN</t>
  </si>
  <si>
    <t>SUMINISTRO DE ALMUERZOS, REFRIGERIOS Y BEBIDAS EN EL MARCO DE LAS ACTIVIDADES Y NECESIDADES PARA EL DESARROLLO DE EVENTOS, REUNIONES DE TRABAJO, TALLERES, CAPACITACIONES, ENTRE OTROS, EN EL MARCO DEL FORTALECIMIENTO, ACTUALIZACIÓN Y CUALIFICACIÓN DE LA PLANTA DOCENTE, QUE SE REALIZAN DESDE LA VICERRECTORÍA ACADÉMICA Y SUS UNIDADES ACADÉMICAS.</t>
  </si>
  <si>
    <t>CO1.REQ.5794208</t>
  </si>
  <si>
    <t>OSM-VAC-0001-2024</t>
  </si>
  <si>
    <t>Vicerrectoría Académica</t>
  </si>
  <si>
    <t xml:space="preserve">    </t>
  </si>
  <si>
    <t>https://community.secop.gov.co/Public/Tendering/ContractNoticePhases/View?PPI=CO1.PPI.32121324&amp;isFromPublicArea=True&amp;isModal=False</t>
  </si>
  <si>
    <t>ANDERSON IGNACIO MARIN VIDAL</t>
  </si>
  <si>
    <t>YOHANA INES ARIZA DONADO</t>
  </si>
  <si>
    <t>LA PRESENTE ORDEN TIENE POR OBJETO: DESARROLLAR ASESORÍAS, APOYO EN LA COORDINACIÓN Y SUPERVISIÓN DE LA 90 HORAS DE PRÁCTICAS OPERATIVAS DE MINICARGADOR CAT 236 B CON EXCAVADORA, MARTILLO, RODILLO Y VIBRADOR DE LOS 40 ESTUDIANTES. REALIZAR SEGUIMIENTO Y ACOMPAÑAMIENTO DE FORMA INDIVIDUAL A CADA UNO DE LOS ESTUDIANTES EN SU PROCESO DE FORMACIÓN, CON EL FIN DE ADQUIRIR LAS HABILIDADES Y DESTREZAS EN EL MANEJO DE LOS DIFERENTES EQUIPOS LIVIANOS Y PESADOS, DIRIGIDO A LOS ESTUDIANTES DE SEGUNDO SEMESTRE DEL PROGRAMA TÉCNICO LABORAL POR COMPETENCIAS EN OPERADOR DE EQUIPO PESADO DEL CENTRO PARA LA REGIONALIZACIÓN DE LA EDUCACIÓN Y LAS OPORTUNIDADES – CREO. PARÁGRAFO PRIMERO: EN EL CASO QUE EL CONTRATISTA LO REQUIERA, UNIMAGDALENA PODRÁ FACILITARLE LOS EQUIPOS Y ESPACIO FÍSICO NECESARIO DENTRO DEL CAMPUS PARA LA EJECUCIÓN DEL OBJETO DE LA PRESENTE ORDEN. PARA LO CUAL, EL CONTRATISTA Y SUPERVISOR DEBERÁN DILIGENCIAR Y FIRMAR EL FORMATO (AD-F-001) ENTREGA DE BIENES JUNTO CON EL FUNCIONARIO RESPONSABLE DE LOS MISMOS E IGUALMENTE ENVIARÁN UNA COPIA AL GRUPO DE COMPRAS Y ADMINISTRACIÓN DE BIENES. PARÁGRAFO SEGUNDO: EL CONTRATISTA PODRÁ ACORDAR CON EL SUPERVISOR DE LA PRESENTE ORDEN CRONOGRAMAS PARA EL DESARROLLO DE LAS ACTIVIDADES OBJETO DE LA PRESENTE ORDEN, DE LO CUAL DEBERÁ DEJARSE CONSTANCIA ESCRITA.</t>
  </si>
  <si>
    <t>CO1.REQ.6314328</t>
  </si>
  <si>
    <t>OAG-CREO-0041-2024</t>
  </si>
  <si>
    <t>https://community.secop.gov.co/Public/Tendering/ContractNoticePhases/View?PPI=CO1.PPI.31554356&amp;isFromPublicArea=True&amp;isModal=False</t>
  </si>
  <si>
    <t>MONICA PATRICIA PACHECO BENJUMEA</t>
  </si>
  <si>
    <t>INTERLUD S.A.S.</t>
  </si>
  <si>
    <t xml:space="preserve"> LA PRESENTE ORDEN TIENE POR OBJETO SUMINISTRO DE ALMUERZOS Y REFRIGERIOS QUE SERÁN ENTREGADOS SEMANALMENTE A ESTUDIANTES DE DISTINTOS PROGRAMAS DEL CENTRO PARA LA REGIONALIZACIÓN DE LA EDUCACIÓN Y LAS OPORTUNIDADES, QUE SE TRASLADAN DESDE LOS MUNICIPIOS DE CIÉNAGA, ZONA BANANERA, TUCURINCA, ARACATACA, FUNDACIÓN, EL RETÉN, PUEBLO VIEJO ENTRE OTROS, A LA SEDE PRINCIPAL DE LA UNIVERSIDAD A RECIBIR SUS CLASES LOS FINES DE SEMANA, ADEMÁS LOS ESTUDIANTES RESIDENTES EN SANTA MARTA PERTENECIENTES A ESTRATOS SOCIOECONÓMICO 1, 2, 3 Y LOS CLASIFICADOS EN “SIN ESTRATO”; QUE RECIBEN SUS CLASES EN DOBLE JORNADA DURANTE LOS FINES DE SEMANA; ASÍ MISMO LOS ALMUERZOS Y/O REFRIGERIOS REQUERIDOS EN EL MARCO DE LAS ACTIVIDADES ACADÉMICAS Y ADMINISTRATIVAS PARA ATENDER LAS DIFERENTES NECESIDADES PARA EL DESARROLLO DE EVENTOS, REUNIONES DE TRABAJO, TALLERES Y CAPACITACIONES EN EL MARCO DEL FORTALECIMIENTO DEL CENTRO PARA LA REGIONALIZACIÓN DE LA EDUCACIÓN Y LAS OPORTUNIDADES DE LA UNIVERSIDAD DEL MAGDALENA. SEGÚN REQUERIMIENTO DE CADA ACTIVIDAD Y DE CONFORMIDAD CON LA NECESIDAD DEL SERVICIO, ESTE SERVICIO DEBE PRESTARSE EN LA UNIVERSIDAD DEL MAGDALENA UBICADA EN LA CIUDAD DE SANTA MARTA.</t>
  </si>
  <si>
    <t>CO1.REQ.6182494 </t>
  </si>
  <si>
    <t>OSM-CREO-0001-2024</t>
  </si>
  <si>
    <t>https://community.secop.gov.co/Public/Tendering/ContractNoticePhases/View?PPI=CO1.PPI.30754456&amp;isFromPublicArea=True&amp;isModal=False</t>
  </si>
  <si>
    <t>LUIS HAROLDO TURIZO JIMENEZ</t>
  </si>
  <si>
    <t>LA PRESENTE ORDEN TIENE POR OBJETO: DESARROLLAR LAS SIGUIENTES ACTIVIDADES ADMINISTRATIVAS DURANTE EL PERIODO 2024-I,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</si>
  <si>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CO1.REQ.6001156</t>
  </si>
  <si>
    <t>OAG-CREO-0040-2024</t>
  </si>
  <si>
    <t>https://community.secop.gov.co/Public/Tendering/ContractNoticePhases/View?PPI=CO1.PPI.30691740&amp;isFromPublicArea=True&amp;isModal=False</t>
  </si>
  <si>
    <t>MIGUEL ANGEL MONSALVO MENDOZA</t>
  </si>
  <si>
    <t>ANDRES FELIPE GONZALEZ GUTIERREZ</t>
  </si>
  <si>
    <t>LA PRESENTE ORDEN TIENE POR OBJETO: DESARROLLAR LAS SIGUIENTES ACTIVIDADES DE APOYO ADMINISTRATIVO DEL DIPLOMADO ELABORACIÓN DE TEXTOS CIENTÍFICOS Y ACADÉMICOS, SU PROYECCIÓN, FORMALIZACIÓN EN SANTA MARTA Y CENTRO TUTORIALES DONDE SE OFERTA POR EL PROGRAMA DE LICENCIATURA EN LITERATURA Y LENGUA CASTELLANA 1.) ATENDER LAS SOLICITUDES Y CONSULTA DE LOS ESTUDIANTES MATRICULADOS EN EL DIPLOMADO 2.) APOYAR EL SEGUIMIENTO Y EJECUCIÓN DE LOS MÓDULOS DEL DIPLOMADO. 3) APOYAR EN EL REPORTE LOS CASOS ACADÉMICOS Y FINANCIEROS DE CADA ESTUDIANTE. 4.) APOYAR EN LA REVISIÓN Y PROGRAMACIÓN SEMANALMENTE EN EL CALENDARIO DE ACTIVIDADES PROGRAMADAS. 5.) APOYAR EN LA SOCIALIZACIÓN CON LOS COORDINADORES DE CENTROS TUTORIALES DE LOS CASOS DE DIGITACIÓN DE NOTAS Y CUMPLIMIENTO TUTORIAL DE LOS DOCENTES DEL DIPLOMADO.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</si>
  <si>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CO1.REQ.5983233</t>
  </si>
  <si>
    <t>OAG-CREO-0039-2024</t>
  </si>
  <si>
    <t>https://community.secop.gov.co/Public/Tendering/ContractNoticePhases/View?PPI=CO1.PPI.30565159&amp;isFromPublicArea=True&amp;isModal=False</t>
  </si>
  <si>
    <t>BIERIS OFFIR JIMENEZ TORRES</t>
  </si>
  <si>
    <t>LUIS CARLOS DIAZGRANADOS OSPINO</t>
  </si>
  <si>
    <t>DESARROLLAR LAS SIGUIENTES ACTIVIDADES DE APOYO ADMINISTRATIVO AL PROGRAMA TÉCNOLOGIA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</si>
  <si>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CO1.REQ.5950985</t>
  </si>
  <si>
    <t>OAG-CREO-0038-2024</t>
  </si>
  <si>
    <t>https://community.secop.gov.co/Public/Tendering/ContractNoticePhases/View?PPI=CO1.PPI.30563381&amp;isFromPublicArea=True&amp;isModal=False</t>
  </si>
  <si>
    <t>LUIS FELIPE URIBE SALTAREN</t>
  </si>
  <si>
    <t>DESARROLLAR LAS SIGUIENTES ACTIVIDADES DURANTE EL PERIODO 2024-I, EN LA COORDINACIÓN DEL PROGRAMA TÉCNICO LABORAL POR COMPETENCIAS EN DISEÑO Y ANIMACIÓN 3D DEL CENTRO PARA LA REGIONALIZACIÓN DE LA EDUCACIÓN Y LAS OPORTUNIDADES-CREO: 1.) REALIZAR SEGUIMIENTO A LAS ACTIVIDADES ACADÉMICAS DEL PROGRAMA. 2.) DISEÑAR Y PROPONER LA ACTUALIZACIÓN DE LOS MICRODISEÑOS Y PLAN DE ESTUDIO DEL PROGRAMA. 3.) REALIZAR SEGUIMIENTO Y VERIFICAR EL CUMPLIMIENTO DE LOS MICRODISEÑOS DEL (LOS) PROGRAMA.4.) VELAR POR EL CUMPLIMIENTO DE LOS HORARIOS DE CLASES CONTEMPLADOS EN LA PROGRAMACIÓN SEMANAL Y FORMALMENTE MANIFESTAR CUALQUIER NOVEDAD. 5.) REALIZAR LA EXPEDICIÓN DE PAZ Y SALVO A DOCENTES, PREVIO CUMPLIMIENTO DE ENTREGA DE NOTAS, LISTA DE ASISTENCIA E INFORME FINAL DE ACTIVIDADES REALIZADAS. 6.) DISEÑAR, PROPONER, GESTIONAR Y REALIZAR ACCIONES O ACTIVIDADES QUE PROPENDAN POR LA AMPLIACIÓN DE COBERTURA E INCREMENTO DE ESTUDIANTES EN EL (LOS) PROGRAMA. 7.) ATENDER Y RESOLVER LAS SOLICITUDES, PETICIONES, QUEJAS, RECLAMOS, INQUIETUDES O REQUERIMIENTOS DE LOS ESTUDIANTES Y DOCENTES DEL (LOS) PROGRAMA, EN LOS TIEMPOS ESTABLECIDOS. 8.) BRINDAR INFORMACIÓN ACTUALIZADA A LOS ESTUDIANTES, DOCENTES Y COORDINADORES DE LOS CENTROS TUTORIALES SOBRE LOS CAMBIOS EN LOS PROCESOS ACADÉMICOS Y ADMINISTRATIVOS DE LA UNIVERSIDAD. 9.) APOYAR LAS ACTIVIDADES ACADÉMICAS, ADMINISTRATIVAS Y DE EXTENSIÓN ORGANIZADAS POR EL CREO. 11.) SOLICITAR Y VERIFICAR QUE LOS DOCENTES Y ESTUDIANTES NUEVOS RECIBAN CAPACITACIÓN SOBRE EL MANEJO DE LA PLATAFORMA VIRTUAL.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</si>
  <si>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CO1.REQ.5950631</t>
  </si>
  <si>
    <t>OPSP-CREO-0037-2024</t>
  </si>
  <si>
    <t>https://community.secop.gov.co/Public/Tendering/ContractNoticePhases/View?PPI=CO1.PPI.30562142&amp;isFromPublicArea=True&amp;isModal=False</t>
  </si>
  <si>
    <t>RUBEN DARIO LOPEZ SEPULVEDA</t>
  </si>
  <si>
    <t>ROSITA CARMEN VALENCIA NAVARRO</t>
  </si>
  <si>
    <t>DESARROLLAR LAS SIGUIENTES ACTIVIDADES DE APOYO PARA EL PERIODO 2024-I EN EL CENTRO PARA LA REGIONALIZACIÓN DE LA EDUCACIÓN Y LAS OPORTUNIDADES-CREO: 1. APOYAR EN LA ATENCIÓN DE SOLICITUDES, INQUIETUDES O REQUERIMIENTOS DE LOS ESTUDIANTES Y DOCENTES. 2. APOYAR A LOS ESTUDIANTES EN EL PROCESO DE CRÉDITO A CORTO PLAZO CON UNIMAGDALENA. 3. APOYAR EN LA ATENCIÓN TELEFÓNICA DE LA COMUNIDAD EN GENERAL. 4. APOYAR EN LAS ACTIVIDADES RECEPCIÓN Y ENVÍO DE DOCUMENTOS EN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</si>
  <si>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CO1.REQ.5950136</t>
  </si>
  <si>
    <t>OAG-CREO-0036-2024</t>
  </si>
  <si>
    <t>https://community.secop.gov.co/Public/Tendering/ContractNoticePhases/View?PPI=CO1.PPI.30283195&amp;isFromPublicArea=True&amp;isModal=False</t>
  </si>
  <si>
    <t>CLEILA VEGA BAQUERO</t>
  </si>
  <si>
    <t>KETY FABIOLA DE LA HOZ OROZCO</t>
  </si>
  <si>
    <t>LA PRESENTE ORDEN TIENE POR OBJETO: DESARROLLAR LAS SIGUIENTES ACTIVIDADES DE COMUNICACIONES Y PRENSA DEL CENTRO PARA LA REGIONALIZACIÓN DE LA EDUCACIÓN Y LAS OPORTUNIDADES - CREO EN COORDINACIÓN CON LA DIRECCIÓN DE COMUNICACIONES DE LA UNIVERSIDAD DEL MAGDALENA DURANTE EL PERIODO 2024-I: 1) APOYAR CON EL REGISTRO FOTOGRÁFICO Y EL SEGUIMIENTO PERIODÍSTICO EN LAS ACTIVIDADES DE ESTUDIANTES, DOCENTES Y FUNCIONARIOS DEL CREO. 2.) APOYAR EN LA REDACCIÓN Y EDICIÓN DE NOTAS PERIODÍSTICAS PARA EL PROGRAMA DE RADIO "EL CAMPUS AL AIRE" DE LA UNIVERSIDAD DEL MAGDALENA. 3.) APOYAR EN LA ELABORACIÓN DE LOS BOLETINES DE PRENSA PARA SU DIFUSIÓN EN EL PORTAL INSTITUCIONAL Y EN LOS DIFERENTES MEDIOS DE COMUNICACIÓN. 4.) APOYAR LA ADMINISTRACIÓN DE LAS REDES SOCIALES DEL CREO. 5.) APOYAR EN LA ELABORACIÓN DE LOS PROTOCOLOS Y REALIZAR LA PRESENTACIÓN DE EVENTOS ORGANIZADOS POR EL CREO. 6.) APOYAR EN LA ORGANIZACIÓN DE LAS CEREMONIAS DE GRADO. 7.) APOYAR EN EL SEGUIMIENTO A LA INFORMACIÓN PUBLICADA EN LOS DIFERENTES MEDIOS DE COMUNICACIÓN LOCAL, REGIONAL Y NACIONAL. 8.) APOYAR Y ELABORAR LOS TEXTOS PUBLICITARIOS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</si>
  <si>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CO1.REQ.5876746</t>
  </si>
  <si>
    <t>OPSP-CREO-0035-2024</t>
  </si>
  <si>
    <t>https://community.secop.gov.co/Public/Tendering/ContractNoticePhases/View?PPI=CO1.PPI.30196216&amp;isFromPublicArea=True&amp;isModal=False</t>
  </si>
  <si>
    <t>DENNIA ROSARIO ROMERO MEDINA</t>
  </si>
  <si>
    <t>CONTRATAR ARRENDAMIENTO DEL BIEN INMUEBLE PARA EL DESARROLLO DE LAS ACTIVIDADES ACADÉMICAS LOS ESTUDIANTES MATRICULADOS EN EL CENTRO TUTORIAL DEL MUNICIPIO DE MAGANGUÉ (BOLÍVAR), DEL CENTRO PARA REGIONALIZACIÓN PARA LA EDUCACIÓN Y LAS OPORTUNIDADES - CREO DE LA UNIVERSIDAD DEL MAGDALENA, LA INFRAESTRUCTURA FÍSICA SE ENCUENTRA UBICADA EN LA KR 16 N°16D – 70, BARRIO SAN JOSÉ, EN MAGANGUÉ, BOLÍVAR, ESTÁ COMPUESTA POR: TRES SALONES DE CLASES CON CAPACIDAD DE 35 PERSONAS, CON LAS SIGUIENTES ÁREAS COMUNES PATIO, BAÑOS, CAFETERÍA, Y AYUDAS TECNOLÓGICAS.</t>
  </si>
  <si>
    <t>CO1.REQ.5851071</t>
  </si>
  <si>
    <t>CA-CREO-0002-2024</t>
  </si>
  <si>
    <t>https://community.secop.gov.co/Public/Tendering/ContractNoticePhases/View?PPI=CO1.PPI.29971195&amp;isFromPublicArea=True&amp;isModal=False</t>
  </si>
  <si>
    <t>DELMIX LOPEZ MOSCOTE</t>
  </si>
  <si>
    <t>EL ARRENDADOR SE OBLIGA CON EL ARRENDAMIENTO DE UNA INFRAESTRUCTURA FÍSICA UBICADO EN LA CALLE 7 NÚMERO 8-03 LOCAL 1, BARRIO CAMPO SERRANO, EN EL MUNICIPIO DE AGUACHICA (CESAR) COMPUESTA POR: UNA OFICINA TIPO LOCAL PARA ATENCIÓN PRESENCIAL DE ESTUDIANTES Y/O ASPIRANTES, Y UN SALÓN TIPO AUDITORIO CON CAPACIDAD DE 50 PERSONAS, CON SERVICIOS DE ELECTRICIDAD, AGUA INTERNET INCLUIDOS; ASÍ MISMO CON VIDEO BEAM, BATERÍAS SANITARIAS, PARA LA ATENCIÓN ADMINISTRATIVA Y PARA REALIZAR REUNIONES INFORMATIVAS CON GRUPOS DE ESTUDIANTES Y/O ASPIRANTES EN EL CENTRO TUTORIAL DEL MUNICIPIO DE AGUACHICA (CESAR), DEL CENTRO PARA REGIONALIZACIÓN PARA LA EDUCACIÓN Y LAS OPORTUNIDADES - CREO DE LA UNIVERSIDAD DEL MAGDALENA</t>
  </si>
  <si>
    <t>CO1.REQ.5785741</t>
  </si>
  <si>
    <t>CA-CREO-0001-2024</t>
  </si>
  <si>
    <t>https://community.secop.gov.co/Public/Tendering/ContractNoticePhases/View?PPI=CO1.PPI.29815271&amp;isFromPublicArea=True&amp;isModal=False</t>
  </si>
  <si>
    <t>LA PRESENTE ORDEN TIENE POR OBJETO: DESARROLLAR LAS SIGUIENTES ACTIVIDADES DE APOYO ADMINISTRATIVO EN EL GRUPO DE ADMISIONES, REGISTRO Y CONTROL ACADÉMICO, PARA EL PROCESO DE ADMISIÓN DE LOS PROGRAMAS DEL CENTRO PARA LA REGIONALIZACIÓN DE LA EDUCACIÓN Y LAS OPORTUNIDADES-CREO PARA EL PERIODO DE INGRESO DE 2024-I: 1) APOYAR EN LA REVISIÓN DE LA DOCUMENTACIÓN DE LOS ASPIRANTES A LOS DISTINTOS PROGRAMAS OFERTADOS PARA EL 2024-I DEL CREO. 2) APOYAR EN LA REALIZACIÓN DE LAS OBSERVACIONES QUE CONTENGAN LOS DOCUMENTOS DE LOS ASPIRANTES PARA QUE SEAN SUBSANADOS. 3.) REPORTAR EL ESTADO DE LA DOCUMENTACIÓN DE CADA ASPIRANTE AL CENTRO PARA LA REGIONALIZACIÓN DE LA EDUCACIÓN Y LAS OPORTUNIDADES-CREO.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</si>
  <si>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CO1.REQ.5739704</t>
  </si>
  <si>
    <t>OAG-CREO-0034-2024</t>
  </si>
  <si>
    <t>https://community.secop.gov.co/Public/Tendering/ContractNoticePhases/View?PPI=CO1.PPI.29814703&amp;isFromPublicArea=True&amp;isModal=False</t>
  </si>
  <si>
    <t>MARIA JOSE LOPEZ BOLAÑO</t>
  </si>
  <si>
    <t>LA PRESENTE ORDEN TIENE POR OBJETO: DESARROLLAR ACTIVIDADES DE APOYO ADMINISTRATIVO PARA EL PERIODO 2024-I, EN LAS DIFERENTES MODALIDADES DE GRADO DEL PROGRAMA DE PROFESIONAL EN ADMINISTRACIÓN DE LA SEGURIDAD Y SALUD EN EL TRABAJO POR CICLOS PROPEDÉUTICOS, EN SUS 3 NIVELES: 1.) APOYAR EN LA ORIENTACIÓN A LOS ESTUDIANTES DE LAS MODALIDADES DE GRADO OFRECIDAS POR EL PROGRAMA. 2.) APOYAR EN LA ORIENTACIÓN A LOS ESTUDIANTES EN EL PROCESO DE PRÁCTICAS PROFESIONALES EN LOS TRES CICLOS DE FORMACIÓN. 3.) APOYAR A LOS PROFESORES ASIGNADOS A LAS DIFERENTES MODALIDADES DE GRADO EN EL SEGUIMIENTO A LOS ESTUDIANTES. 4.) APOYAR EN LA ATENCIÓN DE SOLICITUDES, INQUIETUDES O REQUERIMIENTOS DE LOS ESTUDIANTES. 5.) APOYAR EN LA VERIFICACIÓN DE LOS REQUISITOS PARA LAS MODALIDADES DE GRADO DE LOS ESTUDIANTES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</si>
  <si>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CO1.REQ.5739409</t>
  </si>
  <si>
    <t>OAG-CREO-0033-2024</t>
  </si>
  <si>
    <t>https://community.secop.gov.co/Public/Tendering/ContractNoticePhases/View?PPI=CO1.PPI.29699702&amp;isFromPublicArea=True&amp;isModal=False</t>
  </si>
  <si>
    <t>DAVID RAFAEL DE LA ROSA CERVANTES</t>
  </si>
  <si>
    <t>MARINELA JOHANNA TRUJILLO ESMERAL</t>
  </si>
  <si>
    <t>LA PRESENTE ORDEN TIENE POR OBJETO: DESARROLLAR LAS SIGUIENTES ACTIVIDADES ADMINISTRATIVAS RELACIONADAS CON EL CONVENIO INTERADMINISTRATIVO SUSCRITO CON EL DEPARTAMENTO DE CESAR -FONDO DEPARTAMENTAL PARA LA EDUCACIÓN SUPERIOR – FEDESCESAR Y LA UNIVERSIDAD DEL MAGDALENA, DURANTE EL PERÍODO 2024-I: 1) APOYAR LOS TRÁMITES RELACIONADOS CON LA PROMOCIÓN SEMESTRAL DE LA CONVOCATORIA DE BECAS FEDESCESAR. 2) APOYAR LA REVISIÓN, VERIFICACIÓN Y APROBACIÓN DE LOS DOCUMENTOS DE LOS ASPIRANTES Y ESTUDIANTES BENEFICIARIOS DEL CONVENIO. 3) APOYAR EN LA APROBACIÓN, LIQUIDACIÓN, APLICACIÓN, RECHAZO Y NOTIFICACIÓN DE LAS BECAS FEDESCESAR. 4) APOYAR LOS TRÁMITES ACADÉMICOS Y ADMINISTRATIVOS DE LOS ESTUDIANTES BENEFICIARIOS DE LA BECA FEDESCESAR RELACIONADOS CON: REGISTRO ACADÉMICO, PAZ Y SALVO, RENUNCIAS A BECAS, ETC. 5) APOYAR LOS TRÁMITES ADMINISTRATIVOS RELACIONADOS CON CUENTAS DE COBROS O FACTURAS, RECAUDO DE PAGOS, ESTADOS DE CUENTA Y ACUERDOS DE PAGO DE ESTUDIANTES. 6) APOYAR LOS TRÁMITES ADMINISTRATIVOS RELACIONADOS CON CUENTA DE COBRO AL DEPARTAMENTO DEL CESAR, VERIFICACIÓN Y RECAUDO DEL PAGO A UNIMAGDALENA. 7) APOYAR EN LA ELABORACIÓN DE LOS INFORMES ACADÉMICOS, FINANCIEROS, DE ASPECTOS DIFERENCIALES U OTROS QUE SEAN SOLICITADOS POR EL DEPARTAMENTO DEL CESAR, LA INTERVENTORÍA DEL CONVENIO Y LA UNIVERSIDAD DEL MAGDALENA, EN LOS FORMATOS CORRESPONDIENTES SEGÚN LA ENTIDAD. 8) APOYAR EN LA ELABORACIÓN DE LAS COMUNICACIONES INTERNAS O EXTERNAS RELACIONADAS CON EL CONVENIO. 9) ATENDER CONSULTAS DE ASPIRANTES Y ESTUDIANTES BENEFICIARIOS DE BECA FEDESCESAR. 10) ATENDER LOS REQUERIMIENTOS QUE SOLICITEN EL DEPARTAMENTO DEL CESAR, LA INTERVENTORÍA Y LA UNIVERSIDAD DEL MAGDALENA. 11) APOYAR EN EL REPORTE DE INFORMACIÓN SOBRE EL CONVENIO EN LOS SISTEMAS DE INFORMACIÓN OFICIAL DE LA CONTRATACIÓN PÚBLICA QUE SE REQUIERA. 12) MANTENER ORGANIZADO EL ARCHIVO DE LOS DOCUMENTOS RELACIONADOS CON EL CONVENIO (CONTRACTUALES Y DE ESTUDIANTES) TANTO EN</t>
  </si>
  <si>
    <t> CO1.REQ.5703511</t>
  </si>
  <si>
    <t>OPSP-CREO-0032-2024</t>
  </si>
  <si>
    <t>https://community.secop.gov.co/Public/Tendering/ContractNoticePhases/View?PPI=CO1.PPI.29697592&amp;isFromPublicArea=True&amp;isModal=False</t>
  </si>
  <si>
    <t>RUTH SEVERICHE MONTAGUTH</t>
  </si>
  <si>
    <t>LAURA CAROLINA MARMOL CARRACEDO</t>
  </si>
  <si>
    <t>LA PRESENTE ORDEN TIENE POR OBJETO: DESARROLLAR LAS SIGUIENTES ACTIVIDADES DE APOYO EN EL MANEJO DE LA DOCUMENTACIÓN DE LA CONTRATACIÓN DEL PERSONAL ADMINISTRATIVO Y DOCENTE PARA EL PERIODO 2024-I, EN EL CENTRO PARA LA REGIONALIZACIÓN DE LA EDUCACIÓN Y LAS OPORTUNIDADES-CREO: 1. BRINDAR APOYO EN LA ORGANIZACIÓN Y ARCHIVO DE LOS DOCUMENTOS PARA EL TRÁMITE DE PAGO DE ÓRDENES DE SERVICIOS DEL CREO. 2. APOYAR EN LA ORGANIZACIÓN DEL ARCHIVO DE LAS ORDENES DE PRESTACIÓN DE SERVICIOS Y CATEDRÁTICOS DEL CREO. 3. BRINDAR APOYO EN LAS SOLICITUDES, INQUIETUDES O REQUERIMIENTOS DE LOS CONTRATISTAS Y DOCENTES DEL CREO. 4. APOYAR EN LA DESCARGA DEL RUT REQUERIDOS DE DOCENTES NUEVOS PARA EL TRÁMITE DE CREACIÓN TERCERO, DESCARGA Y ENVÍO DE CERTIFICACIÓN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</si>
  <si>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CO1.REQ.5702934</t>
  </si>
  <si>
    <t>OAG-CREO-0029-2024</t>
  </si>
  <si>
    <t>https://community.secop.gov.co/Public/Tendering/ContractNoticePhases/View?PPI=CO1.PPI.29695649&amp;isFromPublicArea=True&amp;isModal=False</t>
  </si>
  <si>
    <t>CHAUNI ALEJANDRA LOPEZ PATERNINA</t>
  </si>
  <si>
    <t>LA PRESENTE ORDEN TIENE POR OBJETO: DESARROLLAR LAS SIGUIENTES ACTIVIDADES PARA EL PERIODO 2024-I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</si>
  <si>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CO1.REQ.5702511</t>
  </si>
  <si>
    <t>OAG-CREO-0027-2024</t>
  </si>
  <si>
    <t>https://community.secop.gov.co/Public/Tendering/ContractNoticePhases/View?PPI=CO1.PPI.29691487&amp;isFromPublicArea=True&amp;isModal=False</t>
  </si>
  <si>
    <t>GABRIELA MERCEDES ESTRADA NIETO</t>
  </si>
  <si>
    <t>LA PRESENTE ORDEN TIENE POR OBJETO: DESARROLLAR LAS SIGUIENTES ACTIVIDADES ADMINISTRATIVAS EN EL CENTRO TUTORIAL DE EL BANCO DEL CENTRO PARA LA REGIONALIZACIÓN DE LA EDUCACIÓN Y LAS OPORTUNIDADES-CREO PARA EL PERIODO 2024-I: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</si>
  <si>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CO1.REQ.5700619</t>
  </si>
  <si>
    <t>OAG-CREO-0024-2024</t>
  </si>
  <si>
    <t>https://community.secop.gov.co/Public/Tendering/ContractNoticePhases/View?PPI=CO1.PPI.29699013&amp;isFromPublicArea=True&amp;isModal=False</t>
  </si>
  <si>
    <t>OSMERY DE LA LUZ REALES AGON</t>
  </si>
  <si>
    <t>LA PRESENTE ORDEN TIENE POR OBJETO: DESARROLLAR ACTIVIDADES CON LOS ESTUDIANTES DE INCLUSIÓN POR DIVERSIDAD FUNCIONAL DEL CENTRO PARA LA REGIONALIZACIÓN DE LA EDUCACIÓN Y LAS OPORTUNIDADES-CREO,DURANTE EL PERIODO 2024-I: 1.) REALIZAR ENTREVISTA INICIAL A LOS ASPIRANTES DE LOS DIFERENTES PROGRAMAS. 2.) RECEPCIONAR Y REVISAR LAS HISTORIAS CLÍNICAS DE LOS ASPIRANTES, ENVIADAS POR DESARROLLO ESTUDIANTIL. 3.) REALIZAR SEGUIMIENTO EN LOS PROCESOS DE LA GRUPO DE ADMISIÓN, CONTROL Y REGISTRO ACADÉMICO. 4.) REMITIR A LOS DIFERENTES PROGRAMAS EL LISTADO DE ESTUDIANTES DE DIVERSIDAD FUNCIONAL MATRICULADOS. 5.) APOYAR A LOS ESTUDIANTES DE DIVERSIDAD FUNCIONAL EN EL PROCESO DE MATRÍCULAS FINANCIERAS Y ACADÉMICAS. 6.) REALIZAR INTERVENCIONES INDIVIDUALES, GRUPALES Y FAMILIARES, PARA LA MEJORA DE LAS COMPETENCIAS EDUCATIVAS DE LOS ESTUDIANTES CON DIVERSIDAD FUNCIONAL, DE LAS CONDICIONES EDUCATIVAS Y AL DESARROLLO DE SOLUCIONES A LAS POSIBLES DIFICULTADES DETECTADAS, EN COORDINACIÓN CON LA DIRECCIÓN DE BIENESTAR UNIVERSITARIO. 7.) APOYAR A LOS ESTUDIANTES CON DIVERSIDAD FUNCIONAL, EN EL PROCESO DE ADAPTACIÓN A LA VIDA UNIVERSITARIA, A TRAVÉS DE TALLERES GRUPALES EN EL AMBIENTE ESCOLAR EN COORDINACIÓN CON LA DIRECCIÓN DE DESARROLLO ESTUDIANTIL. 8.) DESARROLLAR ESTRATEGIAS PSICOLÓGICAS PARA EL DESARROLLO DE LAS COMPETENCIAS SOCIOEMOCIONALES, EN LA CLARIFICACIÓN DE SUS PROYECTOS PERSONALES, Y PROFESIONALES DE MODO QUE PUEDAN DIRIGIR SU PROPIA FORMACIÓN Y SU TOMA DE DECISIONES. 9.) ASESORAR A LOS MIEMBROS DE LA COMUNIDAD UNIVERSITARIA EN LA IMPLEMENTACIÓN DE ESTRATEGIAS PARA EL MANEJO DE LA INCLUSIÓN EN EL ENTORNO ESCOLAR DE LOS ESTUDIANTES CON DIVERSIDAD FUNCIONAL. 10.) REALIZAR SEGUIMIENTO ACADÉMICO A LOS ESTUDIANTES DE DIVERSIDAD FUNCIONAL EN SU PROCESO DE FORMACIÓN ACADÉMICO. 11.) IMPLEMENTAR ESTRATEGIAS PSICOLÓGICAS, PARA LA MEJORA DE LAS RELACIONES FAMILIARES, Y LA COLABORACIÓN EFECTIVA ENTRE FAMILIAS Y EDUCADORES, PROMOVIENDO LA PARTICIPACIÓN FAMILIAR EN LA COMUNIDAD EDUCATIVA, ASÍ COMO EN LOS PROGRAMAS QUE DESARROLLA BIENESTAR UNIVERSITARIO Y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</si>
  <si>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CO1.REQ.5703069</t>
  </si>
  <si>
    <t>OPSP-CREO-0031-2024</t>
  </si>
  <si>
    <t>https://community.secop.gov.co/Public/Tendering/ContractNoticePhases/View?PPI=CO1.PPI.29698254&amp;isFromPublicArea=True&amp;isModa</t>
  </si>
  <si>
    <t>NELSON DAZA GOENAGA</t>
  </si>
  <si>
    <t>EUGENIA LEONOR MORELLI DAZA</t>
  </si>
  <si>
    <t>LA PRESENTE ORDEN TIENE POR OBJETO: DESARROLLAR LAS SIGUIENTES ACTIVIDADES DE APOYO AL PROGRAMA PROFESIONAL EN DEPORTE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LA ELABORACIÓN DE PROPUESTAS DE NUEVA OFERTA ACADÉMICA RELACIONADA CON EL PROGRAMA. 6) APOYAR EN LOS PROCESOS DE RENOVACIÓN Y ACREDITACIÓN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</si>
  <si>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CO1.REQ.5702969</t>
  </si>
  <si>
    <t>OAG-CREO-0030-2024</t>
  </si>
  <si>
    <t>https://community.secop.gov.co/Public/Tendering/ContractNoticePhases/View?PPI=CO1.PPI.29697364&amp;isFromPublicArea=True&amp;isModal=False</t>
  </si>
  <si>
    <t>SILVANA PATRICIA ACERO PEREZ</t>
  </si>
  <si>
    <t>LA PRESENTE ORDEN TIENE POR OBJETO: DESARROLLAR LAS SIGUIENTES ACTIVIDADES DE APOYO PROFESIONAL EN LA ATENCIÓN PSICOLÓGICA DE ESTUDIANTES EN EL CENTRO PARA LA REGIONALIZACIÓN DE LA EDUCACIÓN Y LAS OPORTUNIDADES- CREO, DURANTE EL PERIODO 2024-I: 1. PROPONER Y APLICAR ESTRATEGIAS PARA EL FUNCIONAMIENTO DEL SERVICIO DE ASESORÍA PSICOLÓGICA EN LA COMUNIDAD ACADÉMICA DEL CREO. 2. APOYAR EN LA JORNADA DE INDUCCIÓN DE ESTUDIANTES DEL CREO. 3. MONITOREAR Y HACER SEGUIMIENTO A SITUACIONES QUE GENEREN O MATERIALICEN DESERCIÓN ESTUDIANTIL. 4. APOYAR EN LAS ACTIVIDADES DE PROMOCIÓN DE LA SALUD MENTAL DE LOS ESTUDIANTES DEL CREO. 5. REALIZAR ACTIVIDADES DE DIAGNÓSTICO Y EVALUACIÓN PSICOLÓGICA DE LOS ESTUDIANTES A NIVEL INDIVIDUAL Y COLECTIVO DEL CREO. 6. APLICAR PRUEBAS, ENTREVISTAS Y DEMÁS ESTRATEGIAS PARA LA CARACTERIZACIÓN DE LA COMUNIDAD ESTUDIANTIL. 7. CONSOLIDAR ESTADÍSTICAS DE ATENCIÓN PSICOLÓGICA, Y PRESENTAR INFORMES MENSUALES. 8. APOYAR LOS PROCESOS DE SELECCIÓN DE ASPIRANTES EN LOS DIFERENTES PROGRAMAS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</si>
  <si>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CO1.REQ.5702390</t>
  </si>
  <si>
    <t>OPSP-CREO-0028-2024</t>
  </si>
  <si>
    <t>https://community.secop.gov.co/Public/Tendering/ContractNoticePhases/View?PPI=CO1.PPI.29694870&amp;isFromPublicArea=True&amp;isModal=False</t>
  </si>
  <si>
    <t>DIGNA MARIA JARABA GONZALEZ</t>
  </si>
  <si>
    <t>LA PRESENTE ORDEN TIENE POR OBJETO: DESARROLLAR LAS SIGUIENTES ACTIVIDADES PARA EL PERIODO 2024-I EN EL CENTRO TUTORIAL DE FUNDACIÓN (MAGDALENA),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</si>
  <si>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CO1.REQ.5702015</t>
  </si>
  <si>
    <t>OAG-CREO-0026-2024</t>
  </si>
  <si>
    <t>https://community.secop.gov.co/Public/Tendering/ContractNoticePhases/View?PPI=CO1.PPI.29693248&amp;isFromPublicArea=True&amp;isModal=False</t>
  </si>
  <si>
    <t>ELIEL MOISES GUEVARA CARIAGA</t>
  </si>
  <si>
    <t>LA PRESENTE ORDEN TIENE POR OBJETO: DESARROLLAR LAS SIGUIENTES ACTIVIDADES DE ASESORÍA EN EL MARCO DEL REDISEÑO DE LA OFERTA DEL CENTRO PARA LA REGIONALIZACIÓN DE LA EDUCACIÓN Y LAS OPORTUNIDADES-CREO DURANTE EL PREIODO 2024-I: 1.) 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 ASESORAR, REVISAR Y EMITIR ORIENTACIONES DE MEJORA Y COMPLEMENTACIÓN DE LAS CONDICIONES; DENOMINACIÓN Y/O JUSTIFICACIÓN, Y/O ASPECTOS CURRICULARES, Y/U ORGANIZACIÓN DE LAS ACTIVIDADES ACADÉMICAS, CORRESPONDIENTE A PROGRAMAS DE PREGRADO EN PROCESO DE CREACIÓN Y/O AJUSTE NORMATIVO, VERIFICANDO EL AVANCE EN LA DOCUMENTACIÓN DE LAS CONDICIONES MENCIONADAS, DE ACUERDO CON LA NORMATIVIDAD VIGENTE. 3) ASESORA, REVISAR Y EMITIR ORIENTACIONES DE MEJORA Y COMPLEMENTACIÓN DE LAS CONDICIONES; INVESTIGACIÓN Y/O SECTOR EXTERNO Y/O PROFESORES Y/O MEDIOS EDUCATIVOS Y/O INFRAESTRUCTURA, CORRESPONDIENTE A PROGRAMAS DE PREGRADO EN PROCESO DE CREACIÓN Y/O AJUSTE NORMATIVO, VERIFICANDO EL AVANCE EN LA DOCUMENTACIÓN DE LAS CONDICIONES MENCIONADAS, DE ACUERDO CON LA NORMATIVIDAD VIGENTE. 4) ASESORAR Y APOYAR LA PREPARACIÓN DOCUMENTAL, AL MOMENTO DE PRESENTAR NUEVOS PROGRAMAS ANTE LOS RESPECTIVOS CUERPOS COLEGIADOS DE LA INSTITUCIÓN. 5) APOYAR LA SOCIALIZACIÓN DE LAS PROPUESTAS DE NUEVOS PROGRAMAS, ANTE LOS CONSEJOS DE FACULTAD RESPECTIVOS Y/O CONSEJO ACADÉMICO. 6) APOYAR EL ALISTAMIENTO DOCUMENTAL DE LOS PROGRAMAS QUE HAN SIDO APROBADOS POR CONSEJO ACADÉMICO, PARA SER SUBIDOS A LA PLATAFORMA SACES (RADICACIÓN ANTE EL MEN). 7) APOYAR EN LAS EVENTUALES RESPUESTAS Y/O REQUERIMIENTOS DEL MEN, EN EL MARCO DEL PROCESO DE OTORGAMIENTO DEL REGISTRO CALIFICADO DE LOS PROGRAMAS NUEVOS.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</si>
  <si>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CO1.REQ.5701307</t>
  </si>
  <si>
    <t>OPSP-CREO-0025-2024</t>
  </si>
  <si>
    <t>https://community.secop.gov.co/Public/Tendering/ContractNoticePhases/View?PPI=CO1.PPI.29691107&amp;isFromPublicArea=True&amp;isModal=False</t>
  </si>
  <si>
    <t>OSCAR FERNANDO BORRERO PARDO</t>
  </si>
  <si>
    <t>LA PRESENTE ORDEN TIENE POR OBJETO: DESARROLLAR LAS SIGUIENTES ACTIVIDADES DE MARKETING PARA EL PERIODO 2024-I EN EL CENTRO PARA LA REGIONALIZACIÓN DE LA EDUCACIÓN Y LAS OPORTUNIDADES - CREO: 1) APOYAR EL DISEÑO DE BANNERS, FOLLETOS, PIEZAS DIGITALES E IMPRESAS PARA LOS DISTINTOS CANALES COMUNICATIVOS DEL CREO, INVOLUCRANDO LA MARCA Y SUS ELEMENTOS INSTITUCIONALES. 2) ASESORAR EN CAMPAÑAS DE POSICIONAMIENTO DEL CREO A TRAVÉS DE ESTRATEGIAS DE MARKETING DIGITAL LLEVADAS A LAS REDES SOCIALES PARA ATRAER USUARIOS. 3) APOYAR EL REGISTRO EN FOTOGRAFÍA Y VIDEO DE LOS EVENTOS INSTITUCIONALES Y DEMÁS ACTIVIDADES DEL CREO. 4) APOYAR LA CREACIÓN DE CONTENIDOS AUDIOVISUALES INSTITUCIONALES, DESDE LA EDICIÓN DE VIDEOS QUE PROMUEVAN AL CREO Y SUS ACTIVIDADES. 5) ASESORAR EN LA CREACIÓN DE CONTENIDOS INSTITUCIONALES PARA LA DIVULGACIÓN DE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</si>
  <si>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CO1.REQ.5700406</t>
  </si>
  <si>
    <t>OPSP-CREO-0023-2024</t>
  </si>
  <si>
    <t>https://community.secop.gov.co/Public/Tendering/ContractNoticePhases/View?PPI=CO1.PPI.29689943&amp;isFromPublicArea=True&amp;isModal=False</t>
  </si>
  <si>
    <t>DI ESTEFANO PEDERNERA BARCELO SANCHEZ</t>
  </si>
  <si>
    <t>GERMAN LEONARDO PEÑA MARTINEZ</t>
  </si>
  <si>
    <t>LA PRESENTE ORDEN TIENE POR OBJETO: DESARROLLAR LAS SIGUIENTES ACTIVIDADES DE APOYO EN LA PLATAFORMAS DE AMBIENTES VIRTUALES DEL CENTRO PARA LA REGIONALIZACIÓN DE LA EDUCACIÓN Y LAS OPORTUNIDADES-CREO DURANTE EL PERIODO 2024-I: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APOYAR EN EL MANTENIMIENTO Y SOPORTE TÉCNICO DE LOS EQUIPOS DE LA DEPENDENCIA PARA SU MEJORAMIENTO FUNCIONAL. 8.) CAPACITAR AL PERSONAL DOCENTE Y ESTUDIANTES NUEVOS SEGÚN LAS SOLICITUDES REALIZADAS POR LA ENTIDAD. 9.) REALIZAR DESARROLLOS, MEJORAS Y ADAPTACIONES PARA LOS SISTEMAS DE INFORMACIÓN CON LOS QUE CUENTE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</si>
  <si>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CO1.REQ.5699845</t>
  </si>
  <si>
    <t>OPSP-CREO-0022-2024</t>
  </si>
  <si>
    <t>https://community.secop.gov.co/Public/Tendering/ContractNoticePhases/View?PPI=CO1.PPI.29466239&amp;isFromPublicArea=True&amp;isModal=False</t>
  </si>
  <si>
    <t>LA PRESENTE ORDEN TIENE POR OBJETO: DESARROLLAR LAS SIGUIENTES ACTIVIDADES DE APOYO PARA EL PERIODO 2024-I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</si>
  <si>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CO1.REQ.5630945</t>
  </si>
  <si>
    <t>OAG-CREO-0021-2024</t>
  </si>
  <si>
    <t>https://community.secop.gov.co/Public/Tendering/ContractNoticePhases/View?PPI=CO1.PPI.29428065&amp;isFromPublicArea=True&amp;isModal=False</t>
  </si>
  <si>
    <t>SARA PATRICIA ONATE ALVAREZ</t>
  </si>
  <si>
    <t>LA PRESENTE ORDEN TIENE POR OBJETO: DESARROLLAR LAS SIGUIENTES ACTIVIDADES DE APOYO A EN LOS PROGRAMAS DE TECNOLOGÍA EN ATENCIÓN A LA PRIMERA INFANCIA Y TÉCNICO LABORAL EN AUXILIAR EN PRIMERA INFANCIA DEL CENTRO PARA LA REGIONALIZACIÓN DE LA EDUCACIÓN Y LAS OPORTUNIDADES-CREO PARA EL PERIODO 2024-I: 1.) APOYAR EN LA ATENCIÓN DE SOLICITUDES, INQUIETUDES O REQUERIMIENTOS DE LOS ESTUDIANTES Y DOCENTES. 2.) APOYAR EN EL SEGUIMIENTO Y ACOMPAÑAMIENTO DE LAS ACTIVIDADES ACADÉMICAS.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LOS PROCESOS ADMINISTRATIVOS DE LOS PROGRAMAS. 6.) APOYAR EN LA PROMOCIÓN DE LOS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</si>
  <si>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CO1.REQ.5618154</t>
  </si>
  <si>
    <t>OAG-CREO-0019-2024</t>
  </si>
  <si>
    <t>https://community.secop.gov.co/Public/Tendering/ContractNoticePhases/View?PPI=CO1.PPI.29426937&amp;isFromPublicArea=True&amp;isModal=False</t>
  </si>
  <si>
    <t>MARIA TERESA GARAY PAEZ</t>
  </si>
  <si>
    <t>LA PRESENTE ORDEN TIENE POR OBJETO: DESARROLLAR LAS SIGUIENTES ACTIVIDADES PARA EL PERIODO 2024-I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EN LAS ACCIONES O ACTIVIDADES QUE PROPENDAN POR LA AMPLIACIÓN DE COBERTURA E INCREMENTO DE ESTUDIANTES EN EL CENTRO TUTORIAL. 5.) APOYAR EN LA ATENCIÓN DE SOLICITUDES, QUEJAS, RECLAMOS, INQUIETUDES O REQUERIMIENTOS DE LOS ESTUDIANTES Y DOCENTES DEL CENTRO TUTORIAL. 6.) APOYAR EL PROCESO DE EVALUACIÓN DOCENTE POR PARTE DE LOS ESTUDIANTES DEL CENTRO TUTORIAL. 7.) APOYAR LAS ACTIVIDADES ACADÉMICAS, ADMINISTRATIVAS Y DE EXTENSIÓN ORGANIZADAS POR EL CREO EN EL CENTRO TUTORIAL. 8.) APOYAR Y HACER SEGUIMIENTO Y PRESENTAR LOS INFORMES QUE LE SEAN REQUERIDOS ACERCA DE LA SITUACIÓN ACADÉMICA Y FINANCIERA DE LOS ESTUDIANTES DEL CENTRO TUTORIAL. 9.) APOYAR LAS ACTIVIDADES QUE PROMUEVAN LA VENTA DE SERVICIOS DENTRO DE LOS PROGRAMAS, Y EJECUTARLAS CON PREVIA AUTORIZACIÓN DEL DIRECTOR DEL CREO. 10.) APOYAR EN LOS PROCESOS DE SOLICITUD Y VERIFICACIÓN PARA QUE LOS DOCENTES Y ESTUDIANTES NUEVOS DEL CENTRO TUTORIAL RECIBAN CAPACITACIÓN SOBRE EL MANEJO DE LA PLATAFORMA DE AMBIENTES VIRTUALES.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</si>
  <si>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CO1.REQ.5617691</t>
  </si>
  <si>
    <t>OAG-CREO-0018-2024</t>
  </si>
  <si>
    <t>https://community.secop.gov.co/Public/Tendering/ContractNoticePhases/View?PPI=CO1.PPI.29425619&amp;isFromPublicArea=True&amp;isModal=False</t>
  </si>
  <si>
    <t>AURELIO MANUEL BONETT SOLANO</t>
  </si>
  <si>
    <t>LA PRESENTE ORDEN TIENE POR OBJETO: DESARROLLAR LAS SIGUIENTES ACTIVIDADES DE APOYO PARA EL PERIODO 2024-I EN EL CENTRO PARA LA REGIONALIZACIÓN DE LA EDUCACIÓN Y LAS OPORTUNIDADES-CREO: 1) APOYAR EN LA ENTREGA Y RECEPCIÓN DE COMUNICACIONES EXTERNAS DEL CREO EN EL GRUPO DE GESTIÓN DOCUMENTA. 2.) APOYAR EN EL TRASLADO DE PAQUETES O DOCUMENTES A DIFERENTES EMPRESAS O INSTITUCIONES QUE TRABAJAN O TIENEN CONVENIO CON EL CREO. 4.) APOYAR EN LA ORGANIZACIÓN Y BÚSQUEDA DE DOCUMENTOS EN EL ARCHIVO FÍSICO DEL CREO. 5.) APOYAR EN EL TRASLADO DE PRODUCTOS DE ASEO Y DE SEGURIDAD Y SALUD EN EL TRABAJO DESDE LA SEDE PRINCIPAL DE UNIMAGDALENA HACIA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</si>
  <si>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CO1.REQ.5617818</t>
  </si>
  <si>
    <t>OAG-CREO-0017-2024</t>
  </si>
  <si>
    <t>https://community.secop.gov.co/Public/Tendering/ContractNoticePhases/View?PPI=CO1.PPI.29412900&amp;isFromPublicArea=True&amp;isModal=False</t>
  </si>
  <si>
    <t>ANGELICA SANCHEZ MANGA</t>
  </si>
  <si>
    <t>CO1.REQ.5613914</t>
  </si>
  <si>
    <t>OAG-CREO-0015-2024</t>
  </si>
  <si>
    <t>https://community.secop.gov.co/Public/Tendering/ContractNoticePhases/View?PPI=CO1.PPI.29410863&amp;isFromPublicArea=True&amp;isModal=False</t>
  </si>
  <si>
    <t>ELEDIS ELENA CATAÑO SOSA</t>
  </si>
  <si>
    <t>LA PRESENTE ORDEN TIENE POR OBJETO: DESARROLLAR LAS SIGUIENTES ACTIVIDADES DE APOYO PARA EL PERIODO 2024-I,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</si>
  <si>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CO1.REQ.5612995</t>
  </si>
  <si>
    <t>OAG-CREO-0013-2024</t>
  </si>
  <si>
    <t>https://community.secop.gov.co/Public/Tendering/ContractNoticePhases/View?PPI=CO1.PPI.29407192&amp;isFromPublicArea=True&amp;isModal=False</t>
  </si>
  <si>
    <t>MELISSA LEONOR SUAREZ DIAZ</t>
  </si>
  <si>
    <t>LA PRESENTE ORDEN TIENE POR OBJETO: DESARROLLAR LAS SIGUIENTES ACTIVIDADES DE APOYO PARA EL PERIODO 2024-I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BRINDAR APOYO EN EL SEGUIMIENTO RESPECTO DEL CUMPLIMIENTO DE LAS ACTIVIDADES ACADÉMICAS. 6.)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</si>
  <si>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CO1.REQ.5612005</t>
  </si>
  <si>
    <t>OAG-CREO-0009-2024</t>
  </si>
  <si>
    <t>https://community.secop.gov.co/Public/Tendering/ContractNoticePhases/View?PPI=CO1.PPI.29369197&amp;isFromPublicArea=True&amp;isModal=False</t>
  </si>
  <si>
    <t>YULITZA ESTHER MARTINEZ LARA</t>
  </si>
  <si>
    <t>LA PRESENTE ORDEN TIENE POR OBJETO: DESARROLLAR LAS SIGUIENTES ACTIVIDADES DE APOYO EN EL PROGRAMA DE LICENCIATURA EN LITERATURA Y LENGUA CASTELLANA DEL CENTRO PARA LA REGIONALIZACIÓN DE LA EDUCACIÓN Y LAS OPORTUNIDADES-CREO PARA EL PERIODO 2024-I: 1.) BRINDAR APOYO DE LAS SOLICITUDES, INQUIETUDES O REQUERIMIENTOS DE LOS ESTUDIANTES Y DOCENTES. 2.) APOYAR LOS TRÁMITES OPERATIVOS DE REPORTE DE NOTAS, REGISTROS ACADÉMICOS, EXPEDICIÓN DE LIQUIDACIONES DE MATRÍCULAS, PROMEDIOS ACADÉMICOS, CARNET DE ESTUDIANTES Y DOCENTES, SEGURO ESTUDIANTIL, CONSTANCIAS DE ESTUDIANTES Y DOCENTES, ORGANIZACIÓN DE LOS DOCUMENTOS REQUERIDOS PARA GRADO. 3.) APOYAR EN LOS PROCESOS DE ASIGNACIÓN ACADÉMICA. 4.) APOYAR EN LA ORGANIZACIÓN Y EJECUCIÓN DE LOS PROCESOS DE ADICIONES Y DESPLAZAMIENTOS DE DOCENTES. 5.) APOYO A LOS SEGUIMIENTOS ACADÉMICOS DE LOS CENTROS ZONALES DE MANERA PRESENCIAL Y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</si>
  <si>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 CO1.REQ.5599007</t>
  </si>
  <si>
    <t>OAG-CREO-0008-2024</t>
  </si>
  <si>
    <t>https://community.secop.gov.co/Public/Tendering/ContractNoticePhases/View?PPI=CO1.PPI.29353107&amp;isFromPublicArea=True&amp;isModal=False</t>
  </si>
  <si>
    <t>DIANA MILEIDY FERNANDEZ VARGAS</t>
  </si>
  <si>
    <t>LA PRESENTE ORDEN TIENE POR OBJETO: DESARROLLAR LAS SIGUIENTES ACTIVIDADES DE ASESORÍA Y APOYO EN PROCESOS DE ASIGNACIÓN Y VINCULACIÓN DOCENTE DE LOS PROGRAMAS ACADÉMICOS DEL CENTRO PARA LA REGIONALIZACIÓN DE LA EDUCACIÓN Y LAS OPORTUNIDADES-CREO PARA EL PERIODO 2024-I: 1.) ASESORAR EN LA CONSTRUCCIÓN Y/O MODIFICACIÓN DE LA ASIGNACIÓN DOCENTE DE LOS DIFERENTES PROGRAMAS DEL CREO. 2.) APOYAR CON EL PROCESO REVISIÓN DE ACTAS DE VINCULACIÓN Y ADICIONALES QUE CARGAN FIRMADAS LOS CATEDRÁTICOS DEL CREO. 3) ASESORAR Y APOYAR EN LA REVISIÓN DE DOCUMENTOS Y EN EL REGISTRO DE VINCULACIONES DE DOCENTES EN LA PLATAFORMA SIGEP II. 4.) APOYAR EN LA REVISIÓN DE DOCUMENTOS Y EN EL REGISTRO DE CONTRATOS DE DOCENTES EN LA PLATAFORMA GEDOCO Y ASESORAR ESTE PROCESO. 5.) APOYAR EN LA REVISIÓN DE LOS REPORTES DE HORAS CATEDRA DE LOS PROGRAMAS. 6.) APOYAR EN LA ELABORACIÓN DE MODIFICATORIOS DE LAS ACTAS DE VINCULACIÓN DE LOS DOCENTES. 7.) APOYAR EN EL PROCESO DE RECONOCIMIENTO DE BONIFICACIONES A DOCENTES DE PLANTA Y FUNCIONARIOS DE LOS DIFERENTES PROGRAMAS ACADÉMICOS DEL CREO. 8.) APOYAR EN LA DESCARGA DE DOCUMENTOS DE CONTRATACIÓN DE DOCENTES CATEDRÁTICOS Y ORGANIZACIÓN DE LOS MISMO EN EL ARCHIVO DIGITAL DEL CREO, ADEMÁS DEL ENVÍO A LA OFICINA DE DIRECCIÓN DE TALENTO HUMANO.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</si>
  <si>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CO1.REQ.5593638</t>
  </si>
  <si>
    <t>OPSP-CREO-0005-2024</t>
  </si>
  <si>
    <t>https://community.secop.gov.co/Public/Tendering/ContractNoticePhases/View?PPI=CO1.PPI.29352124&amp;isFromPublicArea=True&amp;isModal=False</t>
  </si>
  <si>
    <t>MARISOL ACUÑA CANTILLO</t>
  </si>
  <si>
    <t>LA PRESENTE ORDEN TIENE POR OBJETO: DESARROLLAR LAS SIGUIENTES ACTIVIDADES DE APOYO ADMINISTRATIVO PARA EL PERIODO 2024-I EN EL CENTRO PARA LA REGIONALIZACIÓN DE LA EDUCACIÓN Y LAS OPORTUNIDADES-CREO: 1.) BRINDAR APOYO EN LOS TRÁMITES ADMINISTRATIVOS REQUERIDOS DEL CONVENIO BECAS DEL CAMBIO SUSCRITO CON LA GOBERNACIÓN DEL MAGDALENA, CONVENIO CON CEDEIT, Y DE LOS CONVENIOS DE VENTAS DE SERVICIOS DEL CREO. 2.) APOYAR EN LOS PROCESOS DE REVISIÓN DEL SIGEP II Y GEDOCO DE DOCENTES DEL CREO. 3.) APOYAR EN EL TRÁMITE DE LIQUIDACIÓN DE GASTOS DE DESPLAZAMIENTOS DE DOCENTES, ELABORACIÓN DE RESOLUCIONES PARA DESPLAZAMIENTOS DE DOCENTES; ADEMÁS DE APOYAR EN LA LEGALIZACIÓN DE LOS DESPLAZAMIENTOS DE DOCENTES DEL CREO. 4.) APOYAR EN EL TRÁMITE ADMINISTRATIVO REQUERIDO PARA LA CONTRATACIÓN Y PAGO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</si>
  <si>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CO1.REQ.5593294</t>
  </si>
  <si>
    <t>OAG-CREO-0004-2024</t>
  </si>
  <si>
    <t>https://community.secop.gov.co/Public/Tendering/ContractNoticePhases/View?PPI=CO1.PPI.29464488&amp;isFromPublicArea=True&amp;isModal=False</t>
  </si>
  <si>
    <t>LOLIENA PAOLA ROJAS NUÑEZ</t>
  </si>
  <si>
    <t>LA PRESENTE ORDEN TIENE POR OBJETO: DESARROLLAR LAS SIGUIENTES ACTIVIDADES DE APOYO ADMINISTRATIVO EN EL PROGRAMA LICENCIATURA EN MATEMÁTICA DEL CENTRO PARA LA REGIONALIZACIÓN DE LA EDUCACIÓN Y LAS OPORTUNIDADES-CREO PARA EL PERIODO 2024-I: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ORGANIZACIÓN DE LOS DOCUMENTOS REQUERIDOS PARA GRADO. 5.) APOYAR A LOS ESTUDIANTES EN EL PROCESO DE CRÉDITO A CORTO PLAZO CON UNIMAGDALENA. 6.) APOYAR EN LOS PROCESOS DE ASIGNACIÓN ACADÉMICA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</si>
  <si>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CO1.REQ.5630805</t>
  </si>
  <si>
    <t>OAG-CREO-0020-2024</t>
  </si>
  <si>
    <t>https://community.secop.gov.co/Public/Tendering/ContractNoticePhases/View?PPI=CO1.PPI.29424507&amp;isFromPublicArea=True&amp;isModal=False</t>
  </si>
  <si>
    <t>DENIS LIZETH VANEGAS BARRIOSNUEVO</t>
  </si>
  <si>
    <t>LA PRESENTE ORDEN TIENE POR OBJETO: DESARROLLAR LAS SIGUIENTES ACTIVIDADES DE APOYO ADMINISTRATIVO PARA EL PERIODO 2024-I, DE LAS PRÁCTICAS DEL PROGRAMA TÉCNICO LABORAL EN OFICINISTA, CLASIFICACIÓN Y ARCHIVO DEL CREO: 1.) APOYAR EN LA ORIENTACIÓN A LOS ESTUDIANTES PARA EL PROCESO DE PRÁCTICAS. 2.) APOYAR EN LA ATENCIÓN DE SOLICITUDES, INQUIETUDES O REQUERIMIENTOS DE LOS ESTUDIANTES. 3.) APOYAR EN EL SEGUIMIENTO DE LAS PRÁCTICAS DE LOS ESTUDIANTES DEL PROGRAMA. 4.) APOYAR EN EL REPORTE DE ESTUDIANTES DE PRÁCTICAS QUE SE REQUIERA.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</si>
  <si>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CO1.REQ.5617311</t>
  </si>
  <si>
    <t>OAG-CREO-0016-2024</t>
  </si>
  <si>
    <t>https://community.secop.gov.co/Public/Tendering/ContractNoticePhases/View?PPI=CO1.PPI.29411861&amp;isFromPublicArea=True&amp;isModal=False</t>
  </si>
  <si>
    <t>ERIKA PATRICIA FRANCO USUGA</t>
  </si>
  <si>
    <t>LA PRESENTE ORDEN TIENE POR OBJETO: DESARROLLAR LAS SIGUIENTES ACTIVIDADES DE ASESORÍA EN LA PLATAFORMAS DE AMBIENTES VIRTUALES DEL CENTRO PARA LA REGIONALIZACIÓN DE LA EDUCACIÓN Y LAS OPORTUNIDADES-CREO DURANTE EL PERIODO 2024-I: 1.) ASESORAR Y APOYAR EN EL MANTENIMIENTO DE LOS SERVICIOS DE LA PLATAFORMA DE AMBIENTES VIRTUALES. 2.) APOYAR LA ADMINISTRACIÓN Y SOPORTE DE USUARIOS Y CURSOS EN LA PLATAFORMA DE AMBIENTES VIRTUALES. 3.) ASESORAR EN LA VERIFICACIÓN DE CONTENIDOS Y ACTIVIDADES PUBLICADOS EN LOS CURSOS DE LA PLATAFORMA DE AMBIENTES VIRTUALES. 4.) ASESORAR Y APOYAR LA ELABORACIÓN DE INFORMES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7.) CAPACITAR AL PERSONAL DOCENTE Y ESTUDIANTES NUEVOS SEGÚN LAS SOLICITUDES REALIZADAS. 8.) REALIZAR DESARROLLOS, MEJORAS Y ADAPTACIONES PARA LOS SISTEMAS DE INFORMACIÓN CON LOS QUE CUENTE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</si>
  <si>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CO1.REQ.5613384</t>
  </si>
  <si>
    <t>OPSP-CREO-0014-2024</t>
  </si>
  <si>
    <t>https://community.secop.gov.co/Public/Tendering/ContractNoticePhases/View?PPI=CO1.PPI.29409880&amp;isFromPublicArea=True&amp;isModal=False</t>
  </si>
  <si>
    <t>JENNIFER PAOLA SALAS CALDERON</t>
  </si>
  <si>
    <t>LA PRESENTE ORDEN TIENE POR OBJETO: DESARROLLAR LAS SIGUIENTES ACTIVIDADES DE APOYO PARA EL PERIODO 2024-I EN EL PROGRAMA DE ADMINISTRACIÓN DE LA SEGURIDAD Y SALUD EN EL TRABAJO POR CICLOS PROPEDÉUTICOS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3.) APOYAR LA EXPEDICIÓN DE PAZ Y SALVOS DE PROFESORES. 4.) APOYAR LOS PROCESOS DE HOMOLOGACIÓN DE LOS ESTUDIANTES QUE INGRESEN EN LAS MODALIDADES DE VALIDACIÓN POR COMPETENCIAS Y HOMOLOGACIÓN INTERNA. 5.) APOYAR EL REGISTRO ACADÉMICO DE LOS ESTUDIANTES DE PRIMER SEMESTRE. 6.) APOYAR Y HACER SEGUIMIENTO AL REGISTRO ACADÉMICO DE LOS ESTUDIANTES ANTIGUOS. 7.) APOYAR EL PROCESO DE REGISTRO Y SEGUIMIENTO DE LOS ESTUDIANTES EN LAS PRUEBAS SABER T Y T Y SABER PRO.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</si>
  <si>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CO1.REQ.5613036</t>
  </si>
  <si>
    <t>OAG-CREO-0012-2024</t>
  </si>
  <si>
    <t>https://community.secop.gov.co/Public/Tendering/ContractNoticePhases/View?PPI=CO1.PPI.29409663&amp;isFromPublicArea=True&amp;isModal=False</t>
  </si>
  <si>
    <t>RAFAEL EMILIO COLLANTE BALLEN</t>
  </si>
  <si>
    <t>LA PRESENTE ORDEN TIENE POR OBJETO: DESARROLLAR LAS SIGUIENTES ACTIVIDADES DE APOYO PARA EL PERIODO 2024-I EN EL PROGRAMA DE ADMINISTRACIÓN PUBLICA POR CICLOS PROPEDÉUTICOS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EL SEGUIMIENTO RESPECTO DEL CUMPLIMIENTO DE LAS ACTIVIDADES ACADÉMICAS.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</si>
  <si>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CO1.REQ.5612477</t>
  </si>
  <si>
    <t>OAG-CREO-0011-2024</t>
  </si>
  <si>
    <t>https://community.secop.gov.co/Public/Tendering/ContractNoticePhases/View?PPI=CO1.PPI.29408945&amp;isFromPublicArea=True&amp;isModal=False</t>
  </si>
  <si>
    <t>MILTON JOSE MANJARRES MARTINEZ</t>
  </si>
  <si>
    <t>LA PRESENTE ORDEN TIENE POR OBJETO: DESARROLLAR LAS SIGUIENTES ACTIVIDADES DE APOYO PARA EL PERIODO 2024-I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APOYAR EN LA ELABORACIÓN Y AJUSTES DE LA ASIGNACIÓN DOCENTE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</si>
  <si>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CO1.REQ.5611999</t>
  </si>
  <si>
    <t>OAG-CREO-0010-2024</t>
  </si>
  <si>
    <t>https://community.secop.gov.co/Public/Tendering/ContractNoticePhases/View?PPI=CO1.PPI.29368689&amp;isFromPublicArea=True&amp;isModal=False</t>
  </si>
  <si>
    <t>ANGEL CUSTODIO MUÑOZ ARIAS</t>
  </si>
  <si>
    <t>LA PRESENTE ORDEN TIENE POR OBJETO: DESARROLLAR LAS SIGUIENTES ACTIVIDADES ADMINISTRATIVAS RELACIONADAS CON EL SISTEMA DE GESTIÓN DEL CENTRO PARA LA REGIONALIZACIÓN DE LA EDUCACIÓN Y LAS OPORTUNIDADES (SG-CREO) DEL PROCESO GESTIÓN ACADÉMICA DEL SISTEMA DE GESTIÓN INSTITUCIONAL INTEGRAL – SISTEMA COGUI+ DE LA UNIVERSIDAD DEL MAGDALENA, DURANTE EL PERÍODO 2024-I: 1) DOCUMENTAR EL SG-CREO DEL PROCESO GESTIÓN ACADÉMICA DEL SISTEMA DE GESTIÓN INSTITUCIONAL INTEGRAL – SISTEMA COGUI+. 2) FORMULAR Y MEDIR INDICADORES DE CALIDAD E INDICADORES DE GESTIÓN DEL CREO. 3) MANTENER ACTUALIZADOS LOS MAPAS DE RIESGO DEL PROCESO DE GESTIÓN ACADÉMICA RELACIONADOS CON EL CREO. 4) ASESORAR EN LA IDENTIFICACIÓN, DOCUMENTACIÓN, COORDINACIÓN Y VERIFICACIÓN DEL CUMPLIMIENTO, DE LAS ACCIONES DE MEJORA DEL SG-CREO. 5) APOYAR EN LA PREPARACIÓN Y ATENCIÓN DE AUDITORÍAS INTERNAS Y EXTERNAS DE CALIDAD. 6) APOYAR EN EL DISEÑO, APLICACIÓN Y EVALUACIÓN DE ESTRATEGIAS PARA LA EVALUACIÓN DE LA SATISFACCIÓN DEL CLIENTE. 7) APOYAR EN LA ELABORACIÓN DE INFORMES QUE ESTÉN RELACIONADOS CON EL SG-CREO. 8) MANTENER ORGANIZADO EL ARCHIVO DE LOS DOCUMENTOS RELACIONADOS CON EL SG-CREO TANTO EN SOPORTE EN PAPEL COMO ELECTRÓNICO, CONFORME A LAS DISPOSICIONES QUE EN MATERIA DE GESTIÓN DOCUMENTAL SE ADOPTEN EN LA UNIMAGDALENA. 9.) APOYAR EN LA ATENCIÓN DE ESTUDIANTES Y ASPIRANTES EN LOS PROCESOS DE ADMISIÓN Y MATRÍCULAS, ENTRE OTRAS CONSULTAS QUE SE GENEREN. 10.) APOYAR EN LA PROMOCIÓN DE LOS DIFERENTES PROGRAMAS OFERTADOS POR 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</si>
  <si>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CO1.REQ.5598549</t>
  </si>
  <si>
    <t>OPSP-CREO-0007-2024</t>
  </si>
  <si>
    <t>https://community.secop.gov.co/Public/Tendering/ContractNoticePhases/View?PPI=CO1.PPI.29353178&amp;isFromPublicArea=True&amp;isModal=False</t>
  </si>
  <si>
    <t>SILENYS ELISA ARIAS VARGAS</t>
  </si>
  <si>
    <t>LA PRESENTE ORDEN TIENE POR OBJETO: DESARROLLAR LAS SIGUIENTES ACTIVIDADES DE ADMINISTRATIVAS DEL CENTRO TUTORIAL SANTA MARTA DEL CENTRO PARA LA REGIONALIZACIÓN DE LA EDUCACIÓN Y LAS OPORTUNIDADES - CREO PARA EL PERIODO 2024-I: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ASPIRANTES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PROGRAMAS ACADÉMICOS DEL CREO. 7) APOYAR LAS ACTIVIDADES ACADÉMICAS, ADMINISTRATIVAS Y DE EXTENSIÓN ORGANIZADAS POR EL CREO. 8.) APOYAR EN LAS ACTIVIDADES REALIZADAS POR PARTE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</si>
  <si>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CO1.REQ.5593940</t>
  </si>
  <si>
    <t>OPSP-CREO-0006-2024</t>
  </si>
  <si>
    <t>https://community.secop.gov.co/Public/Tendering/ContractNoticePhases/View?PPI=CO1.PPI.29351299&amp;isFromPublicArea=True&amp;isModal=False</t>
  </si>
  <si>
    <t>LINDA PATRICIA ALVARADO DE LA OSSA</t>
  </si>
  <si>
    <t>LA PRESENTE ORDEN TIENE POR OBJETO: DESARROLLAR LAS SIGUIENTES ACTIVIDADES DE APOYO EN EL CENTRO PARA LA REGIONALIZACIÓN DE LA EDUCACIÓN Y LAS OPORTUNIDADES-CREO PARA EL PERIODO 2024-I: 1.) APOYAR EN LA ATENCIÓN DE SOLICITUDES DE PROCESOS ACADÉMICOS Y ADMINISTRATIVOS DE ASPIRANTES ESTUDIANTES Y DOCENTES. 2.) APOYAR EN EL PROCESO DE GRADO DE LOS PROGRAMAS DEL CREO. 3.) APOYAR EN EL SEGUIMIENTO DE LAS ACTIVIDADES ACADÉMICAS DE LOS PROGRAMAS DEL CREO. 4.) APOYAR EN LA REVISIÓN DE DOCUMENTOS DE DOCENTES PARA SU VINCULACIÓN EN LAS PLATAFORMAS SIGEP II Y GEDOCO. 5). APOYAR EN LABORES ADMINISTRATIVAS AL PROGRAMA DE LICENCIATURA EN LITERATURA Y LENGUA CASTELLANA EN EL CALENDARIO DE ACTIVIDADES DEL CREO. 6.) APOYAR EN EL DIRECCIONAMIENTO DE LA CORRESPONDENCIA QUE LLEGUE AL CREO. 7.) APOYO EN LA ORGANIZACIÓN DEL ARCHIVO PARA TRASFERENCIA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</si>
  <si>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CO1.REQ.5593209</t>
  </si>
  <si>
    <t>OAG-CREO-0003-2024</t>
  </si>
  <si>
    <t>https://community.secop.gov.co/Public/Tendering/ContractNoticePhases/View?PPI=CO1.PPI.29350313&amp;isFromPublicArea=True&amp;isModal=False</t>
  </si>
  <si>
    <t>RONAL ANDRES GARCIA MIRANDA</t>
  </si>
  <si>
    <t>CO1.REQ.5592546</t>
  </si>
  <si>
    <t>OAG-CREO-0002-2024</t>
  </si>
  <si>
    <t>https://community.secop.gov.co/Public/Tendering/ContractNoticePhases/View?PPI=CO1.PPI.29338212&amp;isFromPublicArea=True&amp;isModal=False</t>
  </si>
  <si>
    <t>JORGE ALBERTO MOZO GALVIS</t>
  </si>
  <si>
    <t>CO1.REQ.5703511</t>
  </si>
  <si>
    <t>OPSP-CREO-0001-2024</t>
  </si>
  <si>
    <t>DIRECTOR-CREO</t>
  </si>
  <si>
    <r>
      <t xml:space="preserve">LA PRESENTE ORDEN TIENE POR OBJETO: DESARROLLAR LAS SIGUIENTES ACTIVIDADES DE APOYO EN LA ASESORÍA DE LOS PROCESOS DE CONTRATACIÓN DEL CENTRO PARA LA REGIONALIZACIÓN DE LA EDUCACIÓN Y LAS OPORTUNIDADES-CREO PARA EL PERIODO 2024-I: 1.) ASESORAR Y APOYAR EN LA ELABORACIÓN DE ÓRDENES DE PRESTACIÓN DE SERVICIOS PROFESIONALES Y DE APOYO A LA GESTIÓN NECESARIAS PARA EL PERFECTO FUNCIONAMIENTO DEL CREO. 2.) APOYAR EN LA VERIFICACIÓN DE LOS DOCUMENTOS PRECONTRACTUALES DE LOS CONTRATISTAS DEL CREO MEDIANTE LA PLATAFORMA GEDOCO. 3.) ASESORAR Y APOYAR EN LA REALIZACIÓN DE LAS LIQUIDACIONES DE VIÁTICOS, SOLICITUDES DE CDP Y RESOLUCIONES PARA LABORES ADMINISTRATIVAS DEL CREO. 4.) VERIFICAR LOS DOCUMENTOS PARA EL TRÁMITE DE PAGO EN GEDOCO, CREAR LOS CONTRATOS U ORDENES EN EL SINAP, ADEMÁS DE CREARLES LOS ENLACES DE CONCEPTOS Y DATOS DE LIQUIDACIÓN DE LOS CONTRATISTAS DEL CREO. LIQUIDAR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SOLICITADOS POR OTRAS DEPENDENCIAS Y POR ENTIDADES EXTERNAS. 8.) APOYAR EN LA CREACIÓN Y ALTA DE USUARIOS PARA EL REGISTRO DE HOJAS DE VIDA EN EL SISTEMA DE INFORMACIÓN Y GESTIÓN DEL EMPLEO PÚBLICO - SIGEP. 9.) APOYO EN EL CARGUE DE LA INFORMACIÓN DE CONTRATOS EN EL SISTEMA DE INFORMACIÓN Y GESTIÓN DEL EMPLEO PÚBLICO – SIGEP II Y SECOP II SOBRE ORDENES DE APOYO A LA GESTIÓN Y DE SERVICIOS PROFESIONALES. </t>
    </r>
    <r>
      <rPr>
        <b/>
        <sz val="10"/>
        <rFont val="Calibri"/>
        <family val="2"/>
        <scheme val="minor"/>
      </rPr>
      <t xml:space="preserve">PARÁGRAFO PRIMERO: </t>
    </r>
    <r>
      <rPr>
        <sz val="10"/>
        <rFont val="Calibri"/>
        <family val="2"/>
        <scheme val="minor"/>
      </rPr>
      <t xml:space="preserve">EN EL CASO QUE </t>
    </r>
    <r>
      <rPr>
        <b/>
        <sz val="10"/>
        <rFont val="Calibri"/>
        <family val="2"/>
        <scheme val="minor"/>
      </rPr>
      <t xml:space="preserve">EL CONTRATISTA </t>
    </r>
    <r>
      <rPr>
        <sz val="10"/>
        <rFont val="Calibri"/>
        <family val="2"/>
        <scheme val="minor"/>
      </rPr>
      <t xml:space="preserve">LO REQUIERA, </t>
    </r>
    <r>
      <rPr>
        <b/>
        <sz val="10"/>
        <rFont val="Calibri"/>
        <family val="2"/>
        <scheme val="minor"/>
      </rPr>
      <t xml:space="preserve">UNIMAGDALENA </t>
    </r>
    <r>
      <rPr>
        <sz val="10"/>
        <rFont val="Calibri"/>
        <family val="2"/>
        <scheme val="minor"/>
      </rPr>
      <t xml:space="preserve">PODRÁ FACILITARLE LOS EQUIPOS Y ESPACIO FÍSICO NECESARIO DENTRO DEL CAMPUS PARA LA EJECUCIÓN DEL OBJETO DE LA PRESENTE ORDEN. </t>
    </r>
    <r>
      <rPr>
        <b/>
        <sz val="10"/>
        <rFont val="Calibri"/>
        <family val="2"/>
        <scheme val="minor"/>
      </rPr>
      <t xml:space="preserve">PARÁGRAFO SEGUNDO: EL CONTRATISTA </t>
    </r>
    <r>
      <rPr>
        <sz val="10"/>
        <rFont val="Calibri"/>
        <family val="2"/>
        <scheme val="minor"/>
      </rPr>
      <t>PODRÁ ACORDAR CON EL SUPERVISOR DE LA PRESENTE ORDEN CRONOGRAMAS PARA EL DESARROLLO DE LAS ACTIVIDADES OBJETO DE LA PRESENTE ORDEN, DE LO CUAL DEBERÁ DEJARSE CONSTANCIA ESCRITA</t>
    </r>
  </si>
  <si>
    <r>
      <t xml:space="preserve">LA PRESENTE ORDEN TIENE POR OBJETO: DESARROLLAR LAS SIGUIENTES ACTIVIDADES DE APOYO OPERATIVO EN CENTRO PARA LA REGIONALIZACION DE LA EDUCACIÓN Y LAS OPORTUNIDADES-CREO PARA EL PERIODO 2024-I: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TRASLADO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t>
    </r>
    <r>
      <rPr>
        <b/>
        <sz val="10"/>
        <rFont val="Calibri"/>
        <family val="2"/>
        <scheme val="minor"/>
      </rPr>
      <t xml:space="preserve">PARÁGRAFO PRIMERO: </t>
    </r>
    <r>
      <rPr>
        <sz val="10"/>
        <rFont val="Calibri"/>
        <family val="2"/>
        <scheme val="minor"/>
      </rPr>
      <t xml:space="preserve">EN EL CASO QUE EL CONTRATISTA LO REQUIERA, UNIMAGDALENA PODRÁ FACILITARLE LOS EQUIPOS Y ESPACIO FÍSICO NECESARIO DENTRO DEL CAMPUS PARA LA EJECUCIÓN DEL OBJETO DE LA PRESENTE ORDEN. </t>
    </r>
    <r>
      <rPr>
        <b/>
        <sz val="10"/>
        <rFont val="Calibri"/>
        <family val="2"/>
        <scheme val="minor"/>
      </rPr>
      <t xml:space="preserve">PARÁGRAFO SEGUNDO: </t>
    </r>
    <r>
      <rPr>
        <sz val="10"/>
        <rFont val="Calibri"/>
        <family val="2"/>
        <scheme val="minor"/>
      </rPr>
      <t>EL CONTRATISTA PODRÁ ACORDAR CON EL SUPERVISOR DE LA PRESENTE ORDEN CRONOGRAMAS PARA EL DESARROLLO DE LAS ACTIVIDADES OBJETO DE LA PRESENTE ORDEN, DE LO CUAL DEBERÁ DEJARSE CONSTANCIA ESCRITA.</t>
    </r>
  </si>
  <si>
    <r>
      <t xml:space="preserve">LA PRESENTE ORDEN TIENE POR OBJETO: DESARROLLAR LAS SIGUIENTES ACTIVIDADES EN EL GRUPO DE TESORERÍA DE LA UNIVERSIDAD DEL MAGDALENA PARA EL PERIODO 2024-I: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MANTENER ORGANIZADO Y CLASIFICADO EL ARCHIVO DE LOS DOCUMENTOS CONFORME A LAS DISPOSICIONES QUE EN MATERIA DE GESTIÓN DOCUMENTAL SE ADOPTEN EN LA UNIVERSIDAD. </t>
    </r>
    <r>
      <rPr>
        <b/>
        <sz val="10"/>
        <rFont val="Calibri"/>
        <family val="2"/>
        <scheme val="minor"/>
      </rPr>
      <t xml:space="preserve">PARÁGRAFO PRIMERO: </t>
    </r>
    <r>
      <rPr>
        <sz val="10"/>
        <rFont val="Calibri"/>
        <family val="2"/>
        <scheme val="minor"/>
      </rPr>
      <t xml:space="preserve">EN EL CASO QUE EL CONTRATISTA LO REQUIERA, UNIMAGDALENA PODRÁ FACILITARLE LOS EQUIPOS Y ESPACIO FÍSICO NECESARIO DENTRO DEL CAMPUS PARA LA EJECUCIÓN DEL OBJETO DE LA PRESENTE ORDEN. </t>
    </r>
    <r>
      <rPr>
        <b/>
        <sz val="10"/>
        <rFont val="Calibri"/>
        <family val="2"/>
        <scheme val="minor"/>
      </rPr>
      <t xml:space="preserve">PARÁGRAFO SEGUNDO: </t>
    </r>
    <r>
      <rPr>
        <sz val="10"/>
        <rFont val="Calibri"/>
        <family val="2"/>
        <scheme val="minor"/>
      </rPr>
      <t>EL CONTRATISTA PODRÁ ACORDAR CON EL SUPERVISOR DE LA PRESENTE ORDEN CRONOGRAMAS PARA EL DESARROLLO DE LAS ACTIVIDADES OBJETO DE LA PRESENTE ORDEN, DE LO CUAL DEBERÁ DEJARSE CONSTANCIA ESCRITA</t>
    </r>
  </si>
  <si>
    <t>https://community.secop.gov.co/Public/Tendering/OpportunityDetail/Index?noticeUID=CO1.NTC.6143073</t>
  </si>
  <si>
    <t>901765197</t>
  </si>
  <si>
    <t>M2 CONSTRUCCIONES SAS</t>
  </si>
  <si>
    <t>OBRAS CIVILES PARA LA ADECUACIÓN DEL LABORATORIO DE FITOPATOLOGÍA HANGAR B DE LA UNIVERSIDAD DEL MAGDALENA</t>
  </si>
  <si>
    <t>CO1.REQ.6256910</t>
  </si>
  <si>
    <t>ODO-DAD-0006-2024</t>
  </si>
  <si>
    <t>https://community.secop.gov.co/Public/Tendering/OpportunityDetail/Index?noticeUID=CO1.NTC.6143015</t>
  </si>
  <si>
    <t>900710510</t>
  </si>
  <si>
    <t>DAGAT INGENIERIA Y SERVICIOS SAS</t>
  </si>
  <si>
    <t>OBRAS CIVILES PARA EL MEJORAMIENTO Y ADECUACIÓN DEL CENTRO DE INVESTIGACIÓN EN ALTO RENDIMIENTO DEPORTIVO Y ESTUDIOS BIOMÉDICOS SPORTSCI DE LA UNIVERSIDAD DEL MAGDALENA</t>
  </si>
  <si>
    <t>CO1.REQ.6256192</t>
  </si>
  <si>
    <t>ODO-DAD-0005-2024</t>
  </si>
  <si>
    <t>https://community.secop.gov.co/Public/Tendering/OpportunityDetail/Index?noticeUID=CO1.NTC.6103164</t>
  </si>
  <si>
    <t>N</t>
  </si>
  <si>
    <t>LEONARDO RUIZ JIMENEZ</t>
  </si>
  <si>
    <t>901625133</t>
  </si>
  <si>
    <t>GACAR INGENIERIA Y CONSULTORIA SAS</t>
  </si>
  <si>
    <t>CONSTRUCCIÓN DE LÍNEAS ELÉCTRICAS DE REDES DE DISTRIBUCIÓN AÉREA EN RED TRENZADA CON POSTE DE 8MTS EN MADERA PARA CONEXIÓN EQUIPO INVESTIGACIÓN CON CONEXIÓN A 120 VOLTIOS Y 220 VOLTIOS EN ZONA DE ESTANQUE GRANJA</t>
  </si>
  <si>
    <t>CO1.REQ.6216270</t>
  </si>
  <si>
    <t>ODO-DAD-0004-2024</t>
  </si>
  <si>
    <t>https://community.secop.gov.co/Public/Tendering/ContractNoticePhases/View?PPI=CO1.PPI.31464288&amp;isFromPublicArea=True&amp;isModal=False</t>
  </si>
  <si>
    <t>901377661</t>
  </si>
  <si>
    <t>HACER CONSTRUCCIONES SAS</t>
  </si>
  <si>
    <t>OBRAS CIVILES Y ELÉCTRICAS PARA LA CONEXIÓN Y PUESTA EN FUNCIONAMIENTO DEL EQUIPO MOTO GENERADOR CON POTENCIA NOMINAL DE 460KW/575KVA Y DOS 02 TRANSFERENCIAS AUTOMÁTICAS DE DISTRIBUCIÓN DE 800AMP UNA PARA CADA EDIFICIO PARA EL RESPALDO ELÉCTRICO TOTAL DEL BLOQUE DE SALONES N VIII Y EL EDIFICIO CENTRO DOCENTE DE LA UNIVERSIDAD DEL MAGDALENA</t>
  </si>
  <si>
    <t>CO1.REQ.6163006</t>
  </si>
  <si>
    <t>ODO-DAD-0003-2024</t>
  </si>
  <si>
    <t>https://community.secop.gov.co/Public/Tendering/ContractNoticePhases/View?PPI=CO1.PPI.31294143&amp;isFromPublicArea=True&amp;isModal=False</t>
  </si>
  <si>
    <t>901753214</t>
  </si>
  <si>
    <t>SADAG INGENIERIA SAS</t>
  </si>
  <si>
    <t>OBRAS CIVILES PARA LA CONSTRUCCIÓN DEL ÁREA DE BIENESTAR ADMINISTRATIVO ADECUACIÓN MEJORAMIENTO Y MODERNIZACIÓN DE LAS BATERÍAS DE BAÑO CAFETÍN RECEPCIÓN RECTORÍA Y BAÑO ASESORES RECTORÍA UBICADOS EN EL PISO 2 DEL EDIFICIO ADMINISTRATIVO BLOQUE I DE LA UNIVERSIDAD DEL MAGDALENA DE CONFORMIDAD CON LAS ESPECIFICACIONES TÉCNICAS ESTABLECIDAS POR UNIMAGDALENA PARA CADA UNA DE LAS INSTALACIONES A INTERVENIR</t>
  </si>
  <si>
    <t>CO1.REQ.6124402</t>
  </si>
  <si>
    <t>ODO-DAD-0002-2024</t>
  </si>
  <si>
    <t>https://community.secop.gov.co/Public/Tendering/OpportunityDetail/Index?noticeUID=CO1.NTC.5834569</t>
  </si>
  <si>
    <t>OSCAR ELIECER FORERO GOMEZ</t>
  </si>
  <si>
    <t>900999758</t>
  </si>
  <si>
    <t>KM CONSTRUCCIONES SAS</t>
  </si>
  <si>
    <t>OBRAS CIVILES DE ADECUACIÓN Y MEJORAMIENTO DE LA INFRAESTRUCTURA DE LA UNIVERSIDAD DEL MAGDALENA Y SUS SEDES ALTERNAS PARA EL PRIMER SEMESTRE DE AÑO 2024 DE CONFORMIDAD CON LAS ESPECIFICACIONES TÉCNICAS ESTABLECIDAS POR UNIMAGDALENA PARA CADA UNA DE LAS INSTALACIONES A INTERVENIR</t>
  </si>
  <si>
    <t>CO1.REQ.5944879</t>
  </si>
  <si>
    <t>ODO-DAD-0001-2024</t>
  </si>
  <si>
    <t>https://community.secop.gov.co/Public/Tendering/OpportunityDetail/Index?noticeUID=CO1.NTC.6186798</t>
  </si>
  <si>
    <t>900763287</t>
  </si>
  <si>
    <t>LAHERAL SAS BIC</t>
  </si>
  <si>
    <t>COMPRA DE DOS 02 TABLEROS DE VIDRIO PARA LA VICERRECTORÍA DE EXTENSIÓN CINCO 05 TABLEROS ACRÍLICOS MÓVILES PARA EL PROGRAMA DE LICENCIATURA EN EDUCACIÓN CAMPESINA Y RURAL VEINTE 20 CARTELERAS DE CORCHO PARA EL EDIFICIO DOCENTE UN 01 TABLERO DE PARED BLANCO 240 X 120 CM DOS 02 ARCHIVADORES DE OFICINA OXFORD BLANCO Y DOS 02 REPISAS RECTÁNGULO NÓRDICA PARA LA VICERRECTORÍA DE EXTENSIÓN</t>
  </si>
  <si>
    <t>CO1.REQ.6300915</t>
  </si>
  <si>
    <t>ODC-DAD-0040-2024</t>
  </si>
  <si>
    <t>https://community.secop.gov.co/Public/Tendering/OpportunityDetail/Index?noticeUID=CO1.NTC.6170896</t>
  </si>
  <si>
    <t>WILLIAM RETAMOZO CHAVEZ</t>
  </si>
  <si>
    <t>901051111</t>
  </si>
  <si>
    <t>SOLUCIONES CORPORATIVAS DE LA COSTA SAS</t>
  </si>
  <si>
    <t>COMPRA DE INSUMOS Y ELEMENTOS NECESARIOS PARA EL NORMAL FUNCIONAMIENTO DE LOS EQUIPOS ESPECIALIZADOS PERTENECIENTES A LOS LABORATORIOS DE PROGRAMA DE CINE Y AUDIOVISUALES QUE REALIZAN PRÁCTICAS ACADÉMICAS INTERNAS Y EXTERNAS DURANTE EL PERIODO 2024 I</t>
  </si>
  <si>
    <t>CO1.REQ.6284597</t>
  </si>
  <si>
    <t>ODC-DAD-0039-2024</t>
  </si>
  <si>
    <t>https://community.secop.gov.co/Public/Tendering/OpportunityDetail/Index?noticeUID=CO1.NTC.6160408</t>
  </si>
  <si>
    <t>LAIONELL JOSE POLO ALVARADO</t>
  </si>
  <si>
    <t>467/M124</t>
  </si>
  <si>
    <t>900931389</t>
  </si>
  <si>
    <t>ACRE COLOMBIA SAS</t>
  </si>
  <si>
    <t>COMPRA DE UNA 01 CÁMARA PARA TERMOGRAFÍA MUSCULAR PARA EL FORTALECIMIENTO DEL CENTRO DE INVESTIGACIÓN EN ALTO RENDIMIENTO DEPORTIVO Y ESTUDIOS BIOMÉDICOS</t>
  </si>
  <si>
    <t>CO1.REQ.6273600</t>
  </si>
  <si>
    <t>ODC-DAD-0038-2024</t>
  </si>
  <si>
    <t>https://community.secop.gov.co/Public/Tendering/OpportunityDetail/Index?noticeUID=CO1.NTC.6144933</t>
  </si>
  <si>
    <t>901068907</t>
  </si>
  <si>
    <t>VEGAINGENIERIA HT SAS</t>
  </si>
  <si>
    <t>COMPRA DE 30  TABLEROS PARA LOS SALONES UBICADOS EN LOS EDIFICIOS SIERRA NEVADA Y BLOQUE DOS PARA EL BUEN DESARROLLO DE LAS ACTIVIDADES ACADEMICAS QUE SON UTILIZADAS POR LOS ESTUDIANTES DE DISTINTOS PROGRAMAS Y PARA LAS PRÁCTICAS ACADÉMICAS</t>
  </si>
  <si>
    <t>CO1.REQ.6257979</t>
  </si>
  <si>
    <t>ODC-DAD-0037-2024</t>
  </si>
  <si>
    <t>https://community.secop.gov.co/Public/Tendering/OpportunityDetail/Index?noticeUID=CO1.NTC.6144447</t>
  </si>
  <si>
    <t>JOAQUIN ALBERTO POMARES BLAISE</t>
  </si>
  <si>
    <t>7629009</t>
  </si>
  <si>
    <t>JORGE ELIECER DEWDNEY PRADO</t>
  </si>
  <si>
    <t>COMPRA DE INSUMOS PARA LA REALIZACIÓN DE PRÁCTICAS ACADÉMICAS DE LABORATORIO CORRESPONDIENTE A LAS ASIGANTURAS DEL PROGRAMA DE INGENIERÍA PESQUERA</t>
  </si>
  <si>
    <t>CO1.REQ.6257557</t>
  </si>
  <si>
    <t>ODC-DAD-0036-2024</t>
  </si>
  <si>
    <t>https://community.secop.gov.co/Public/Tendering/OpportunityDetail/Index?noticeUID=CO1.NTC.6102985</t>
  </si>
  <si>
    <t>43028092</t>
  </si>
  <si>
    <t>ALBA ELENA TORO DE MORENO</t>
  </si>
  <si>
    <t>COMPRA DE PLACAS INFORMATIVAS LAS CUALES SERÁN INSTALADAS EN 120 ÁRBOLES DEL CAMPUS PRINCIPAL DE LA UNIVERSIDAD DEL MAGDALENA</t>
  </si>
  <si>
    <t>CO1.REQ.6216120</t>
  </si>
  <si>
    <t>ODC-DAD-0035-2024</t>
  </si>
  <si>
    <t>https://community.secop.gov.co/Public/Tendering/OpportunityDetail/Index?noticeUID=CO1.NTC.6094568</t>
  </si>
  <si>
    <t>HILDEMAR QUINTANA HERNANDEZ</t>
  </si>
  <si>
    <t>COMPRA DE UN 1 TELEVISOR DE 85" PARA SALA DE JUNTAS DE LA RECTORIA DE LA UNIVERSIDAD DEL MAGDALENA</t>
  </si>
  <si>
    <t>CO1.REQ.6207511</t>
  </si>
  <si>
    <t>ODC-DAD-0034-2024</t>
  </si>
  <si>
    <t>https://community.secop.gov.co/Public/Tendering/OpportunityDetail/Index?noticeUID=CO1.NTC.6094191</t>
  </si>
  <si>
    <t>819007190</t>
  </si>
  <si>
    <t>REFRIMAGUS LTDA</t>
  </si>
  <si>
    <t>COMPRA E INSTALACIÓN DEL SISTEMA DE AIRES ACONDICIONADOS PARA EL LABORATORIO MIKU UBICADO EN EL HANGAR B DE LA UNIVERSIDAD DEL MAGDALENA</t>
  </si>
  <si>
    <t>CO1.REQ.6206892</t>
  </si>
  <si>
    <t>ODC-DAD-0033-2024</t>
  </si>
  <si>
    <t>https://community.secop.gov.co/Public/Tendering/OpportunityDetail/Index?noticeUID=CO1.NTC.6092840</t>
  </si>
  <si>
    <t>900967434</t>
  </si>
  <si>
    <t>INTEGRA SOLUCIONES ESTRATEGICAS SAS BIC</t>
  </si>
  <si>
    <t>COMPRA DE CUATRO 4 VENTILADORES METALICOS DE PARED PARA INSTALAR EN EL ÁREA DE TANATOPRAXIA 12 VENTILADORES TIPO LOCO DE TECHO Y 18 VENTILADORES TIPO LOCO DE PARED PARA LA CAFETERÍA CENTRAL EN EL ÁREA DE DESCANSO DE LOS BLOQUES 3 4 Y 5</t>
  </si>
  <si>
    <t>CO1.REQ.6205166</t>
  </si>
  <si>
    <t>ODC-DAD-0032-2024</t>
  </si>
  <si>
    <t>https://community.secop.gov.co/Public/Tendering/OpportunityDetail/Index?noticeUID=CO1.NTC.6092194</t>
  </si>
  <si>
    <t>901039840</t>
  </si>
  <si>
    <t>ADVANCED TECHNOLOGIES SOLUTIONS SAS</t>
  </si>
  <si>
    <t>COMPRA DE MATERIALES PARA ADECUACIÓN Y CONECTIVIDAD DE CONTENEDORES PARA EL DESARROLLO DE ACTIVIDADES DE FUNCIONARIOS DE LAS SIGUENTES DEPENDENCIAS: GRUPO DE INVESTIGACIÓN EN BIODIVERSIDAD Y ECOLOGÍA APLICADA GIBEA UNIDAD DE APROPIACIÓN SOCIAL DEL CONOCIMIENTO VICERRECTORÍA DE INVESTIGACIÓN Y  GESTIÓN DOCUMENTAL</t>
  </si>
  <si>
    <t>CO1.REQ.6205340</t>
  </si>
  <si>
    <t>ODC-DAD-0031-2024</t>
  </si>
  <si>
    <t>https://community.secop.gov.co/Public/Tendering/OpportunityDetail/Index?noticeUID=CO1.NTC.6074191</t>
  </si>
  <si>
    <t>901101222</t>
  </si>
  <si>
    <t>NORLAB SAS</t>
  </si>
  <si>
    <t>COMPRA DE LLAVES DE DOBLE SALIDA DE GASES PARA LOS MESONES DE LOS LABORATORIOS DE QUÍMICA GENERAL Y BIOQUIMICA DE LA UNIVERSIDAD DEL MAGDALENA</t>
  </si>
  <si>
    <t>CO1.REQ.6186578</t>
  </si>
  <si>
    <t>ODC-DAD-0030-2024</t>
  </si>
  <si>
    <t>https://community.secop.gov.co/Public/Tendering/OpportunityDetail/Index?noticeUID=CO1.NTC.6074117</t>
  </si>
  <si>
    <t>805004671</t>
  </si>
  <si>
    <t>PLUSS DENT LTDA</t>
  </si>
  <si>
    <t>COMPRA DE REPUESTOS PARA 27 UNIDADES ODONTOLÓGICAS MARCA KAVO UBICADAS EN LA CLÍNICA ODONTOLÓGICA QUE SON UTILIZADAS POR LOS ESTUDIANTES DEL PROGRAMA DE ODONTOLOGÍA PARA LAS PRÁCTICAS ACADÉMICAS DURANTE EL SEMESTRE LAS CUALES SON SUCEPTIBLES  AL DETERIORO Y DESAJUSTES POR EL USO CONSTANTE</t>
  </si>
  <si>
    <t>CO1.REQ.6186518</t>
  </si>
  <si>
    <t>ODC-DAD-0029-2024</t>
  </si>
  <si>
    <t>https://community.secop.gov.co/Public/Tendering/ContractNoticePhases/View?PPI=CO1.PPI.31461843&amp;isFromPublicArea=True&amp;isModal=False</t>
  </si>
  <si>
    <t>1082860393</t>
  </si>
  <si>
    <t>FRANCISCO ALEJANDRO GAVIRIA QUINTERO</t>
  </si>
  <si>
    <t>COMPRA DE CIENTO VEINTISEIS 126 SILLAS NAIROBI 19 SILLAS OSAKA 43 REPOSAPIES Y 43 SOPORTES DE MONITORES PARA LOS FUNCIONARIOS DE LAS DIFERENTES DEPENDENCIAS DE LA INSTITUCIÓN</t>
  </si>
  <si>
    <t>CO1.REQ.6161792</t>
  </si>
  <si>
    <t>ODC-DAD-0028-2024</t>
  </si>
  <si>
    <t>https://community.secop.gov.co/Public/Tendering/ContractNoticePhases/View?PPI=CO1.PPI.31397429&amp;isFromPublicArea=True&amp;isModal=False</t>
  </si>
  <si>
    <t>800177584</t>
  </si>
  <si>
    <t>EDITORIAL EL MANUAL MODERNO COLOMBIA SAS</t>
  </si>
  <si>
    <t>COMPRA DE MATERIAL DE EVALUACIÓN QUE SON REQUERIDOS POR ESTUDIANTES Y DOCENTES DEL PROGRAMA DE PSICOLOGÍA DE LA UNIVERSIDAD DEL MAGDALENA PARA GARANTIZAR LAS PRACTICAS ACADÉMICAS EN EL PRIMER SEMESTRE 2024 I</t>
  </si>
  <si>
    <t>CO1.REQ.6147407</t>
  </si>
  <si>
    <t>ODC-DAD-0027-2024</t>
  </si>
  <si>
    <t>https://community.secop.gov.co/Public/Tendering/ContractNoticePhases/View?PPI=CO1.PPI.31387380&amp;isFromPublicArea=True&amp;isModal=False</t>
  </si>
  <si>
    <t xml:space="preserve"> 900795369</t>
  </si>
  <si>
    <t>HIGH QUALITY TECHNOLOGY SAS</t>
  </si>
  <si>
    <t>COMPRA DE LECTORAS DE CONTROL DE ACCESO PARA EL SERVICIO DE BENEFICIOS INSTITUCIONALES EN EL EDIFICIO DE BIENESTAR UNIVERSITARIO DE LA UNIVERSIDAD DEL MAGDALENA</t>
  </si>
  <si>
    <t>CO1.REQ.6144640</t>
  </si>
  <si>
    <t>ODC-DAD-0026-2024</t>
  </si>
  <si>
    <t>https://community.secop.gov.co/Public/Tendering/ContractNoticePhases/View?PPI=CO1.PPI.31313606&amp;isFromPublicArea=True&amp;isModal=False</t>
  </si>
  <si>
    <t>860035467</t>
  </si>
  <si>
    <t>PSICOLOGOS ESPECIALISTAS ASOCIADOS SAS</t>
  </si>
  <si>
    <t>COMPRA DE MATERIAL DE EVALUACION 16PF5 PIN E PERFIL ACS HOJAS RESPUESTA ACRA HOJA RESPUESTA CRI A HOJA RTA AUTOCORREGIBLE CPQ R PIN E PERFIL ETDAH PIN EPERFIL MMPI2RF PIN EPERFIL RIST CUADERNILLOS DE ANOTACION STROOP R PIN EPERFIL WCST CUADERNILLOS ANOTACION QUE SON REQUERIDOS POR ESTUDIANTES Y DOCENTES DEL PROGRAMA DE PSICOLOGÍA DE LA UNIVERSIDAD DEL MAGADALENA PARA GARANTIZAR LAS PRÁCTICAS ACADÉMICAS EN EL PRIMER SEMESTRE 2024 I</t>
  </si>
  <si>
    <t>CO1.REQ.6128032</t>
  </si>
  <si>
    <t>ODC-DAD-0025-2024</t>
  </si>
  <si>
    <t>https://community.secop.gov.co/Public/Tendering/ContractNoticePhases/View?PPI=CO1.PPI.31305262&amp;isFromPublicArea=True&amp;isModal=False</t>
  </si>
  <si>
    <t>830089928</t>
  </si>
  <si>
    <t>SAG SERVICIOS DE INGENIERIA SAS</t>
  </si>
  <si>
    <t>COMPRA DE DOS 2 ROLLOS DE TAG'S RFID X 2000 UNIDADES CON FRECUENCIA DE 13.56 MHZ DE TAMAÑO 50.0X50.0 MM 1.97X1.97 PULGADAS CON MEMORIA ENTRE 0.5K-2.5K BIT LA PRESENTE ORDEN INCLUYE EL MANTENIMIENTO PREVENTIVO DE DOS 2 MÁQUINAS DE AUTOPRÉSTAMO SELFFCHECK 1000 HIBRIDO, UN 1 SISTEMA DE SEGURIDAD TATTLE TAPE GATE DM BIBLIOTHECA+3M DE TRES 3 CORREDORES Y TRES 3 MÁQUINAS SENSIBILIZADORAS</t>
  </si>
  <si>
    <t>CO1.REQ.6126100</t>
  </si>
  <si>
    <t>ODC-DAD-0024-2024</t>
  </si>
  <si>
    <t>https://community.secop.gov.co/Public/Tendering/ContractNoticePhases/View?PPI=CO1.PPI.31078636&amp;isFromPublicArea=True&amp;isModal=False</t>
  </si>
  <si>
    <t>COMPRA DE 2 SCANNER KODAK ALARIS E1040 PARA LA RECTORÍA Y OFICINA ASESORA DE PLANEACIÓN 1 SCANNER KODAK ALARIS  S2070 PARA EL CENTRO DE CONCILIACIÓN 2 SCANNER KODAK ALARIS S2070 PARA EL GRUPO DE GESTIÓN DOCUMENTAL Y 1 ACCESORIO  DE CAMA PLANA TAMAÑO A3 PARA EL GRUPO DE GESTIÓN DOCUMENTAL</t>
  </si>
  <si>
    <t>CO1.REQ.6077587</t>
  </si>
  <si>
    <t>ODC-DAD-0023-2024</t>
  </si>
  <si>
    <t>https://community.secop.gov.co/Public/Tendering/ContractNoticePhases/View?PPI=CO1.PPI.31074157&amp;isFromPublicArea=True&amp;isModal=False</t>
  </si>
  <si>
    <t>900026709</t>
  </si>
  <si>
    <t>CESAR TABARES L &amp; CIA SAS</t>
  </si>
  <si>
    <t>COMPRA DE TRES 03 THERABODY RECOVERY AIR PRO DOS 02 ADIPÓMETRO TRES 03 CINTAS MÉTRICAS METÁLICAS UN 01 CALIBRADOR DE DIÁMETROS CORTO UN 01 CALIBRADOR DE DIÁMETROS LARGO UN 01 TALLÍMETRO PORTÁTIL UNA 01 BÁSCULA DIGITAL SECA UN 01 BANCO DE MADERA CUATRO 04 CAJAS DE LÁPIZES DEMOGRÁFICOS QUIRÚRGICOS UN 01 SEGMÓMETRO DE ENVERGADURA Y DINAMÓMETRO PARA EL FORTALECIMIENTO DEL CENTRO DE INVESTIGACIÓN EN ALTO RENDIMIENTO DEPORTIVO Y ESTUDIOS BIOMÉDICOS</t>
  </si>
  <si>
    <t>CO1.REQ.6076518</t>
  </si>
  <si>
    <t>ODC-DAD-0022-2024</t>
  </si>
  <si>
    <t>https://community.secop.gov.co/Public/Tendering/ContractNoticePhases/View?PPI=CO1.PPI.31062709&amp;isFromPublicArea=True&amp;isModal=False</t>
  </si>
  <si>
    <t>PEDRO MERCADO GONZALEZ</t>
  </si>
  <si>
    <t>891702681</t>
  </si>
  <si>
    <t>BOMBAS Y REPUESTOS SAS</t>
  </si>
  <si>
    <t>COMPRA DE CINCO 05 GUADAÑADORAS MODELO FS 450 Y UNA 01 GUADAÑADORA FS 460 UNA 01 MOTO SIERRA 2T MOD MS 361 Y UNA 01 PODADORA DE ALTURA HT 105 UNA 01 CORTA SETOS HS 82R A GASOLINA MARCAS STHIL</t>
  </si>
  <si>
    <t> CO1.REQ.6074032</t>
  </si>
  <si>
    <t>ODC-DAD-0021-2024</t>
  </si>
  <si>
    <t>https://community.secop.gov.co/Public/Tendering/ContractNoticePhases/View?PPI=CO1.PPI.31062228&amp;isFromPublicArea=True&amp;isModal=False</t>
  </si>
  <si>
    <t>COMPRA DE LOS SIGUIENTES ACCESORIOS DE CÁMARAS FOTOGRÁFICAS Y CÁMARAS DE VIDEO UN LENTE TELE SONY 18 135 DOS BATERÍAS SONY NP FZ100 UN FLASH YN 320EX TTL YONGNUO PARA SONY DOS CARGADORES EXTERNOS SONY NP FZ10 Y UN REFLECTOR FLEX 5 EN 1 PARA ESTUDIO VÍDEO Y FOTOGRAFÍA SOLICITADOS POR LA DIRECCIÓN DE COMUNICACIONES PARA CUBRIR LOS DIFERENTES EVENTOS QUE SE PRESENTAN EN LA INSTITUCIÓN</t>
  </si>
  <si>
    <t>CO1.REQ.6074101</t>
  </si>
  <si>
    <t>ODC-DAD-0020-2024</t>
  </si>
  <si>
    <t>https://community.secop.gov.co/Public/Tendering/ContractNoticePhases/View?PPI=CO1.PPI.31060293&amp;isFromPublicArea=True&amp;isModal=False</t>
  </si>
  <si>
    <t>36725337</t>
  </si>
  <si>
    <t xml:space="preserve">LILIANA JOHANA MONTENEGRO TORREJANO </t>
  </si>
  <si>
    <t>COMPRA E INSTALACIÓN DE TREINTA Y SIETE 37 CORTINAS BLACK OUT EN COLOR BLANCO Y DOS 02 MINIPERSIANAS EN COLOR NATURAL PARA LA ADECUACIÓN DE ÁREAS DE TRABAJO ACADÉMICO ADMINISTRATIVO Y LABORATORIOS DE LA UNIVERSIDAD DEL MAGDALENA</t>
  </si>
  <si>
    <t>CO1.REQ.6073353</t>
  </si>
  <si>
    <t>ODC-DAD-0019-2024</t>
  </si>
  <si>
    <t>https://community.secop.gov.co/Public/Tendering/ContractNoticePhases/View?PPI=CO1.PPI.31036134&amp;isFromPublicArea=True&amp;isModal=False</t>
  </si>
  <si>
    <t>901444275</t>
  </si>
  <si>
    <t>WHEELER TECNOLOGIA APLICADA AL DEPORTE SAS</t>
  </si>
  <si>
    <t>COMPRA DE LOS SIGUIENTES EQUIPOS WHEELER YOYO FULL BODY INERCIAL WHEELER ISOMETRICO DINAMÓMETRO  WHEELER CONO INERCIAL WHEELER ENCODER LINEAL INCLUYE CAPACITACIÓN ASESORÍA CIENTÍFICA EN EL USO DE CADA UNO DE LOS EQUIPOS INTERPRETACIÓN DE LAS VARIABLES DEL SOFTWARE PROTOCOLOS DE ENTRENAMIENTO Y DE EVALUACIÓN PARA EL FORTALECIMIENTO DEL CENTRO DE INVESTIGACIÓN EN ALTO RENDIMIENTO DEPORTIVO Y ESTUDIOS BIOMÉDICOS</t>
  </si>
  <si>
    <t>CO1.REQ.6067239</t>
  </si>
  <si>
    <t>ODC-DAD-0018-2024</t>
  </si>
  <si>
    <t>https://community.secop.gov.co/Public/Tendering/ContractNoticePhases/View?PPI=CO1.PPI.31031461&amp;isFromPublicArea=True&amp;isModal=False</t>
  </si>
  <si>
    <t>ADVANCED TECHNOLOGIES SOLUTIONS SAS AT SOLUTIONS SAS</t>
  </si>
  <si>
    <t>COMPRA DE 200 EQUIPOS DE CÓMPUTO PORTÁTILES PARA EL SERVICIO DE PRÉSTAMO A ESTUDIANTES Y DEMÁS MIEMBROS DE LA COMUNIDAD UNIVERSITARIA EN LA BIBLIOTECA GERMÁN BULA MEYER CON EL PROPÓSITO DE MEJORAR EL ACCESO A LA INFORMACIÓN Y PROMOVER EL DESARROLLO ACADÉMICO Y DE LA INVESTIGACIÓN</t>
  </si>
  <si>
    <t>CO1.REQ.6066271</t>
  </si>
  <si>
    <t>ODC-DAD-0017-2024</t>
  </si>
  <si>
    <t>https://community.secop.gov.co/Public/Tendering/ContractNoticePhases/View?PPI=CO1.PPI.30926397&amp;isFromPublicArea=True&amp;isModal=False</t>
  </si>
  <si>
    <t>900200085</t>
  </si>
  <si>
    <t>SERVICIOS DE INGENIERIA GLOBAL SAS</t>
  </si>
  <si>
    <t>COMPRA E INSTALACIÓN DE LOS SISTEMAS DE AIRES ACONDICIONADOS PARA EL MEJORAMIENTO Y ADECUACIÓN DEL CENTRO DE INVESTIGACIÓN DE ALTO RENDIMIENTO DEPORTIVO Y ESTUDIOS BIOMÉDICOS SPORTSCI DE LA UNIVERSIDAD DEL MAGDALENA</t>
  </si>
  <si>
    <t>CO1.REQ.6041784</t>
  </si>
  <si>
    <t>ODC-DAD-0016-2024</t>
  </si>
  <si>
    <t>https://community.secop.gov.co/Public/Tendering/OpportunityDetail/Index?noticeUID=CO1.NTC.5902947</t>
  </si>
  <si>
    <t>900327219</t>
  </si>
  <si>
    <t>ORTOMEC SAS</t>
  </si>
  <si>
    <t>COMPRA DE SISTEMA DE MEDICIÓN DE PRESIONES PLANTARES QUE CONSTA DE UNA PLATAFORMA PORTÁTIL PARA EL FORTALECIMIENTO DEL CENTRO DE INVESTIGACIÓN EN ALTO RENDIMIENTO DEPORTIVO Y ESTUDIOS BIOMÉDICOS</t>
  </si>
  <si>
    <t>CO1.REQ.6013976</t>
  </si>
  <si>
    <t>ODC-DAD-0015-2024</t>
  </si>
  <si>
    <t>https://community.secop.gov.co/Public/Tendering/OpportunityDetail/Index?noticeUID=CO1.NTC.5891209</t>
  </si>
  <si>
    <t>900239576</t>
  </si>
  <si>
    <t>C MEDICAL SAS</t>
  </si>
  <si>
    <t>COMPRA DE UN 01 EQUIPO ECÓGRAFO MARCA SONOSCAPE MODELO E1 EXPERT PARA EL FORTALECIMIENTO DEL CENTRO DE INVESTIGACIÓN EN ALTO RENDIMIENTO DEPORTIVO Y ESTUDIOS BIOMÉDICOS</t>
  </si>
  <si>
    <t>CO1.REQ.6002437</t>
  </si>
  <si>
    <t>ODC-DAD-0014-2024</t>
  </si>
  <si>
    <t>https://community.secop.gov.co/Public/Tendering/OpportunityDetail/Index?noticeUID=CO1.NTC.5891105</t>
  </si>
  <si>
    <t>800123415</t>
  </si>
  <si>
    <t>ZANNA SAS</t>
  </si>
  <si>
    <t>COMPRA E INSTALACION DE EQUIPO PARA ELECTROENCEFALOGRAFÍA Y MAPEO CEREBRAL PARA EL FORTALECIMIENTO DEL CENTRO DE INVESTIGACIÓN EN ALTO RENDIMIENTO DEPORTIVO Y ESTUDIOS BIOMÉDICOS</t>
  </si>
  <si>
    <t>CO1.REQ.6002416</t>
  </si>
  <si>
    <t>ODC-DAD-0013-2024</t>
  </si>
  <si>
    <t>https://community.secop.gov.co/Public/Tendering/OpportunityDetail/Index?noticeUID=CO1.NTC.5858974</t>
  </si>
  <si>
    <t>COMPRA DE TREINTA Y UN 31 TABLET MARCA SAMSUNG TABA9+WIFI4GB/64GB11" PARA ENTREGA A LOS ESTUDIANTES MEJOR ICFES Y MEJOR SABER PRO SOLICITADO POR LA OFICINA DE DESARROLLO ESTUDIANTIL</t>
  </si>
  <si>
    <t>CO1.REQ.5970217</t>
  </si>
  <si>
    <t>ODC-DAD-0012-2024</t>
  </si>
  <si>
    <t>https://community.secop.gov.co/Public/Tendering/OpportunityDetail/Index?noticeUID=CO1.NTC.5859861</t>
  </si>
  <si>
    <t>HAROLD ROMERO CAHUANA</t>
  </si>
  <si>
    <t>12559311</t>
  </si>
  <si>
    <t>EUDES EMILIO EGUIS CAMARGO</t>
  </si>
  <si>
    <t>COMPRA DE BATAS EN GABARDINA Y ANTIFLUIDO LAFAYETTE UNIFORMES ANTIFLUIDO EN TELA LAFAYETTE PARA EL PERSONAL DE LOS DISTINTOS LABORATORIOS Y CLINICA ODONTOLÓGICA DE LA UNIVERSIDAD DEL MAGDALENA</t>
  </si>
  <si>
    <t>CO1.REQ.5970815</t>
  </si>
  <si>
    <t>ODC-DAD-0011-2024</t>
  </si>
  <si>
    <t>https://community.secop.gov.co/Public/Tendering/OpportunityDetail/Index?noticeUID=CO1.NTC.5840808</t>
  </si>
  <si>
    <t>1082881269</t>
  </si>
  <si>
    <t>COMPRA DE PLACAS INFORMATIVAS DE RUTA POSTES SEÑALIZADORES Y AVISOS ILUSTRATIVOS ALUSIVOS A LA FLORA Y FAUNA PARA EL BOSQUE SECO UNIMAGDALENA</t>
  </si>
  <si>
    <t>CO1.REQ.5951626</t>
  </si>
  <si>
    <t>ODC-DAD-0010-2024</t>
  </si>
  <si>
    <t>https://community.secop.gov.co/Public/Tendering/OpportunityDetail/Index?noticeUID=CO1.NTC.5832359</t>
  </si>
  <si>
    <t>JESUS DAVID SUESCUN ARREGOCES</t>
  </si>
  <si>
    <t>900929189</t>
  </si>
  <si>
    <t>LADYS CONFECCIONES SAS BIC</t>
  </si>
  <si>
    <t>COMPRA DE 2750 CAMISETAS CUELLO REDONDO CON LOGOS INSTITUCIONALES DESTINADAS PARA LA ENTREGA A ESTUDIANTES DE PRIMER SEMESTRE EN EL MARCO DE LA INICIATIVA DE BIENVENIDA PARA EL PERIODO 2024 I Y 77 CAMISETAS TIPO POLO CON LOGOS INSITUCIONALES PARA LOS REPRESENTANTES ESTUDIANTILES DE LA ALMA MATER EN EL MARCO DEL PROYECTO DEL PLAN DE ACCIÓN 2024 MEJORAMIENTO DE LA CALIDAD DE VIDA BIENESTAR Y DESARROLLO PERSONAL DE LA COMUNIDAD UNIVERSITARIA</t>
  </si>
  <si>
    <t>CO1.REQ.5942770</t>
  </si>
  <si>
    <t>ODC-DAD-0009-2024</t>
  </si>
  <si>
    <t>https://community.secop.gov.co/Public/Tendering/OpportunityDetail/Index?noticeUID=CO1.NTC.5816755</t>
  </si>
  <si>
    <t>900738632</t>
  </si>
  <si>
    <t>E Y K INGENIERIA SAS</t>
  </si>
  <si>
    <t>COMPRA DE UNA 01 UPS DE 15 KVA TRIFÁSICA 220 VOLTIOS CON AUTONOMÍA DE 15 MINUTOS DE RESPALDO ELÉCTRICO PARA EQUIPO DE CONTROL DE INGRESO PEATONAL DE LA UNIVERSIDAD DEL MAGDALENA</t>
  </si>
  <si>
    <t>CO1.REQ.5926529</t>
  </si>
  <si>
    <t>ODC-DAD-0008-2024</t>
  </si>
  <si>
    <t>https://community.secop.gov.co/Public/Tendering/OpportunityDetail/Index?noticeUID=CO1.NTC.5815781</t>
  </si>
  <si>
    <t>COMPRA DE SIETE MIL 7000 HOJAS TAMAÑO CARTA TIPO MAJESTICK NACARADO PARA LA IMPRESIÓN DE ACTAS DE GRADO SOLICITADAS POR LA SECRETARIA GENERAL DE LA UNIVERSIDAD DEL MAGDALENA</t>
  </si>
  <si>
    <t>CO1.REQ.5925757</t>
  </si>
  <si>
    <t>ODC-DAD-0007-2024</t>
  </si>
  <si>
    <t>https://community.secop.gov.co/Public/Tendering/OpportunityDetail/Index?noticeUID=CO1.NTC.5796373</t>
  </si>
  <si>
    <t xml:space="preserve"> 900929189</t>
  </si>
  <si>
    <t>COMPRA DE 20 MANTELES EN TELA LINO FLEX 180CMX80CM PARA LA UNIVERSIDAD DEL MAGDALENA</t>
  </si>
  <si>
    <t>CO1.REQ.5906099</t>
  </si>
  <si>
    <t>ODC-DAD-0006-2024</t>
  </si>
  <si>
    <t>https://community.secop.gov.co/Public/Tendering/OpportunityDetail/Index?noticeUID=CO1.NTC.5754612</t>
  </si>
  <si>
    <t>900381975</t>
  </si>
  <si>
    <t>7TECH SAS</t>
  </si>
  <si>
    <t>COMPRA E INSTALACIÓN DE CATORCE 14 EQUIPOS DE AIRES ACONDICIONADOS PARA DIFERENTES ÁREAS ADMINISTRATIVAS Y ACADÉMICAS DE LA UNIVERSIDAD DEL MAGDALENA. ESTOS DEBEN SER INSTALADOS CON TODOS LOS ELEMENTOS NECESARIOS Y ADECUACIONES CIVILES EN DONDE SE NECESITE Y/O REQUIERA LA ACTIVIDAD</t>
  </si>
  <si>
    <t>CO1.REQ.5863743</t>
  </si>
  <si>
    <t>ODC-DAD-0005-2024</t>
  </si>
  <si>
    <t>https://community.secop.gov.co/Public/Tendering/OpportunityDetail/Index?noticeUID=CO1.NTC.5752792</t>
  </si>
  <si>
    <t>ANDRES GILBERTO DOMINGUEZ CORBACHO</t>
  </si>
  <si>
    <t>COMPRA DE 12 PROYECTORES POWERLITE E20 Y 10 PROYECTORES INTERACTIVOS  BRIGHTLINK EB 725WI 3LCD WXGA DE TIRO ULTRACORTO PARA LA REPOSICIÓN DE RECURSOS EDUCATIVOS TECNOLÓGICOS Y FORTALECIMIENTO DE LA GESTIÓN ACADÉMICA DE LA INSTITUCIÓN</t>
  </si>
  <si>
    <t>CO1.REQ.5862271</t>
  </si>
  <si>
    <t>ODC-DAD-0004-2024</t>
  </si>
  <si>
    <t>https://community.secop.gov.co/Public/Tendering/OpportunityDetail/Index?noticeUID=CO1.NTC.5732904</t>
  </si>
  <si>
    <t>79415098</t>
  </si>
  <si>
    <t>LUIS DIAZ ACEVEDO</t>
  </si>
  <si>
    <t>COMPRA DE 6000 PINES PARA ENTREGAR A LOS GRADUANDOS DE LA UNIVERSIDAD DEL MAGDALENA FABRICADOS EN CRISOCAL ACABADO DORADO BRILLANTE Y FONDO MATE EN FORMA REDONDA DE 20MM DE DIÁMETRO CON LOGOTIPO Y TEXTO GRADUADO EN ALTO RELIEVE SIN COLORES TROQUELADO  FIJACIÓN CON BROCHE Y PUNTILLA CON EMPAQUE EN BOLSA PLÁSTICA</t>
  </si>
  <si>
    <t>CO1.REQ.5841738</t>
  </si>
  <si>
    <t>ODC-DAD-0003-2024</t>
  </si>
  <si>
    <t>https://community.secop.gov.co/Public/Tendering/OpportunityDetail/Index?noticeUID=CO1.NTC.5683675</t>
  </si>
  <si>
    <t>COMPRA DE INSUMOS PARA EL PROCESO DE CARNETIZACIÓN INSTITUCIONAL DE LA UNIVERSIDAD DEL MAGDALENA</t>
  </si>
  <si>
    <t>CO1.REQ.5792126</t>
  </si>
  <si>
    <t>ODC-DAD-0002-2024</t>
  </si>
  <si>
    <t>https://community.secop.gov.co/Public/Tendering/OpportunityDetail/Index?noticeUID=CO1.NTC.5617401</t>
  </si>
  <si>
    <t>900688968</t>
  </si>
  <si>
    <t>INDUSTRIA CONSTRUCCION E INGENIERIA ICI SAS</t>
  </si>
  <si>
    <t>COMPRA DE DOS TRANSFERENCIAS AUTOMATICAS DE 800 AMP PARA EL FUNCIONAMIENTO DE ENCENDIDO Y CONTROL ENERGÍA DE RESPALDO  PARA EL  BLOQUE DE SALONES N VIII Y EL EDIFICIO DE ATENCION A ESTUDIANTES CENTRO DOCENTE DE LA UNIVERIDAD DEL MAGDALENA</t>
  </si>
  <si>
    <t>CO1.REQ.5726484</t>
  </si>
  <si>
    <t>ODC-DAD-0001-2024</t>
  </si>
  <si>
    <t>https://community.secop.gov.co/Public/Tendering/OpportunityDetail/Index?noticeUID=CO1.NTC.6193646</t>
  </si>
  <si>
    <t>1800-01-06</t>
  </si>
  <si>
    <t>EIRA ROSARIO MADERA REYES</t>
  </si>
  <si>
    <t>36549782</t>
  </si>
  <si>
    <t>DUVIS ALICIA MENDEZ GONZALEZ</t>
  </si>
  <si>
    <t>SUMINISTRO DE ARREGLOS FLORALES Y FÚNEBRES PARA LAS DIFERENTES CEREMONIAS Y OTRAS ACTIVIDADES INSTITUCIONALES QUE SE COORDINEN O RELACIONEN CON LA DIRECCIÓN DE TALENTO HUMANO</t>
  </si>
  <si>
    <t>CO1.REQ.6307551</t>
  </si>
  <si>
    <t>OSM-DAD-0026-2024</t>
  </si>
  <si>
    <t>https://community.secop.gov.co/Public/Tendering/OpportunityDetail/Index?noticeUID=CO1.NTC.6187612</t>
  </si>
  <si>
    <t>1800-01-05</t>
  </si>
  <si>
    <t>890101977</t>
  </si>
  <si>
    <t>AVANTIKA COLOMBIA SAS</t>
  </si>
  <si>
    <t>SUMINISTRO DE INSUMOS QUÍMICOS Y VIDRIERÍA PRIORITARIOS PARA GARANTIZAR EL NORMAL DESARROLLO DE LAS ACTIVIDADES ACADÉMICAS QUE SE REALIZAN EN LOS DIFERENTES LABORATORIOS DE LA UNIVERSIDAD DEL MAGDALENA</t>
  </si>
  <si>
    <t>CO1.REQ.6301229</t>
  </si>
  <si>
    <t>OSM-DAD-0025-2024</t>
  </si>
  <si>
    <t>https://community.secop.gov.co/Public/Tendering/OpportunityDetail/Index?noticeUID=CO1.NTC.6187331</t>
  </si>
  <si>
    <t>1800-01-04</t>
  </si>
  <si>
    <t>890115230</t>
  </si>
  <si>
    <t>QUIMIFEX SAS</t>
  </si>
  <si>
    <t>SUMINISTRO DE REACTIVOS E INSUMOS QUÍMICOS Y VIDRIERÍA PRIORITARIOS PARA GARANTIZAR EL NORMAL DESARROLLO DE LAS ACTIVIDADES ACADÉMICAS QUE SE REALIZAN EN LOS DIFERENTES LABORATORIOS DE UNIMAGDALENA DURANTE PERÍODO 2024</t>
  </si>
  <si>
    <t>CO1.REQ.6301105</t>
  </si>
  <si>
    <t>OSM-DAD-0024-2024</t>
  </si>
  <si>
    <t>https://community.secop.gov.co/Public/Tendering/OpportunityDetail/Index?noticeUID=CO1.NTC.6142393</t>
  </si>
  <si>
    <t>1800-01-03</t>
  </si>
  <si>
    <t>ROSALIA BUSTILLO VERBEL</t>
  </si>
  <si>
    <t>900406952</t>
  </si>
  <si>
    <t>SALUD DENTAL SU DEPOSITO DE CONFIANZA SAS</t>
  </si>
  <si>
    <t>INSUMOS ODONTOLOGICOS NECESARIOS PARA LAS ACTIVIDADES ACADEMICAS A DESARROLLAR DENTRO DE LA CLINICA ODONTOLOGICA DE LA UNIVERSIDAD DEL MAGDALENA</t>
  </si>
  <si>
    <t>CO1.REQ.6256142</t>
  </si>
  <si>
    <t>OSM-DAD-0023-2024</t>
  </si>
  <si>
    <t>https://community.secop.gov.co/Public/Tendering/OpportunityDetail/Index?noticeUID=CO1.NTC.6098953</t>
  </si>
  <si>
    <t>1800-01-02</t>
  </si>
  <si>
    <t>819004970</t>
  </si>
  <si>
    <t>OXIMED MEISER SAS</t>
  </si>
  <si>
    <t>SUMINISTRO Y RECARGA DE GASES MEDICINALES INDUSTRIALES Y ESPECIALES ACCESORIOS Y SERVICIOS ASOCIADOS AL SUMINISTRO DE GASES QUE GARANTICEN EL NORMAL FUNCIONAMIENTO DE LOS SERVICIOS DE LABORATORIOS Y CONSULTORIOS DE LA INSTITUCIÓN</t>
  </si>
  <si>
    <t>CO1.REQ.6211326</t>
  </si>
  <si>
    <t>OSM-DAD-0022-2024</t>
  </si>
  <si>
    <t>https://community.secop.gov.co/Public/Tendering/ContractNoticePhases/View?PPI=CO1.PPI.31539357&amp;isFromPublicArea=True&amp;isModal=False</t>
  </si>
  <si>
    <t>901295924</t>
  </si>
  <si>
    <t>CAMPO CAFÉ SAS</t>
  </si>
  <si>
    <t>SUMINISTRO DE CAFÉ ORGÁNICO PARA LA ATENCIÓN AL PERSONAL ACADÉMICO ADMINISTRATIVO Y EVENTOS INSTITUCIONALES DE NUESTRA ALMA MATER</t>
  </si>
  <si>
    <t>CO1.REQ.6179802</t>
  </si>
  <si>
    <t>OSM-DAD-0021-2024</t>
  </si>
  <si>
    <t>https://community.secop.gov.co/Public/Tendering/ContractNoticePhases/View?PPI=CO1.PPI.31538745&amp;isFromPublicArea=True&amp;isModal=False</t>
  </si>
  <si>
    <t>900127349</t>
  </si>
  <si>
    <t>COMERCIALIZADORA BEDOYA GIRALDO SOCIEDAD ANONIMA</t>
  </si>
  <si>
    <t>SUMINISTRO DE INSUMOS DE PAPELERÍA Y CACHARRERÍA EN EL DESARROLLO DE ACTIVIDADES PROGRAMADAS PARA LA CELEBRACIÓN DEL EVENTO DE LA VIGÉSIMA CUARTA SEMANA CULTURAL 2062 UN VIAJE AL FUTURO</t>
  </si>
  <si>
    <t>CO1.REQ.6179527</t>
  </si>
  <si>
    <t>OSM-DAD-0020-2024</t>
  </si>
  <si>
    <t>https://community.secop.gov.co/Public/Tendering/ContractNoticePhases/View?PPI=CO1.PPI.31293332&amp;isFromPublicArea=True&amp;isModal=False</t>
  </si>
  <si>
    <t>891700742</t>
  </si>
  <si>
    <t>HIELO INDUROD SAS</t>
  </si>
  <si>
    <t>SUMINISTRO DE AGUA TRATADA PARA SUPLIR LAS NECESIDADES BÁSICAS DEL PERSONAL ACADÉMICO ADMINISTRATIVO Y DE EVENTOS QUE SE REALIZAN EN LA INSTITUCIÓN</t>
  </si>
  <si>
    <t>CO1.REQ.6123758</t>
  </si>
  <si>
    <t>OSM-DAD-0019-2024</t>
  </si>
  <si>
    <t>https://community.secop.gov.co/Public/Tendering/ContractNoticePhases/View?PPI=CO1.PPI.31145954&amp;isFromPublicArea=True&amp;isModal=False</t>
  </si>
  <si>
    <t>DUVYS ALICIA MENDEZ GONZALEZ</t>
  </si>
  <si>
    <t>SUMINISTRO DE ARREGLOS EXÓTICOS DE FLORES NATURALES PARA LAS CEREMONIAS DE GRADOS HONORIS CAUSA Y OTRAS ACTIVIDADES DURANTE LO CORRIDO DEL AÑO 2024 Y/O HASTA AGOTAR EL VALOR CONTRATADO</t>
  </si>
  <si>
    <t>CO1.REQ.6092657</t>
  </si>
  <si>
    <t>OSM-DAD-0018-2024</t>
  </si>
  <si>
    <t>https://community.secop.gov.co/Public/Tendering/ContractNoticePhases/View?PPI=CO1.PPI.31087557&amp;isFromPublicArea=True&amp;isModal=False</t>
  </si>
  <si>
    <t>901682201</t>
  </si>
  <si>
    <t>MULTISERVICIOS J &amp; S SAS</t>
  </si>
  <si>
    <t>SUMINISTRO DE INSUMOS MÉDICOS PARA LAS CLÍNICAS DE SIMULACION HANGAR E Y EL 6° PISO HOSPITAL UNIVERSITARIO JULIO MÉNDEZ BARRENECHE Y LABORATORIO DE FISIOLOGÍA HUMANA PARA ATENDER A MÁS 800 ESTUDIANTES DE LOS PROGRAMAS DE ENFERMERÍA, MEDICINA Y ODONTOLOGÍA QUE REALIZARÁN APROXIMADAMENTE 500 REPETICIONES DE GUÍAS</t>
  </si>
  <si>
    <t>CO1.REQ.6079784</t>
  </si>
  <si>
    <t>OSM-DAD-0017-2024</t>
  </si>
  <si>
    <t>https://community.secop.gov.co/Public/Tendering/ContractNoticePhases/View?PPI=CO1.PPI.31080076&amp;isFromPublicArea=True&amp;isModal=False</t>
  </si>
  <si>
    <t>MARITZA IBON BARROS NIETO</t>
  </si>
  <si>
    <t>1004369370</t>
  </si>
  <si>
    <t>ATI VILLAFAÑA</t>
  </si>
  <si>
    <t>SUMINISTRO DE MOCHILAS ARHUACAS TEJIDAS  A MANO PARA LA ENTREGA DE SOUVENIRS EN LA REALIZACIÓN DE REUNIONES EVENTOS Y DEMÁS ASISTENCIAS EN LOS QUE LA INSTITUCIÓN PARTICIPA COMO ORGANIZADORA</t>
  </si>
  <si>
    <t>CO1.REQ.6077672</t>
  </si>
  <si>
    <t>OSM-DAD-0016-2024</t>
  </si>
  <si>
    <t>https://community.secop.gov.co/Public/Tendering/ContractNoticePhases/View?PPI=CO1.PPI.31061061&amp;isFromPublicArea=True&amp;isModal=False</t>
  </si>
  <si>
    <t>901692815</t>
  </si>
  <si>
    <t>DISTRIMEDICAL SM SAS</t>
  </si>
  <si>
    <t>SUMINISTRO DE INSUMOS MÉDICOS PARA LAS CLÍNICAS DE SIMULACION HANGAR E Y EL 6° PISO HOSPITAL UNIVERSITARIO JULIO MÉNDEZ BARRENECHE Y LABORATORIO DE FISIOLOGÍA HUMANA PARA ATENDER A MÁS DE 800 ESTUDIANTES DE LOS PROGRAMAS DE ENFERMERÍA MEDICINA Y ODONTOLOGÍA QUE REALIZARÁN APROXIMADAMENTE 500 REPETICIONES DE GUÍAS SESIONES DE LABORATORIO</t>
  </si>
  <si>
    <t>CO1.REQ.6073630</t>
  </si>
  <si>
    <t>OSM-DAD-0015-2024</t>
  </si>
  <si>
    <t>https://community.secop.gov.co/Public/Tendering/ContractNoticePhases/View?PPI=CO1.PPI.30940912&amp;isFromPublicArea=True&amp;isModal=False</t>
  </si>
  <si>
    <t>SUMINISTRO DE PRENDAS TEXTILES Y DE VESTIR MANILLAS INSTITUCIONALES ACCESORIOS CANINOS PARA EL DESARROLLO DE ACTIVIDADES PROGRAMADAS POR LAS ÁREAS DE CULTURA DEPORTE SALUD Y DESARROLLO HUMANO ADSCRITAS A LA DIRECCIÓN DE BIENESTAR UNIVERSITARIO</t>
  </si>
  <si>
    <t>CO1.REQ.6044791</t>
  </si>
  <si>
    <t>OSM-DAD-0014-2024</t>
  </si>
  <si>
    <t>https://community.secop.gov.co/Public/Tendering/ContractNoticePhases/View?PPI=CO1.PPI.30939195&amp;isFromPublicArea=True&amp;isModal=False</t>
  </si>
  <si>
    <t>901283655</t>
  </si>
  <si>
    <t>COPY´S STUDENT SAS</t>
  </si>
  <si>
    <t>SUMINISTRO DE PAPELERÍA Y ÚTILES DE OFICINA PARA LAS DISTINTAS DEPENDENCIAS DE LA UNIVERSIDAD DEL MAGDALENA</t>
  </si>
  <si>
    <t>CO1.REQ.6044843</t>
  </si>
  <si>
    <t>OSM-DAD-0013-2024</t>
  </si>
  <si>
    <t>https://community.secop.gov.co/Public/Tendering/ContractNoticePhases/View?PPI=CO1.PPI.30936901&amp;isFromPublicArea=True&amp;isModal=False</t>
  </si>
  <si>
    <t>901676410</t>
  </si>
  <si>
    <t>INTERDEPORTES SAS</t>
  </si>
  <si>
    <t>SUMINISTRO DE UNIFORMES DEPORTIVOS DE COMPETENCIA Y PRESENTACIÓN PARA LAS DELEGACIONES QUE REPRESENTARÁN A LA UNIVERSIDAD DEL MAGDALENA EN LOS CICLOS DEPORTIVOS Y CULTURALES REGIONALES Y NACIONALES ORGANIZADO POR ASCUN COMPETENCIAS INTERNACIONALES A EVENTOS DEPORTIVOS Y CULTURALES INTERNOS Y ADEMÁS DE LAS DELEGACIONES DE SINDICALISTAS QUE PARTICIPARÁN EN LOS JUEGOS NACIONALES DEPORTIVOS DE TRABAJADORES Y SUMINISTRO DE IMPLEMENTOS Y/O ARTÍCULOS DEPORTIVOS PARA EL DESARROLLO DE ACTIVIDADES DE FOMENTO RECREACIÓN Y COMPETENCIA POR PARTE DE ESTUDIANTES Y DEPORTISTAS DE LA UNIVERSIDAD DEL MAGDALENA A TRAVÉS DE LA PRESTACIÓN DE SERVICIOS DEL ÁREA DE DEPORTES DE BIENESTAR UNIVERSITARIO EN EL MARCO DEL PROYECTO DEL PLAN DE ACCIÓN MEJORAMIENTO DE LA CALIDAD DE VIDA BIENESTAR Y DESARROLLO PERSONAL DE LA COMUNIDAD UNIVERSITARIA</t>
  </si>
  <si>
    <t>CO1.REQ.6044268</t>
  </si>
  <si>
    <t>OSM-DAD-0012-2024</t>
  </si>
  <si>
    <t>https://community.secop.gov.co/Public/Tendering/ContractNoticePhases/View?PPI=CO1.PPI.30929586&amp;isFromPublicArea=True&amp;isModal=False</t>
  </si>
  <si>
    <t>819005003</t>
  </si>
  <si>
    <t>COSTADENT SAS</t>
  </si>
  <si>
    <t>EL SUMINISTRO DE INSUMOS DE PROMOCIÓN Y PREVENCIÓN MÉDICA PARA EL CUIDADO DE LA SALUD INSUMOS GENERALES DE BIODIVERSIDAD ELEMENTOS DE PROTECCIÓN PERSONAL Y BIOSEGURIDAD QUE GARANTICEN LA BUENA Y OPORTUNA PRESTACIÓN DE LOS SERVICIOS DEL ÁREA DE SALUD Y DESARROLLO HUMANO ADSCRITAS A LA DIRECCIÓN DE BIENESTAR UNIVERSITARIO Y PROGRAMADAS EN EL MARCO DEL PROYECTO DEL PLAN DE ACCIÓN MEJORAMIENTO DE LA CALIDAD DE VIDA BIENESTAR Y DESARROLLO PERSONAL DE LA COMUNIDAD UNIVERSITARIA</t>
  </si>
  <si>
    <t>CO1.REQ.6044003</t>
  </si>
  <si>
    <t>OSM-DAD-0011-2024</t>
  </si>
  <si>
    <t>https://community.secop.gov.co/Public/Tendering/OpportunityDetail/Index?noticeUID=CO1.NTC.5886394</t>
  </si>
  <si>
    <t>OLGA MARIA DE LA ROSA MAESTRE</t>
  </si>
  <si>
    <t>39048396</t>
  </si>
  <si>
    <t>CLAUDIA PATRICIA ABELLO ZORRO</t>
  </si>
  <si>
    <t>SUMINISTRO DE ALIMENTOS PREPARADOS ALMUERZOS REFRIGERIOS  Y BEBIDAS PARA SER ENTREGADOS EN EVENTOS INSTITUCIONALES A PERSONAL INTERNO E INVITADOS EN LAS INSTALACIONES DE LA UNIVERSIDAD</t>
  </si>
  <si>
    <t>CO1.REQ.5997746</t>
  </si>
  <si>
    <t>OSM-DAD-0010-2024</t>
  </si>
  <si>
    <t>https://community.secop.gov.co/Public/Tendering/OpportunityDetail/Index?noticeUID=CO1.NTC.5839574</t>
  </si>
  <si>
    <t>SUMINISTRO DE AGUA TRATADA PARA SUPLIR LAS NECESIDADES BÁSICAS DEL PERSONAL ACADÉMICO  ADMINISTRATIVO Y DE EVENTOS QUE SE REALIZAN EN LA INSTITUCIÓN</t>
  </si>
  <si>
    <t>CO1.REQ.5950932</t>
  </si>
  <si>
    <t>OSM-DAD-0009-2024</t>
  </si>
  <si>
    <t>https://community.secop.gov.co/Public/Tendering/OpportunityDetail/Index?noticeUID=CO1.NTC.5839812</t>
  </si>
  <si>
    <t>NANGETH CASTILLO NAZARALA</t>
  </si>
  <si>
    <t>824000089</t>
  </si>
  <si>
    <t>ALESTUR LIMITADA EN REORGANIZACIÓN</t>
  </si>
  <si>
    <t>SUMINISTRO DE TIQUETES AÉREOS NACIONALES E INTERNACIONALES PARA FUNCIONARIOS DOCENTES CATEDRÁTICOS INVITADOS CONTRATISTAS Y ESTUDIANTES DE LA UNIVERSIDAD DEL MAGDALENA</t>
  </si>
  <si>
    <t>CO1.REQ.5950604</t>
  </si>
  <si>
    <t>OSM-DAD-0008-2024</t>
  </si>
  <si>
    <t>https://community.secop.gov.co/Public/Tendering/OpportunityDetail/Index?noticeUID=CO1.NTC.5833639</t>
  </si>
  <si>
    <t>900173983</t>
  </si>
  <si>
    <t>INTERLUD SAS</t>
  </si>
  <si>
    <t>SUMINISTRO DE ALIMENTOS PREPARADOS Y BEBIDAS PARA SER ENTREGADOS EN JORNADAS DE TRABAJO A PERSONAL INSTITUCIONAL EN LAS INSTALACIONES DE LA UNIVERSIDAD DEL MAGDALENA</t>
  </si>
  <si>
    <t>CO1.REQ.5943759</t>
  </si>
  <si>
    <t>OSM-DAD-0007-2024</t>
  </si>
  <si>
    <t>https://community.secop.gov.co/Public/Tendering/OpportunityDetail/Index?noticeUID=CO1.NTC.5818552</t>
  </si>
  <si>
    <t>901380948</t>
  </si>
  <si>
    <t>H&amp;L DISTRIBUCIONES Y SUMINISTROS SAS</t>
  </si>
  <si>
    <t>SUMINISTRO DE ELEMENTOS DE PROTECCIÓN PERSONAL Y ELEMENTOS DE SEGURIDAD Y SALUD EN EL TRABAJO PARA EL AÑO 2024 DEBEN ESTAR CERTIFICADOS POR LAS NORMAS TÉCNICAS DE SEGURIDAD ANSI NIOSH OSHA MSHA SEGÚN APLIQUE Y DEBEN SER DE LAS MARCAS ARSEG 3M ANSELL STEELPRO Y OTRAS RECONOCIDAS A NIVEL NACIONAL</t>
  </si>
  <si>
    <t>CO1.REQ.5928810</t>
  </si>
  <si>
    <t>OSM-DAD-0006-2024</t>
  </si>
  <si>
    <t>https://community.secop.gov.co/Public/Tendering/OpportunityDetail/Index?noticeUID=CO1.NTC.5813945</t>
  </si>
  <si>
    <t>SUMINISTRO DE ELEMENTOS DE ASEO Y CAFETERÍA PARA LA ATENCIÓN AL PERSONAL ACADÉMICO ADMINISTRATIVO EVENTOS INSTITUCIONALES Y GARANTIZAR LOS ELEMENTOS DE ASEO MÍNIMOS PARA DOTAR LAS UNIDADES SANITARIAS</t>
  </si>
  <si>
    <t>CO1.REQ.5923650</t>
  </si>
  <si>
    <t>OSM-DAD-0005-2024</t>
  </si>
  <si>
    <t>https://community.secop.gov.co/Public/Tendering/OpportunityDetail/Index?noticeUID=CO1.NTC.5813530</t>
  </si>
  <si>
    <t>900513041</t>
  </si>
  <si>
    <t>GRUPO METROPOLIS DE LA COSTA SAS</t>
  </si>
  <si>
    <t>SUMINISTRO DE MATERIAL ELÉCTRICO Y DE FERRETERÍA EN GENERAL PARA EL MANTENIMIENTO PREVENTIVO Y CORRECTIVO DE LAS DEPENDENCIAS Y ÁREAS COMUNES DE LA UNIVERSIDAD DEL MAGDALENA Y SUS SEDES ALTERNAS</t>
  </si>
  <si>
    <t>CO1.REQ.5922978</t>
  </si>
  <si>
    <t>OSM-DAD-0004-2024</t>
  </si>
  <si>
    <t>https://community.secop.gov.co/Public/Tendering/OpportunityDetail/Index?noticeUID=CO1.NTC.5763711</t>
  </si>
  <si>
    <t>900489512</t>
  </si>
  <si>
    <t>LOGISTICA EVENTOS Y SUMINISTROS SAS</t>
  </si>
  <si>
    <t>SUMINISTRO DE INSUMOS PARA EL DESARROLLO DE LAS SESIONES PRÁCTICAS DE LA ASIGNATURAS COCINA DEL MAGDALENA Y EL CARIBE COCINA MOLECULAR COCTELERÍA CAFÉ Y OTRAS BEBIDAS ENOLOGIA I CATA LICORES Y MARIDAJE DEL PROGRAMA DE TECNOLOGÍA EN GESTIÓN HOTELERA Y TURÍSTICA POR CICLOS PROPEDÉUTICOS</t>
  </si>
  <si>
    <t>CO1.REQ.5873322</t>
  </si>
  <si>
    <t>OSM-DAD-0003-2024</t>
  </si>
  <si>
    <t>https://community.secop.gov.co/Public/Tendering/OpportunityDetail/Index?noticeUID=CO1.NTC.5611487</t>
  </si>
  <si>
    <t>811009788</t>
  </si>
  <si>
    <t>DISTRACOM SA</t>
  </si>
  <si>
    <t>SUMINISTRO DE COMBUSTIBLES GASOLINA CORRIENTE ACPM EXTRA Y GNV PARA LOS VEHÍCULOS PERTENECIENTES AL PARQUE AUTOMOTOR PLANTAS ELÉCTRICAS Y MAQUINARIA AGRÍCOLA DE LA UNIVERSIDAD DEL MAGDALENA Y SUS SEDES ALTERNAS</t>
  </si>
  <si>
    <t>CO1.REQ.5721369</t>
  </si>
  <si>
    <t>OSM-DAD-0002-2024</t>
  </si>
  <si>
    <t>https://community.secop.gov.co/Public/Tendering/OpportunityDetail/Index?noticeUID=CO1.NTC.5606676</t>
  </si>
  <si>
    <t>901550798</t>
  </si>
  <si>
    <t>GP TECHNOLOGICAL ASSISTANCE SAS</t>
  </si>
  <si>
    <t>SUMINISTRO DE PARTES PARA MANTENIMIENTO CORRECTIVO DE COMPUTADORES DISPOSITIVOS ACTIVOS MENORES DE LA RED DE VOZ Y DATOS</t>
  </si>
  <si>
    <t>CO1.REQ.5716439</t>
  </si>
  <si>
    <t>OSM-DAD-0001-2024</t>
  </si>
  <si>
    <t>NO HA INICIADO</t>
  </si>
  <si>
    <t>https://community.secop.gov.co/Public/Tendering/OpportunityDetail/Index?noticeUID=CO1.NTC.6192199</t>
  </si>
  <si>
    <t>Por iniciar</t>
  </si>
  <si>
    <t>PDTE</t>
  </si>
  <si>
    <t>84450925</t>
  </si>
  <si>
    <t>DARWIN DE JESUS STEBA CASTILLA</t>
  </si>
  <si>
    <t>SERVICIO DE MANTENIMIENTO PREVENTIVO Y O CORRECTIVO DEL DESIONIZADOR MARCA SIMPLICITY UV INCLUYE EL SUMINISTRO E INSTALACIÓN DE LAMPARA UV LAMP 185 NM  6W MARCA MILLIPORE FILTRO CARTUCHO PARA IONIZADOR MARCA THERMES REF SIMPLIPAK 1 FILTRO DE BOQUILLA DE 1 MICRA REF SIMFILTER MARCA MILLIPORE CON EL OBJETO DE GARANTIZAR EL NORMAL DESARROLLO DE LAS ACTIVIDADES ACADÉMICAS E INVESTIGATIVAS LA VIDA ÚTIL Y LAS CONDICIONES SEGURAS DE OPERACIÓN EN EL LABORATORIO DE QUÍMICA DE LA UNIVERSIDAD DEL MAGDALENA</t>
  </si>
  <si>
    <t>CO1.REQ.6306259</t>
  </si>
  <si>
    <t>OPS-DAD-0101-2024</t>
  </si>
  <si>
    <t>https://community.secop.gov.co/Public/Tendering/OpportunityDetail/Index?noticeUID=CO1.NTC.6191974</t>
  </si>
  <si>
    <t>09ABRIL/24MAYO</t>
  </si>
  <si>
    <t>888M</t>
  </si>
  <si>
    <t>819005937</t>
  </si>
  <si>
    <t>MEZA MOTORES EU</t>
  </si>
  <si>
    <t>SERVICIO DE MANTENIMIENTO PREVENTIVO Y CORRECTIVO DE LOS MOTORES ELÉCTRICOS Y DE LAS PLANTAS ELÉCTRICAS PERTENECIENTES A LA UNIVERSIDAD DEL MAGDALENA Y SUS SEDES ALTERNAS MARCAS CUMMINS STEWART &amp; STEVENSON DOSSAN HYUNDAY MWM Y AGG</t>
  </si>
  <si>
    <t>CO1.REQ.6305504</t>
  </si>
  <si>
    <t>OPS-DAD-0100-2024</t>
  </si>
  <si>
    <t>https://community.secop.gov.co/Public/Tendering/OpportunityDetail/Index?noticeUID=CO1.NTC.6175090</t>
  </si>
  <si>
    <t>860001022</t>
  </si>
  <si>
    <t>CASA EDITORIAL EL TIEMPO SA</t>
  </si>
  <si>
    <t>SERVICIO DE DIVULGACIÓN EN PRENSA DE LA OFERTA ACADÉMICA CORRESPONDIENTE AL PERIODO 2024 II CAMPAÑAS DE PROMOCIÓN INSTITUCIONAL EN  EL PERIÓDICO EL TIEMPO</t>
  </si>
  <si>
    <t>CO1.REQ.6288948</t>
  </si>
  <si>
    <t>OPS-DAD-0099-2024</t>
  </si>
  <si>
    <t>https://community.secop.gov.co/Public/Tendering/OpportunityDetail/Index?noticeUID=CO1.NTC.6175081</t>
  </si>
  <si>
    <t>84081892</t>
  </si>
  <si>
    <t>OSCAR LUIS PALACIO PEÑA</t>
  </si>
  <si>
    <t>SERVICIO DE DIVULGACIÓN EN PRENSA DE LA OFERTA ACADÉMICA CORRESPONDIENTE AL PERIODO 2024 II CAMPAÑAS DE PROMOCIÓN INSTITUCIONAL EN EL DIARIO LA PRENSA MEDIANTE LA PUBLICACIÓN DE DOS 02 AVISOS</t>
  </si>
  <si>
    <t>CO1.REQ.6288693</t>
  </si>
  <si>
    <t>OPS-DAD-0098-2024</t>
  </si>
  <si>
    <t>https://community.secop.gov.co/Public/Tendering/OpportunityDetail/Index?noticeUID=CO1.NTC.6175206</t>
  </si>
  <si>
    <t>819005027</t>
  </si>
  <si>
    <t>PRODUCCIONES JOV SAS</t>
  </si>
  <si>
    <t>SERVICIO DE LA DIVULGACIÓN EN PRENSA DE LA OFERTA ACADÉMICA CORRESPONDIENTE AL PERIODO 2024 II CAMPAÑAS DE PROMOCIÓN INSTITUCIONAL EN  EL PERIÓDICO EL VOCERO DE LA PROVINCIA</t>
  </si>
  <si>
    <t>CO1.REQ.6289014</t>
  </si>
  <si>
    <t>OPS-DAD-0097-2024</t>
  </si>
  <si>
    <t>https://community.secop.gov.co/Public/Tendering/OpportunityDetail/Index?noticeUID=CO1.NTC.6174993</t>
  </si>
  <si>
    <t>890100477</t>
  </si>
  <si>
    <t>EL HERALDO SA</t>
  </si>
  <si>
    <t>SERVICIO DE DIVULGACIÓN EN PRENSA DE LA OFERTA ACADÉMICA CORRESPONDIENTE AL PERIODO 2024 II CAMPAÑAS DE PROMOCIÓN INSTITUCIONAL EN EL PERIÓDICO EL HERALDO Y AL DÍA MEDIANTE LA PUBLICACIÓN DE CINCO 05 AVISOS</t>
  </si>
  <si>
    <t>CO1.REQ.6289009</t>
  </si>
  <si>
    <t>OPS-DAD-0096-2024</t>
  </si>
  <si>
    <t>https://community.secop.gov.co/Public/Tendering/OpportunityDetail/Index?noticeUID=CO1.NTC.6172010</t>
  </si>
  <si>
    <t>901758426</t>
  </si>
  <si>
    <t>GRUPO DE MEDIOS SAS</t>
  </si>
  <si>
    <t>SERVICIO DE DIVULGACIÓN EN PRENSA DE LA OFERTA ACADÉMICA CORRESPONDIENTE AL PERIODO 2024 II CAMPAÑAS DE PROMOCIÓN INSTITUCIONAL EN EL PERIÓDICO HOY DIARIO DEL MAGDALENA MEDIANTE LA PUBLICACIÓN DE CINCO 05 AVISOS</t>
  </si>
  <si>
    <t>CO1.REQ.6285630</t>
  </si>
  <si>
    <t>OPS-DAD-0095-2024</t>
  </si>
  <si>
    <t>https://community.secop.gov.co/Public/Tendering/OpportunityDetail/Index?noticeUID=CO1.NTC.6159887</t>
  </si>
  <si>
    <t>900530916</t>
  </si>
  <si>
    <t>SISTEMAS INTEGRADOS WORLD WIDE SAS</t>
  </si>
  <si>
    <t>SERVICIO DE SOPORTE PARA EL MANTENIMIENTO DE LOS SISTEMAS DE INFORMACIÓN CON BASES DE DATOS INSTITUCIONALES EN ORACLE COMO SINAP V6 Y AYRE</t>
  </si>
  <si>
    <t>CO1.REQ.6273575</t>
  </si>
  <si>
    <t>OPS-DAD-0094-2024</t>
  </si>
  <si>
    <t>https://community.secop.gov.co/Public/Tendering/OpportunityDetail/Index?noticeUID=CO1.NTC.6160096</t>
  </si>
  <si>
    <t>819003317</t>
  </si>
  <si>
    <t>EDITORIAL MAGDALENA SA</t>
  </si>
  <si>
    <t>DIVULGACIÓN EN PRENSA DE LA OFERTA ACADÉMICA CORRESPONDIENTE AL PERIODO 2024 II CAMPAÑAS DE PROMOCIÓN INSTITUCIONAL EN EL PERIÓDICO EL INFORMADOR MEDIANTE LA PUBLICACIÓN DE TRES 3 AVISOS</t>
  </si>
  <si>
    <t>CO1.REQ.6273554</t>
  </si>
  <si>
    <t>OPS-DAD-0093-2024</t>
  </si>
  <si>
    <t>https://community.secop.gov.co/Public/Tendering/OpportunityDetail/Index?noticeUID=CO1.NTC.6143766</t>
  </si>
  <si>
    <t>900047589</t>
  </si>
  <si>
    <t>VISION 21 SAS</t>
  </si>
  <si>
    <t>SERVICIO DE DIVULGACIÓN DE LA OFERTA ACADÉMICA CORRESPONDIENTE AL PERÍODO 2024 II DE IGUAL MANERA REALIZAR CAMPAÑAS DE PROMOCIÓN INSTITUCIONAL DE LA UNIVERSIDAD DEL MAGDALENA SOBRE LOS DISTINTOS PROCESOS EN LA RADIO LOCAL Y REGIONAL</t>
  </si>
  <si>
    <t>CO1.REQ.6257517</t>
  </si>
  <si>
    <t>OPS-DAD-0092-2024</t>
  </si>
  <si>
    <t>https://community.secop.gov.co/Public/Tendering/OpportunityDetail/Index?noticeUID=CO1.NTC.6143392</t>
  </si>
  <si>
    <t>830122983</t>
  </si>
  <si>
    <t>ESRI COLOMBIA SAS</t>
  </si>
  <si>
    <t>SERVICIO DE LICENCIAMIENTO DEL SOFTWARE ARCGIS EDUCATIONAL ACADEMIC DEPARTMENTAL LARGE SINGLE USE TERM LICENSE 200 USERS</t>
  </si>
  <si>
    <t>CO1.REQ.6257250</t>
  </si>
  <si>
    <t>OPS-DAD-0091-2024</t>
  </si>
  <si>
    <t>https://community.secop.gov.co/Public/Tendering/OpportunityDetail/Index?noticeUID=CO1.NTC.6123772</t>
  </si>
  <si>
    <t>900637852</t>
  </si>
  <si>
    <t>DIGITAL CONTENT SAS</t>
  </si>
  <si>
    <t>SERVICIO DE RENOVACIÓN POR 12 MESES DE LA SUSCRIPCIÓN AL APLICATIVO WEB EBOOK 7 24 QUE REQUIERE LA BIBLIOTECA GERMÁN BULA MEYER PARA DAR SOPORTE A TODOS LOS PROGRAMAS DE LA OFERTA ACADÉMICA INSTITUCIONAL EN LOS NIVELES DE FORMACIÓN DE PREGRADO Y POSTGRADOS</t>
  </si>
  <si>
    <t>CO1.REQ.6236692</t>
  </si>
  <si>
    <t>OPS-DAD-0090-2024</t>
  </si>
  <si>
    <t>https://community.secop.gov.co/Public/Tendering/OpportunityDetail/Index?noticeUID=CO1.NTC.6092610</t>
  </si>
  <si>
    <t>860512330</t>
  </si>
  <si>
    <t>SERVIENTREGA SAS</t>
  </si>
  <si>
    <t>SERVICIO DE MENSAJERÍA EXPRESA NACIONAL EMPAQUE Y EMBALAJE PARA EL ENVÍO DE DOCUMENTOS Y DEMÁS ELEMENTOS REQUERIDOS EN LA GESTIÓN ACADÉMICO ADMINISTRATIVA DE LA UNIVERSIDAD</t>
  </si>
  <si>
    <t>CO1.REQ.6205416</t>
  </si>
  <si>
    <t>OPS-DAD-0089-2024</t>
  </si>
  <si>
    <t>https://community.secop.gov.co/Public/Tendering/OpportunityDetail/Index?noticeUID=CO1.NTC.6092435</t>
  </si>
  <si>
    <t>901346015</t>
  </si>
  <si>
    <t>LIGTHBOX SAS</t>
  </si>
  <si>
    <t>SERVICIO DE MANTENIMIENTO PREVENTIVO Y O CORRECTIVO PARCIAL 2024 I PARA LOS EQUIPOS ESPECIALIZADOS DE FOTOGRAFÍA Y SONIDO PERTENECIENTES AL PROGRAMA CINE Y AUDIOVISUALES DE LA UNIVERSIDAD</t>
  </si>
  <si>
    <t>CO1.REQ.6205084</t>
  </si>
  <si>
    <t>OPS-DAD-0088-2024</t>
  </si>
  <si>
    <t>https://community.secop.gov.co/Public/Tendering/OpportunityDetail/Index?noticeUID=CO1.NTC.6092262</t>
  </si>
  <si>
    <t>900512750</t>
  </si>
  <si>
    <t>INGENIERIA DE BIOSERVICIOS SAS</t>
  </si>
  <si>
    <t>SERVICIO DE MANTENIMIENTO PREVENTIVO Y O CORRECTIVO PARA LOS EQUIPOS BIOMÉDICOS UBICADOS EN LA CLINICA ODONTOLOGICA Y DE BIENESTAR UNIVERSITARIO QUE SON UTILIZADOS POR ESTUDIANTES DOCENTES Y PERSONAL MÉDICO PARA LAS PRÁCTICAS ACADÉMICAS Y ATENCIÓN EN SALUD DE LA COMUNIDAD UNIVERSITARIA</t>
  </si>
  <si>
    <t>CO1.REQ.6204464</t>
  </si>
  <si>
    <t>OPS-DAD-0087-2024</t>
  </si>
  <si>
    <t>https://community.secop.gov.co/Public/Tendering/OpportunityDetail/Index?noticeUID=CO1.NTC.6091417</t>
  </si>
  <si>
    <t>901660024</t>
  </si>
  <si>
    <t>SERVICIOS Y BEBIDAS ASOCIADOS SAS</t>
  </si>
  <si>
    <t>SERVICIO DE APOYO LOGÍSTICO PARA ORGANIZACIÓN MONTAJE Y PERSONAL DE STAFF PARA EL DESARROLLO DE LOS CONCIERTOS Y EVENTOS MASIVOS QUE SE LLEVARÁN A CABO LOS DÍAS 6 7 8 9 Y 10 DE MAYO EN EL MARCO DE LA SEMANA CULTURAL 2062 UN VIAJE AL FUTURO</t>
  </si>
  <si>
    <t>CO1.REQ.6202879</t>
  </si>
  <si>
    <t>OPS-DAD-0086-2024</t>
  </si>
  <si>
    <t>https://community.secop.gov.co/Public/Tendering/OpportunityDetail/Index?noticeUID=CO1.NTC.6088175</t>
  </si>
  <si>
    <t>901458487</t>
  </si>
  <si>
    <t>BIOSED TECNOLOGIA MEDICA SAS</t>
  </si>
  <si>
    <t>SERVICIO DE MANTENIMIENTO PREVENTIVO Y O CORRECTIVO DE DOS 2 AUTOCLAVES MARCA TUTTNAUER MODELOS 5170EL Y 3140E NECESARIOS PARA EL BUEN FUNCIONAMIENTO DE LAS PRÁCTICAS ACADÉMICAS Y ACTIVIDADES DE INVESTIGACIÓN REALIZADAS EN LOS LABORATORIOS DEL PROGRAMA DE AGRONOMÍA Y DE MICROBIOLOGÍA PARA LOS DISTINTOS PROGRAMAS QUE OFRECE LA UNIVERSIDAD</t>
  </si>
  <si>
    <t>CO1.REQ.6192187</t>
  </si>
  <si>
    <t>OPS-DAD-0085-2024</t>
  </si>
  <si>
    <t>https://community.secop.gov.co/Public/Tendering/OpportunityDetail/Index?noticeUID=CO1.NTC.6080016</t>
  </si>
  <si>
    <t>800185306</t>
  </si>
  <si>
    <t>COLVANES SAS</t>
  </si>
  <si>
    <t>SERVICIO DE SERVICIO DE CORREO ELECTRÓNICO CERTIFICADO PARA EL ENVÍO DE DOCUMENTOS REQUERIDOS EN LA GESTIÓN ACADÉMICO ADMINISTRATIVA DE LA UNIVERSIDAD DEL MAGDALENA</t>
  </si>
  <si>
    <t>CO1.REQ.6192406</t>
  </si>
  <si>
    <t>OPS-DAD-0084-2024</t>
  </si>
  <si>
    <t>https://community.secop.gov.co/Public/Tendering/OpportunityDetail/Index?noticeUID=CO1.NTC.6072374</t>
  </si>
  <si>
    <t>901718077</t>
  </si>
  <si>
    <t>HEALTHATOM COLOMBIA SAS</t>
  </si>
  <si>
    <t>SERVICIO DE LICENCIA DE SUSCRIPCIÓN POR UN AÑO DEL SISTEMA DE INFORMACIÓN WEB DENTALINK  ACADÉMICO PARA LA GESTIÓN DE SERVICIO DOCENTE ASISTENCIAL DE LA CLÍNICA ODONTOLÓGICA CON ACCESO A 36 UNIDADES ODONTOLÓGICAS ACCESO ILIMITADO POR DOCENTES ESTUDIANTES Y PERSONAL ADMINISTRATIVO DE LA UNIVERSIDAD DEL MAGDALENA</t>
  </si>
  <si>
    <t>CO1.REQ.6184636</t>
  </si>
  <si>
    <t>OPS-DAD-0083-2024</t>
  </si>
  <si>
    <t>https://community.secop.gov.co/Public/Tendering/ContractNoticePhases/View?PPI=CO1.PPI.31558771&amp;isFromPublicArea=True&amp;isModal=False</t>
  </si>
  <si>
    <t>MARLON JOSE MOLINA MOJICA</t>
  </si>
  <si>
    <t>900197421</t>
  </si>
  <si>
    <t>JARINOX SAS</t>
  </si>
  <si>
    <t>SERVICIO DE MANTENIMIENTO PREVENTIVO Y O CORRECTIVO Y SUMINISTRO DE REPUESTOS PARA LOS IMPLEMENTOS Y MAQUINARIA PARA LA INDUSTRIA DE ALIMENTOS MARMITA ACERO INOXIDABLE JARINOX ESTUFA INDUSTRIAL ESCALDADOR CONGELADOR ACERO INOXIDABLE CONGELADOR ACERO INOXIDABLE REFRIGERADOR PULVERIZADOR INDUSTRIAL HORNO INDUSTRIAL CONGELADOR CHALLENGER HORNO INDUSTRIAL MÁQUINA CERRADORA ENLATADORA DESPULPADORA UBICADOS EN LA PLANTA DE PROCESAMIENTO DE PRODUCTOS PESQUEROS Y ALIMENTICIOS UTILIZADAS POR LOS ESTUDIANTES DE LOS DISTINTOS PROGRAMAS ACADÉMICOS DE LA INSTITUCIÓN</t>
  </si>
  <si>
    <t>CO1.REQ.6184142</t>
  </si>
  <si>
    <t>OPS-DAD-0082-2024</t>
  </si>
  <si>
    <t>https://community.secop.gov.co/Public/Tendering/ContractNoticePhases/View?PPI=CO1.PPI.31558036&amp;isFromPublicArea=True&amp;isModal=False</t>
  </si>
  <si>
    <t>900794405</t>
  </si>
  <si>
    <t>CALIBRAR SAS</t>
  </si>
  <si>
    <t>SERVICIO DE CALIBRACION PARA LOS EQUIPOS BIOMÉDICOS  UBICADOS EN LAS CLÍNICAS ODONTOLÓGICAS Y DE BIENESTAR UNIVERSITARIO QUE SON UTILIZADAS POR LOS ESTUDIANTES, DOCENTES Y PERSONAL MÉDICO PARA LAS PRÁCTICAS ACADÉMICAS Y LA ATENCIÓN EN SALUD DE LA COMUNIDAD UNIVERSITARIA</t>
  </si>
  <si>
    <t>CO1.REQ.6183810</t>
  </si>
  <si>
    <t>OPS-DAD-0081-2024</t>
  </si>
  <si>
    <t>https://community.secop.gov.co/Public/Tendering/ContractNoticePhases/View?PPI=CO1.PPI.31466761&amp;isFromPublicArea=True&amp;isModal=False</t>
  </si>
  <si>
    <t>901146796</t>
  </si>
  <si>
    <t>ESTRUCTURA PUBLICITARIA SAS</t>
  </si>
  <si>
    <t>SERVICIO DE MANTENIMIENTO DE PANTALLA LED UBICADA EN EL EDIFICIO DE INNOVACIÓN Y EMPRENDIMIENTO</t>
  </si>
  <si>
    <t>CO1.REQ.6163486</t>
  </si>
  <si>
    <t>OPS-DAD-0080-2024</t>
  </si>
  <si>
    <t>https://community.secop.gov.co/Public/Tendering/ContractNoticePhases/View?PPI=CO1.PPI.31397900&amp;isFromPublicArea=True&amp;isModal=False</t>
  </si>
  <si>
    <t>800005009</t>
  </si>
  <si>
    <t>SFM COMPRESORES SAS</t>
  </si>
  <si>
    <t>SERVICIO DE MANTENIMIENTO PREVENTIVO Y O CORRECTIVO INCLUYENDO LOS REPUESTOS NECESARIOS PARA LOS COMPRESORES MARCA SCHULZ DE LA CLÍNICA ODONTOLÓGICA DE LA UNIVERSIDAD DEL MAGDALENA PARA EL BUEN FUNCIONAMIENTO DE LAS PRÁCTICAS ACADÉMICAS</t>
  </si>
  <si>
    <t>CO1.REQ.6147622</t>
  </si>
  <si>
    <t>OPS-DAD-0079-2024</t>
  </si>
  <si>
    <t>https://community.secop.gov.co/Public/Tendering/ContractNoticePhases/View?PPI=CO1.PPI.31385701&amp;isFromPublicArea=True&amp;isModal=False</t>
  </si>
  <si>
    <t>900129305</t>
  </si>
  <si>
    <t>DOT LIB SUCURSAL COLOMBIA</t>
  </si>
  <si>
    <t>SERVICIO DE RENOVACIÓN POR UN PERÍODO DE DOCE 12 MESES DE LA SUSCRIPCIÓN A LA BASE DE DATOS JSTOR ESPECÍFICAMENTE A LAS SIGUIENTES COLECCIONES ARTS &amp; SCIENCES I II III IV V VI VII VIII IX X XI XII XIII XIV Y XV QUE REQUIERE LA BIBLIOTECA GERMÁN BULA MEYER DE LA UNIVERSIDAD DEL MAGDALENA PARA DAR SOPORTE ACADÉMICO A TODOS LOS PROGRAMAS DE LA OFERTA ACADÉMICA</t>
  </si>
  <si>
    <t>CO1.REQ.6144063</t>
  </si>
  <si>
    <t>OPS-DAD-0078-2024</t>
  </si>
  <si>
    <t>https://community.secop.gov.co/Public/Tendering/ContractNoticePhases/View?PPI=CO1.PPI.31383713&amp;isFromPublicArea=True&amp;isModal=False</t>
  </si>
  <si>
    <t>900716340</t>
  </si>
  <si>
    <t>KARIBENET SAS</t>
  </si>
  <si>
    <t>SERVICIO DE MANTENIMIENTO PREVENTIVO Y CORRECTIVO INCLUYE RESPUESTOS DE LOS SCANNER DE DISTINTAS DEPENDENCIAS DE UNIMAGDALENA</t>
  </si>
  <si>
    <t>CO1.REQ.6143655</t>
  </si>
  <si>
    <t>OPS-DAD-0077-2024</t>
  </si>
  <si>
    <t>https://community.secop.gov.co/Public/Tendering/ContractNoticePhases/View?PPI=CO1.PPI.31315275&amp;isFromPublicArea=True&amp;isModal=False</t>
  </si>
  <si>
    <t>802012828</t>
  </si>
  <si>
    <t>AUTOMOTORES DEL LITORAL SA</t>
  </si>
  <si>
    <t>SERVICIO DE MANTENIMIENTO PREVENTIVO Y CORRECTIVO DE LOS VEHÍCULOS MARCA CHEVROLET PERTENECIENTES AL PARQUE AUTOMOTOR DE LA UNIVERSIDAD DEL MAGDALENA INCLUYE REPUESTOS</t>
  </si>
  <si>
    <t>CO1.REQ.6128503</t>
  </si>
  <si>
    <t>OPS-DAD-0076-2024</t>
  </si>
  <si>
    <t>https://community.secop.gov.co/Public/Tendering/ContractNoticePhases/View?PPI=CO1.PPI.31314833&amp;isFromPublicArea=True&amp;isModal=False</t>
  </si>
  <si>
    <t>802007207</t>
  </si>
  <si>
    <t>AUTOTROPICAL SAS</t>
  </si>
  <si>
    <t>SERVICIO DE MANTENIMIENTO PREVENTIVO Y CORRECTIVO DE LOS VEHÍCULOS MARCA TOYOTA PERTENECIENTES AL PARQUE AUTOMOTOR DE LA UNIVERSIDAD DEL MAGDALENA EL CUAL INCLUYE REPUESTOS</t>
  </si>
  <si>
    <t>CO1.REQ.6128161</t>
  </si>
  <si>
    <t>OPS-DAD-0075-2024</t>
  </si>
  <si>
    <t>https://community.secop.gov.co/Public/Tendering/ContractNoticePhases/View?PPI=CO1.PPI.31295445&amp;isFromPublicArea=True&amp;isModal=False</t>
  </si>
  <si>
    <t>900775606</t>
  </si>
  <si>
    <t>SERVICIOS TECNICOS SOLTEV SAS</t>
  </si>
  <si>
    <t>SERVICIO DE MANTENIMIENTO PREVENTIVO Y CORRECTIVO DE LOS VEHÍCULOS MICROBUS RENAULT MASTER TRACTOR FORD NEW HOLLAND Y MOTO HONDA DREAM NEO PERTENECIENTES AL PARQUE AUTOMOTOR DE LA UNIVERSIDAD DEL MAGDALENA EL SERVICIO INCLUYE REPUESTOS</t>
  </si>
  <si>
    <t>CO1.REQ.6124887</t>
  </si>
  <si>
    <t>OPS-DAD-0074-2024</t>
  </si>
  <si>
    <t>https://community.secop.gov.co/Public/Tendering/ContractNoticePhases/View?PPI=CO1.PPI.31142854&amp;isFromPublicArea=True&amp;isModal=False</t>
  </si>
  <si>
    <t>901147181</t>
  </si>
  <si>
    <t>LATIN LOGISTICS COLOMBIA SAS</t>
  </si>
  <si>
    <t>SERVICIO DE MENSAJERÍA EXPRESA NACIONAL PARA EL ENVÍO DE DOCUMENTOS Y DEMÁS ELEMENTOS REQUERIDOS EN LA GESTIÓN ACADÉMICO ADMINISTRATIVA DE LA UNIVERSIDAD</t>
  </si>
  <si>
    <t>CO1.REQ.6091748</t>
  </si>
  <si>
    <t>OPS-DAD-0073-2024</t>
  </si>
  <si>
    <t>https://community.secop.gov.co/Public/Tendering/ContractNoticePhases/View?PPI=CO1.PPI.31059429&amp;isFromPublicArea=True&amp;isModal=False</t>
  </si>
  <si>
    <t>900971565</t>
  </si>
  <si>
    <t>SAKAL &amp; YARA SAS</t>
  </si>
  <si>
    <t xml:space="preserve">SERVICIO DE RENOVACIÓN POR 12 MESES DE LA SUSCRIPCIÓN A LA BASE DE DATOS EBSCO HOST DE LA EDITORIAL EBSCO REQUERIDO POR LA BIBLIOTECA GERMAN BULA MEYER PARA BRINDAR SOPORTE BIBLIOGRÁFICO AL PROGRAMA DE ODONTOLOGÍA MEDIANTE LA COLECCIÓN DE ORAL SCIENCES SOURCE ASÍ COMO A LOS PROGRAMAS DE TECNOLOGÍA EN GESTIÓN HOTELERA Y TURÍSTICA Y ADMINISTRACIÓN DE EMPRESAS TURÍSTICAS Y HOTELERAS A TRAVÉS DE LA COLECCIÓN DE HOSPITALITY &amp; TOURISM COMPLETE </t>
  </si>
  <si>
    <t>CO1.REQ.6072904</t>
  </si>
  <si>
    <t>OPS-DAD-0072-2024</t>
  </si>
  <si>
    <t>https://community.secop.gov.co/Public/Tendering/ContractNoticePhases/View?PPI=CO1.PPI.31058303&amp;isFromPublicArea=True&amp;isModal=False</t>
  </si>
  <si>
    <t>SERVICIO DE MANTENIMIENTO CORRECTIVO Y PREVENTIVO INCLUIDO REPUESTOS PARA LOS  EQUIPOS DE LABORATORIOS QUE PRESTAN EL SERVICIO A LAS ACTIVIDADES ACADÉMICAS DE LA UNIVERSIDAD DEL MAGDALENA</t>
  </si>
  <si>
    <t>CO1.REQ.6072610</t>
  </si>
  <si>
    <t>OPS-DAD-0071-2024</t>
  </si>
  <si>
    <t>https://community.secop.gov.co/Public/Tendering/ContractNoticePhases/View?PPI=CO1.PPI.31036709&amp;isFromPublicArea=True&amp;isModal=False</t>
  </si>
  <si>
    <t>12549201</t>
  </si>
  <si>
    <t>ALBERTO MENDEZ LINERO</t>
  </si>
  <si>
    <t>SERVICIO DE LAVADO Y PLANCHADO DE MANTELES Y BANDERAS DE LA UNIVERSIDAD DEL MAGDALENA QUE SON UTILIZADOS EN EVENTOS Y ACTIVIDADES INSTITUCIONALES</t>
  </si>
  <si>
    <t>CO1.REQ.6067264</t>
  </si>
  <si>
    <t>OPS-DAD-0070-2024</t>
  </si>
  <si>
    <t>https://community.secop.gov.co/Public/Tendering/ContractNoticePhases/View?PPI=CO1.PPI.30924528&amp;isFromPublicArea=True&amp;isModal=False</t>
  </si>
  <si>
    <t>900156270</t>
  </si>
  <si>
    <t>CORPORACION RED NACIONAL ACADEMICA DE TECNOLOGIA AVANZDA RENATA</t>
  </si>
  <si>
    <t>SERVICIO DE AFILIACIÓN PARA LA CONEXIÓN A LA RED NACIONAL ACADÉMICA DE TECNOLOGÍA AVANZADA RENATA</t>
  </si>
  <si>
    <t>CO1.REQ.6041002</t>
  </si>
  <si>
    <t>OPS-DAD-0069-2024</t>
  </si>
  <si>
    <t>https://community.secop.gov.co/Public/Tendering/ContractNoticePhases/View?PPI=CO1.PPI.30923762&amp;isFromPublicArea=True&amp;isModal=False</t>
  </si>
  <si>
    <t>860012336</t>
  </si>
  <si>
    <t>INSTITUTO COLOMBIANO DE NORMAS TÉCNICAS Y CERTIFICACIÓN ICONTEC</t>
  </si>
  <si>
    <t>SERVICIO DE AUDITORÍA DE SEGUIMIENTO 2024 NTC 5555 Y PROGRAMAS</t>
  </si>
  <si>
    <t>CO1.REQ.6040811</t>
  </si>
  <si>
    <t>OPS-DAD-0068-2024</t>
  </si>
  <si>
    <t>https://community.secop.gov.co/Public/Tendering/ContractNoticePhases/View?PPI=CO1.PPI.30912579&amp;isFromPublicArea=True&amp;isModal=False</t>
  </si>
  <si>
    <t>MERCEDES DE LA TORRE HASBUM</t>
  </si>
  <si>
    <t>SERVICIO PARA LA IMPRESIÓN DE DIPLOMAS DE PREGRADO POSTGRADO Y CERTIFICADOS DE APTITUD OCUPACIONAL POR COMPETENCIA DUPLICADOS DE DIPLOMAS Y CERTIFICADOS POR COMPETENCIA MENCIONES HONORÍFICAS CUM LAUDE SUMA CUM LAUDE Y BECA DISTINCIONES ACADÉMICAS MENCIÓN DE HONOR SABER PRO MERITORIAS O LAUREADAS Y CERTIFICADOS DE DIPLOMADOS</t>
  </si>
  <si>
    <t>CO1.REQ.6039223</t>
  </si>
  <si>
    <t>OPS-DAD-0067-2024</t>
  </si>
  <si>
    <t>https://community.secop.gov.co/Public/Tendering/ContractNoticePhases/View?PPI=CO1.PPI.30911684&amp;isFromPublicArea=True&amp;isModal=False</t>
  </si>
  <si>
    <t>SERVICIO DE ATENCIÓN DE EVENTOS DE EMERGENCIA PRESENTADA POR FALLA ENERGIA ELÉCTRICA DE DISTRIBUCCION INTERNA  DEL CAMPUS UNIVERSITARIO  FRENTE A FALLA DEL  SERVICIO DE SUMINISTRO ELECTRICO CON RESPALDO DE ATENCIÓN RÁPIDA  CON PERSONAL Y EQUIPO ESPECIALIZADO EN LA LABOR</t>
  </si>
  <si>
    <t>CO1.REQ.6038309</t>
  </si>
  <si>
    <t>OPS-DAD-0066-2024</t>
  </si>
  <si>
    <t>https://community.secop.gov.co/Public/Tendering/OpportunityDetail/Index?noticeUID=CO1.NTC.5873357</t>
  </si>
  <si>
    <t>900121223</t>
  </si>
  <si>
    <t>T &amp; B SYSTEM SAS</t>
  </si>
  <si>
    <t>SERVICIO DE RENOVACIÓN DE LA LICENCIA DE SOPORTE PARA EL SERVIDOR CISCO UCS 3200 DEL INVENTARIO INSTITUCIONAL DE LA INFRAESTRUCTURA TECNOLÓGICA</t>
  </si>
  <si>
    <t>CO1.REQ.5984531</t>
  </si>
  <si>
    <t>OPS-DAD-0065-2024</t>
  </si>
  <si>
    <t>https://community.secop.gov.co/Public/Tendering/OpportunityDetail/Index?noticeUID=CO1.NTC.5872832</t>
  </si>
  <si>
    <t>901504428</t>
  </si>
  <si>
    <t>AUTOCLAVES DEL CARIBE SAS</t>
  </si>
  <si>
    <t>SERVICIO DE MANTENIMIENTO PREVENTIVO Y O CORRECTIVO DE TRES 3 AUTOCLAVES UBICADOS EN BLOQUE V PRIMER Y SEGUNDO PISO DE LAS CLÍNICAS ODONTOLÓGICAS Y TRES 3 AUTOCLAVES UBICADOS EN EL CONSULTORIO ODONTOLÓGICO DE BIENESTAR UNIVERSITARIO EL SERVICIO COMPRENDE ADEMÁS LA PROVISIÓN DE LOS RESPUESTOS</t>
  </si>
  <si>
    <t>CO1.REQ.5982212</t>
  </si>
  <si>
    <t>OPS-DAD-0064-2024</t>
  </si>
  <si>
    <t>https://community.secop.gov.co/Public/Tendering/OpportunityDetail/Index?noticeUID=CO1.NTC.5869900</t>
  </si>
  <si>
    <t>900726297</t>
  </si>
  <si>
    <t>BUSSINES TECHNOLOGY HELP SAS</t>
  </si>
  <si>
    <t>SERVICIO DE MANTENIMIENTO PREVENTIVO Y O CORRECTIVO INCLUIDO REPUESTOS DE EQUIPOS ÓPTICOS UBICADOS EN LOS DIFERENTES LABORATORIOS DE LA UNIVERSIDAD DEL MAGDALENA</t>
  </si>
  <si>
    <t>CO1.REQ.5980007</t>
  </si>
  <si>
    <t>OPS-DAD-0063-2024</t>
  </si>
  <si>
    <t>https://community.secop.gov.co/Public/Tendering/ContractNoticePhases/View?PPI=CO1.PPI.30665924&amp;isFromPublicArea=True&amp;isModal=False</t>
  </si>
  <si>
    <t>901246775</t>
  </si>
  <si>
    <t>INDEXA SYSTEMS SAS</t>
  </si>
  <si>
    <t>SERVICIO DE RENOVACIÓN POR 12 MESES DE LA SUITE ADOBE CREATIVE CLOUD</t>
  </si>
  <si>
    <t>CO1.REQ.5978332</t>
  </si>
  <si>
    <t>OPS-DAD-0062-2024</t>
  </si>
  <si>
    <t>https://community.secop.gov.co/Public/Tendering/OpportunityDetail/Index?noticeUID=CO1.NTC.5843561</t>
  </si>
  <si>
    <t>85469041</t>
  </si>
  <si>
    <t>JORGE LUIS GARCIA GOMEZ</t>
  </si>
  <si>
    <t>SERVICIO DE ALQUILER DE MÓDULOS METÁLICOS CONTENEDORES DE 6 MTS CON EL FIN DE CUBRIR REQUERIMIENTOS DE ESPACIOS PARA OFICINAS ALTERNAS Y BODEGAS NECESARIAS PARA EL BUEN FUNCIONAMIENTO DE LAS UNIDADES ADMINISTRATIVAS</t>
  </si>
  <si>
    <t>CO1.REQ.5954056</t>
  </si>
  <si>
    <t>OPS-DAD-0061-2024</t>
  </si>
  <si>
    <t>https://community.secop.gov.co/Public/Tendering/OpportunityDetail/Index?noticeUID=CO1.NTC.5841952</t>
  </si>
  <si>
    <t>12627106</t>
  </si>
  <si>
    <t>HUGO OMAR HERNANDEZ GRANADOS</t>
  </si>
  <si>
    <t>SERVICIO DE MANTENIMIENTO PREVENTIVO Y CORRECTIVO DE CARPINTERÍA EN MADERA PARA EL NORMAL FUNCIONAMIENTO DE LOS MUEBLES Y ESTRUCTURAS EN MADERA DE LAS DIFERENTES LOCACIONES DE LA UNIVERSIDAD DEL MAGDALENA Y SUS SEDES ALTERNAS</t>
  </si>
  <si>
    <t>CO1.REQ.5952293</t>
  </si>
  <si>
    <t>OPS-DAD-0060-2024</t>
  </si>
  <si>
    <t>https://community.secop.gov.co/Public/Tendering/OpportunityDetail/Index?noticeUID=CO1.NTC.5837285</t>
  </si>
  <si>
    <t>85472129</t>
  </si>
  <si>
    <t>ELFRED DE JESUS RODRIGUEZ DIAZ</t>
  </si>
  <si>
    <t>SERVICIO DE MANTENIMIENTO PREVENTIVO Y CORRECTIVO DE LOS EQUIPOS DE SONIDO PERTENECIENTES A LA UNIVERSIDAD</t>
  </si>
  <si>
    <t>CO1.REQ.5947937</t>
  </si>
  <si>
    <t>OPS-DAD-0059-2024</t>
  </si>
  <si>
    <t>https://community.secop.gov.co/Public/Tendering/OpportunityDetail/Index?noticeUID=CO1.NTC.5837102</t>
  </si>
  <si>
    <t>SERVICIO DE RENOVACIÓN DE LOS SOFTWARE 1 LICENCIA DE SPROUT SOCIAL UPGRADE P AVANZADO Y 1 LICENCIA DEL CERTIFICADO DE SEGURIDAD SSL COMODO UTILIZADO PARA LA DIVULGACIÓN EN LAS REDES SOCIALES POR EL GRUPO DE COMUNICACIONES PARA TODA LA COMUNIDAD DE LA UNIMAGDALENA</t>
  </si>
  <si>
    <t>CO1.REQ.5947253</t>
  </si>
  <si>
    <t>OPS-DAD-0058-2024</t>
  </si>
  <si>
    <t>https://community.secop.gov.co/Public/Tendering/OpportunityDetail/Index?noticeUID=CO1.NTC.5836704</t>
  </si>
  <si>
    <t>KATHERINE YISETH OLIVOS COLLANTES</t>
  </si>
  <si>
    <t>900499033</t>
  </si>
  <si>
    <t>ENVITECK SAS</t>
  </si>
  <si>
    <t>SERVICIO DE MANTENIMIENTO PREVENTIVO A LA RED DE MONITOREO DE LOS PIEZÓMETROS TAYRONA 1 Y TAYRONA 2 UBICADOS EN EL CAMPUS UNIVERSITARIO EL SERVICIO CONSTA DE 2 MANTENIMIENTOS PARA CADA POZO DURANTE EL TÉRMINO DE 1 AÑO QUE INCLUYE CAMBIO DE DESECANTE Y AJUSTE DE LA CONDUCTIVIDAD DE ACUERDO A PATRONES ESTABLECIDOS</t>
  </si>
  <si>
    <t>CO1.REQ.5947026</t>
  </si>
  <si>
    <t>OPS-DAD-0057-2024</t>
  </si>
  <si>
    <t>https://community.secop.gov.co/Public/Tendering/OpportunityDetail/Index?noticeUID=CO1.NTC.5836231</t>
  </si>
  <si>
    <t>SERVICIO DE PUBLICACIÓN DE DOS 02 AVISOS A TRAVÉS DE UNA SEPARATA ESPECIAL DEDICADA A PROCESOS UNIVERSITARIOS DE UNO DE LOS PRINCIPALES PERIÓDICOS A NIVEL REGIONAL, CON REPLICA EN SUS PLATAFORMAS DIGITALES  CÓMO WWW.ELINFORMADOR.COM.CO</t>
  </si>
  <si>
    <t>CO1.REQ.5946732</t>
  </si>
  <si>
    <t>OPS-DAD-0056-2024</t>
  </si>
  <si>
    <t>https://community.secop.gov.co/Public/Tendering/OpportunityDetail/Index?noticeUID=CO1.NTC.5836161</t>
  </si>
  <si>
    <t>901086965</t>
  </si>
  <si>
    <t>RADIO HOY SAS</t>
  </si>
  <si>
    <t>SERVICIO DE PUBLICACIÓN DE PAUTA RADIAL CON REPLICA EN SUS PLATAFORMAS DIGITALES CÓMO RADIOHOY.COM Y  TAMBIÉN NUEVAS FUENTES DIFUSORAS DE RADIO ON LINE QUE MARCAN PREFERENCIA EN LA ACTUALIDAD BUSCANDO DAR A CONOCER EL DESARROLLO DE LA ALMA MATER EN LAS CONDICIONES ESPECIALES DE LA ACTUALIDAD MUNDIAL A TRAVÉS DE LOS PROCESOS ACADÉMICOS E INSTITUCIONALES Y EL IMPACTO EN SU ENTORNO INMEDIATO Y LEJANO</t>
  </si>
  <si>
    <t>CO1.REQ.5946706</t>
  </si>
  <si>
    <t>OPS-DAD-0055-2024</t>
  </si>
  <si>
    <t>https://community.secop.gov.co/Public/Tendering/OpportunityDetail/Index?noticeUID=CO1.NTC.5835761</t>
  </si>
  <si>
    <t>1082897035</t>
  </si>
  <si>
    <t>JULIO ALBERTO CAMARGO PULIDO</t>
  </si>
  <si>
    <t>SERVICIO DE POLARIZADO PARA VENTANAS DE SALONES OFICINAS LABORATORIOS Y VEHÍCULOS INSTITUCIONALES PERTENECIENTES A LA UNIVERSIDAD DEL MAGDALENA</t>
  </si>
  <si>
    <t>CO1.REQ.5946470</t>
  </si>
  <si>
    <t>OPS-DAD-0054-2024</t>
  </si>
  <si>
    <t>https://community.secop.gov.co/Public/Tendering/OpportunityDetail/Index?noticeUID=CO1.NTC.5818324</t>
  </si>
  <si>
    <t>800162678</t>
  </si>
  <si>
    <t>WIN SOFTWARE SAS</t>
  </si>
  <si>
    <t>SERVICIO DE RENOVACIÓN DE LA LICENCIA DE USO DEL SOFTWARE AM DE ADMINISTRACIÓN DE MANTENIMIENTOS PREVENTIVOS Y CORRECTIVOS INSTITUCIONALES</t>
  </si>
  <si>
    <t>CO1.REQ.5928184</t>
  </si>
  <si>
    <t>OPS-DAD-0053-2024</t>
  </si>
  <si>
    <t>https://community.secop.gov.co/Public/Tendering/OpportunityDetail/Index?noticeUID=CO1.NTC.5817967</t>
  </si>
  <si>
    <t>901204044</t>
  </si>
  <si>
    <t>EDITORIAL TIRANT LO BLANCH SAS</t>
  </si>
  <si>
    <t>SERVICIO DE SUSCRIPCIÓN POR UN PERÍODO DE 12 MESES DE LA PLATAFORMA JURÍDICA TIRANT PRIME QUE REQUIERE LA BIBLIOTECA GERMÁN BULA MEYER A FIN DE BRINDAR SOPORTE BIBLIOGRÁFICO A TODOS LOS PROGRAMAS ACADÉMICOS CON UN ÉNFASIS PARTICULAR EN LOS PROGRAMAS DE LA FACULTAD DE HUMANIDADES Y EL PROGRAMA DE DERECHO</t>
  </si>
  <si>
    <t>CO1.REQ.5928404</t>
  </si>
  <si>
    <t>OPS-DAD-0052-2024</t>
  </si>
  <si>
    <t>https://community.secop.gov.co/Public/Tendering/OpportunityDetail/Index?noticeUID=CO1.NTC.5817822</t>
  </si>
  <si>
    <t>900774850</t>
  </si>
  <si>
    <t>EMPRESA PRESTADORA DE SERVICIOS VARIOS SAS</t>
  </si>
  <si>
    <t>SERVICIO DE IMPRESIÓN EN LAS DIFERENTES UNIDADES ACADÉMICO ADMINISTRATIVAS EL CUAL INCLUYE EL SUMINISTRO DE EQUIPOS DE IMPRESIÓN EN CALIDAD DE RENTA ADMINISTRACIÓN MANTENIMIENTO DE EQUIPOS DE IMPRESIÓN Y SUMINISTRO DE TINTA Y PAPEL NECESARIOS PARA LA PRESTACIÓN DEL SERVICIO</t>
  </si>
  <si>
    <t>CO1.REQ.5927654</t>
  </si>
  <si>
    <t>OPS-DAD-0051-2024</t>
  </si>
  <si>
    <t>https://community.secop.gov.co/Public/Tendering/OpportunityDetail/Index?noticeUID=CO1.NTC.5814746</t>
  </si>
  <si>
    <t>SERVICIO PUBLICACIÓN DE OBITUARIO DE MIEMBROS DE LA COMUNIDAD UNIVERSITARIA Y PERSONAS PERTENECIENTES A LOS GRUPOS DE INTERÉS EXTERNOS EN EL PERIÓDICO HOY DIARIO DEL MAGDALENA</t>
  </si>
  <si>
    <t>CO1.REQ.5924192</t>
  </si>
  <si>
    <t>OPS-DAD-0050-2024</t>
  </si>
  <si>
    <t>https://community.secop.gov.co/Public/Tendering/OpportunityDetail/Index?noticeUID=CO1.NTC.5814414</t>
  </si>
  <si>
    <t>901578681</t>
  </si>
  <si>
    <t>MCGRAW HILL COLOMBIA SAS</t>
  </si>
  <si>
    <t>SERVICIO DE SUSCRIPCIÓN POR 12 MESES A LAS BASES DE DATOS ACCESS MEDICINE ACCESS MEDICINA Y ACCESS ENGINEERING POR PARTE DE LA BIBLIOTECA GERMÁN BULA MEYER</t>
  </si>
  <si>
    <t>CO1.REQ.5924060</t>
  </si>
  <si>
    <t>OPS-DAD-0049-2024</t>
  </si>
  <si>
    <t>https://community.secop.gov.co/Public/Tendering/ContractNoticePhases/View?PPI=CO1.PPI.30385462&amp;isFromPublicArea=True&amp;isModal=False</t>
  </si>
  <si>
    <t>SERVICIO DE SUSCRIPCIÓN AL PERIÓDICO HOY DIARIO DEL MAGDALENA POR 12 MESES PARA CUARENTA 40 EJEMPLARES DIARIOS</t>
  </si>
  <si>
    <t>CO1.REQ.5903820</t>
  </si>
  <si>
    <t>OPS-DAD-0048-2024</t>
  </si>
  <si>
    <t>https://community.secop.gov.co/Public/Tendering/ContractNoticePhases/View?PPI=CO1.PPI.30384848&amp;isFromPublicArea=True&amp;isModal=False</t>
  </si>
  <si>
    <t>900692909</t>
  </si>
  <si>
    <t>IMPACTA PRODUCCIONES SAS EN REORGANIZACIÓN</t>
  </si>
  <si>
    <t>SERVICIO DE PRODUCCIÓN TÉCNICA CON EQUIPOS ESPECIALIZADOS Y DE ÚLTIMA GENERACIÓN LA CUAL SE COMPONE DE SONIDO BACKLINE ILUMINACIÓN ESCENOGRAFÍA SOPORTE STAFF Y ENTRETENIMIENTO ENTRE OTROS REQUERIMIENTOS NECESARIOS PARA EL DESARROLLO DE LAS ACTIVIDADES PROGRAMADAS EN EL MARCO DE LA CELEBRACIÓN DE LOS EVENTOS MUJER UNIMAGDALENA QUE SE DESARROLLARÁ EN EL CLUB SANTA MARTA DIA INTERNACIONAL DE LA MUJER QUE SE LLEVARÁ A CABO EN EL CAMPUS PRINCIPAL UNIMAGDALENA Y BIENVENIDA DE ESTUDIANTES EN EL PERIODO ACADÉMICO 2024 1</t>
  </si>
  <si>
    <t>CO1.REQ.5906057</t>
  </si>
  <si>
    <t>OPS-DAD-0047-2024</t>
  </si>
  <si>
    <t>https://community.secop.gov.co/Public/Tendering/ContractNoticePhases/View?PPI=CO1.PPI.30383755&amp;isFromPublicArea=True&amp;isModal=False</t>
  </si>
  <si>
    <t>900246064</t>
  </si>
  <si>
    <t>PROGRAMACIONES CAMPO TELEVISION SAS</t>
  </si>
  <si>
    <t>SERVICIO DE 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t>
  </si>
  <si>
    <t>CO1.REQ.5903419</t>
  </si>
  <si>
    <t>OPS-DAD-0046-2024</t>
  </si>
  <si>
    <t>https://community.secop.gov.co/Public/Tendering/ContractNoticePhases/View?PPI=CO1.PPI.30383170&amp;isFromPublicArea=True&amp;isModal=False</t>
  </si>
  <si>
    <t>901146763</t>
  </si>
  <si>
    <t>SOCIEDAD DE MEDIOS EL ARTICULO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</si>
  <si>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WWW.ELARTICULO.CO</t>
  </si>
  <si>
    <t>CO1.REQ.5903084</t>
  </si>
  <si>
    <t>OPS-DAD-0045-2024</t>
  </si>
  <si>
    <t>https://community.secop.gov.co/Public/Tendering/ContractNoticePhases/View?PPI=CO1.PPI.30382233&amp;isFromPublicArea=True&amp;isModal=False</t>
  </si>
  <si>
    <t>SERVICIO INTEGRAL DE TRANSMISIÓN RECEPCIÓN ALMACENAMIENTO VISUALIZACIÓN DE DATOS WEB PARA EL SISTEMA DE MEDICIÓN DEL NIVEL FREÁTICO EN LOS POZOS TAYRONA Y TAYRONA 2 ESTE SISTEMA INCLUYE LA MEDICIÓN DEL NIVEL DEL AGUA SUBTERRANEA Y SUS CARACTERISTICAS PRINCIPALES COMO CONDUCTIVIDAD ELÉCTRICA SALINIDAD SÓLIDOS TOTALES DISUELTOS Y TEMPERATURA</t>
  </si>
  <si>
    <t>CO1.REQ.5903045</t>
  </si>
  <si>
    <t>OPS-DAD-0044-2024</t>
  </si>
  <si>
    <t>https://community.secop.gov.co/Public/Tendering/OpportunityDetail/Index?noticeUID=CO1.NTC.5785807</t>
  </si>
  <si>
    <t>900938372</t>
  </si>
  <si>
    <t>TWO-WAY FOUNDATION</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</si>
  <si>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</si>
  <si>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CO1.REQ.5895475</t>
  </si>
  <si>
    <t>OPS-DAD-0043-2024</t>
  </si>
  <si>
    <t>https://community.secop.gov.co/Public/Tendering/OpportunityDetail/Index?noticeUID=CO1.NTC.5785275</t>
  </si>
  <si>
    <t>SERVICIO DE AUDITORÍA DE SEGUIMIENTO BAJO LA NORMA NTC ISO 9001 2015 PARA LA MEJORA CONTINUA DEL SISTEMA DE GESTIÓN DE CALIDAD COGUI+ DE CONFORMIDAD CON LAS ESPECIFICACIONES ESTABLECIDAS EN LA PROPUESTA PRESENTADA POR EL CONTRATISTA LA CUAL HACE PARTE INTEGRAL DE LA PRESENTE ORDEN</t>
  </si>
  <si>
    <t>CO1.REQ.5895187</t>
  </si>
  <si>
    <t>OPS-DAD-0042-2024</t>
  </si>
  <si>
    <t>https://community.secop.gov.co/Public/Tendering/OpportunityDetail/Index?noticeUID=CO1.NTC.5785238</t>
  </si>
  <si>
    <t>901251648</t>
  </si>
  <si>
    <t>AGENCIA &amp; PRODUCTORA DE MEDIOS SAS</t>
  </si>
  <si>
    <t>SERVICIO DE DIVULGACIÓN Y PROMOCIÓN DE LOS DISTINTOS PROCESOS ACADÉMICOS DE INVESTIGACIÓN Y EXTENSIÓN INSTITUCIONAL DE LA UNIVERSIDAD DEL MAGDALENA UTILIZANDO LAS PLATAFORMAS PERIODÍSTICAS DIGITALES DE CARÁCTER REGIONAL COMO EL PORTAL WEB WWW.CANALTVCOSTA.CO</t>
  </si>
  <si>
    <t>CO1.REQ.5895245</t>
  </si>
  <si>
    <t>OPS-DAD-0041-2024</t>
  </si>
  <si>
    <t>https://community.secop.gov.co/Public/Tendering/OpportunityDetail/Index?noticeUID=CO1.NTC.5785043</t>
  </si>
  <si>
    <t>SERVICIO DE IMPRESOS PUBLICACIONES IMPRESIÓN LITOGRÁFICA IMPRESIÓN DIGITAL Y DEMÁS SERVICIOS RELACIONADOS REQUERIDOS PARA LA ELABORACIÓN DE PUBLICACIONES OFICIALES Y DE INFORMACIÓN EN GENERAL PARA DIFUSIÓN DE LOS PROGRAMAS ACTIVIDADES Y PROYECTOS INSTITUCIONALES DE LA UNIVERSIDAD DEL MAGDALENA</t>
  </si>
  <si>
    <t>CO1.REQ.5894964</t>
  </si>
  <si>
    <t>OPS-DAD-0040-2024</t>
  </si>
  <si>
    <t>https://community.secop.gov.co/Public/Tendering/OpportunityDetail/Index?noticeUID=CO1.NTC.5784940</t>
  </si>
  <si>
    <t>84457251</t>
  </si>
  <si>
    <t>JAVIER DAVID PINTO DELGHANS</t>
  </si>
  <si>
    <t>SERVICIO DE LIMPIEZA Y DESINFECCIÓN DE LOS ESTANQUES DE ALMACENAMIENTO DE AGUA PERTENECIENTES A UNIVERSIDAD DEL MAGDALENA Y SUS SEDES ALTERNAS</t>
  </si>
  <si>
    <t>CO1.REQ.5894852</t>
  </si>
  <si>
    <t>OPS-DAD-0039-2024</t>
  </si>
  <si>
    <t>https://community.secop.gov.co/Public/Tendering/OpportunityDetail/Index?noticeUID=CO1.NTC.5783220</t>
  </si>
  <si>
    <t>901572832</t>
  </si>
  <si>
    <t>ALF TECHNOLOGIES SAS</t>
  </si>
  <si>
    <t>SERVICIO DE RENOVACIÓN DEL LICENCIAMIENTO DE 2500 PERMISOS DE USO DEL ANTIVIRUS SOPHOS Y 20 LICENCIAS PARA SERVIDOR PARA PROTEGER DE AMENAZAS INFORMÁTICAS LA INFRAESTRUCTURA TECNOLÓGICA INSTITUCIONAL</t>
  </si>
  <si>
    <t>CO1.REQ.5892565</t>
  </si>
  <si>
    <t>OPS-DAD-0038-2024</t>
  </si>
  <si>
    <t>https://community.secop.gov.co/Public/Tendering/OpportunityDetail/Index?noticeUID=CO1.NTC.5782582</t>
  </si>
  <si>
    <t>900570454</t>
  </si>
  <si>
    <t>SOCIEDAD CARIBE TELECOMUNICACIONES CATEL SAS</t>
  </si>
  <si>
    <t>SERVICIO DE INTERNET ILIMITADO DE 80 MEGAS DISTRIBUIDOS DE LA SIGUIENTE FORMA 40  MEGAS EN EL PUNTO UBICADO EN EL MUNICIPIO DE AGUACHICA Y 40 MEGAS SITUADO EN EL MUNICIPIO DE PELAYA DEPARTAMENTO DEL CESAR</t>
  </si>
  <si>
    <t>CO1.REQ.5891080</t>
  </si>
  <si>
    <t>OPS-DAD-0037-2024</t>
  </si>
  <si>
    <t>https://community.secop.gov.co/Public/Tendering/OpportunityDetail/Index?noticeUID=CO1.NTC.5762181</t>
  </si>
  <si>
    <t>802005601</t>
  </si>
  <si>
    <t>FUMIABA SAS</t>
  </si>
  <si>
    <t>SERVICIO DE  FUMIGACIÓN Y CONTROL DE PLAGAS PARA LA UNIVERSIDAD DEL MAGDALENA CAMPUS PRINCIPAL Y SUS SEDES ALTERNAS</t>
  </si>
  <si>
    <t>CO1.REQ.5871851</t>
  </si>
  <si>
    <t>OPS-DAD-0036-2024</t>
  </si>
  <si>
    <t>https://community.secop.gov.co/Public/Tendering/OpportunityDetail/Index?noticeUID=CO1.NTC.5762167</t>
  </si>
  <si>
    <t>57293412</t>
  </si>
  <si>
    <t>SANDRA MILENA MENDIETA PUGLIESE</t>
  </si>
  <si>
    <t>SERVICIO DE DIVULGACIÓN Y PROMOCIÓN DE LOS DISTINTOS PROCESOS ACADÉMICOS DE INVESTIGACIÓN Y EXTENSIÓN INSTITUCIONAL DE LA UNIVERSIDAD DEL MAGDALENA Y PUBLICACIONES DE COMUNICADOS DE PRENSA CUBRIMIENTO DE EVENTOS Y CONVOCATORIAS DE MEDIOS ENTREVISTAS DIVULGACIÓN DE INFORMACIÓN DE LAS CAMPAÑAS DERIVADAS DE LA UNIVERSIDAD DEL MAGDALENA A TRAVÉS DE LA  PÁGINA WEB WWW.SANTAMARTAALDIA.CO</t>
  </si>
  <si>
    <t>CO1.REQ.5871827</t>
  </si>
  <si>
    <t>OPS-DAD-0035-2024</t>
  </si>
  <si>
    <t>https://community.secop.gov.co/Public/Tendering/OpportunityDetail/Index?noticeUID=CO1.NTC.5761990</t>
  </si>
  <si>
    <t xml:space="preserve"> 79418273</t>
  </si>
  <si>
    <t>CARLOS MARIO LOPERA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</si>
  <si>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COMO EN LA INTERNET EN LA PÁGINA WEB WWW.UNIVERSIDAD.EDU.CO</t>
  </si>
  <si>
    <t>CO1.REQ.5871535</t>
  </si>
  <si>
    <t>OPS-DAD-0034-2024</t>
  </si>
  <si>
    <t>https://community.secop.gov.co/Public/Tendering/OpportunityDetail/Index?noticeUID=CO1.NTC.5756363</t>
  </si>
  <si>
    <t>900244687</t>
  </si>
  <si>
    <t>INNOVACION &amp; DISEÑOS SAS</t>
  </si>
  <si>
    <t>SERVICIO DE DIVULGACIÓN Y PROMOCIÓN DE LOS DISTINTOS PROCESOS ACADÉMICOS DE INVESTIGACIÓN Y EXTENSIÓN INSTITUCIONAL DE LA UNIVERSIDAD DEL MAGDALENA EN LA RADIO EN LAS EMISORA  RADIO MAGDALENA 1420 AM Y RADIO RODADERO 1480 AM</t>
  </si>
  <si>
    <t>CO1.REQ.5866057</t>
  </si>
  <si>
    <t>OPS-DAD-0033-2024</t>
  </si>
  <si>
    <t>https://community.secop.gov.co/Public/Tendering/OpportunityDetail/Index?noticeUID=CO1.NTC.5756461</t>
  </si>
  <si>
    <t>901794993</t>
  </si>
  <si>
    <t>EDSOLUTIONS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</si>
  <si>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WWW.EDSNOTICIAS.COM.CO</t>
  </si>
  <si>
    <t>CO1.REQ.5865588</t>
  </si>
  <si>
    <t>OPS-DAD-0032-2024</t>
  </si>
  <si>
    <t>https://community.secop.gov.co/Public/Tendering/OpportunityDetail/Index?noticeUID=CO1.NTC.5756251</t>
  </si>
  <si>
    <t>85477624</t>
  </si>
  <si>
    <t>PUESTA EN SERVICIO DE DRONE CÁMARA DE FOTOGRAFÍA VIDEO Y OPERACIÓN DEL MISMO PARA HACER ACOMPAÑAMIENTO A LAS DIFERENTES ACTIVIDADES QUE SE DESARROLLARÁN EN LA UNIVERSIDAD DEL MAGDALENA LAS CUALES SERÁN TRANSMITIDAS EN LAS REDES SOCIALES DE LA UNIVERSIDAD INCLUIDA SU PÁGINA WEB Y DEMAS ESPACIOS OFICIALES</t>
  </si>
  <si>
    <t>CO1.REQ.5865654</t>
  </si>
  <si>
    <t>OPS-DAD-0031-2024</t>
  </si>
  <si>
    <t>https://community.secop.gov.co/Public/Tendering/OpportunityDetail/Index?noticeUID=CO1.NTC.5756216</t>
  </si>
  <si>
    <t>860014923</t>
  </si>
  <si>
    <t>CARACOL PRIMERA CADENA RADIAL COLOMBIANA SA CARACOL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</si>
  <si>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EN LA EMISORA RADIO GALEÓN DE CARACOL 890 AM CON LAS SIGUIENTES ESPECIFICACIONES  44 CUÑAS DE 30 SEGUNDOS DE LUNES A VIERNES MENSUALMENTE DISTRIBUIDAS DE LA SIGUIENTE MANERA RADIO PERIÓDICO DE LA MAÑANA NOTICIERO DEL MEDIO DÍA BOLETINES INFORMATIVOS POR RADIO GALEÓN ACOMPAÑAMIENTO Y CUBRIMIENTO PERIODÍSTICO DE LOS EVENTOS DE LA UNIVERSIDAD DEL MAGDALENA</t>
  </si>
  <si>
    <t>CO1.REQ.5865518</t>
  </si>
  <si>
    <t>OPS-DAD-0030-2024</t>
  </si>
  <si>
    <t>https://community.secop.gov.co/Public/Tendering/OpportunityDetail/Index?noticeUID=CO1.NTC.5755843</t>
  </si>
  <si>
    <t>900053241</t>
  </si>
  <si>
    <t>UNIDAD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</si>
  <si>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Y EN LAS REDES SOCIALES FACEBOOK INSTAGRAM TWITTER</t>
  </si>
  <si>
    <t>CO1.REQ.5865324</t>
  </si>
  <si>
    <t>OPS-DAD-0029-2024</t>
  </si>
  <si>
    <t>https://community.secop.gov.co/Public/Tendering/OpportunityDetail/Index?noticeUID=CO1.NTC.5754000</t>
  </si>
  <si>
    <t>800177588</t>
  </si>
  <si>
    <t>INFORMESE SAS</t>
  </si>
  <si>
    <t>SERVICIO DE RENOVACIÓN DE LA LICENCIA PALA IBM SPSS STATITICS STANDARD PARA 100 USUARIOS POR UN AÑO PARA LOS ESTUDIANTES DEL PROGRAMA DE PSICOLOGIA DE LA UNIVERSIDAD DEL MAGDALENA</t>
  </si>
  <si>
    <t>CO1.REQ.5863448</t>
  </si>
  <si>
    <t>OPS-DAD-0028-2024</t>
  </si>
  <si>
    <t>https://community.secop.gov.co/Public/Tendering/OpportunityDetail/Index?noticeUID=CO1.NTC.5753750</t>
  </si>
  <si>
    <t>901208973</t>
  </si>
  <si>
    <t>MEDIGRAFICOS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</si>
  <si>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t>
  </si>
  <si>
    <t>CO1.REQ.5863262</t>
  </si>
  <si>
    <t>OPS-DAD-0027-2024</t>
  </si>
  <si>
    <t>https://community.secop.gov.co/Public/Tendering/OpportunityDetail/Index?noticeUID=CO1.NTC.5737624</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</si>
  <si>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</si>
  <si>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CO1.REQ.5846711</t>
  </si>
  <si>
    <t>OPS-DAD-0026-2024</t>
  </si>
  <si>
    <t>https://community.secop.gov.co/Public/Tendering/OpportunityDetail/Index?noticeUID=CO1.NTC.5737092</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</si>
  <si>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 CON LAS SIGUIENTES ESPECIFICACIONES MEDIO PORTAL WEB FORMATO BANNER TAMAÑO 1000 PX X 100 PX UBICACIÓN HOME PRINCIPAL  FRECUENCIA DIARIA PERIODO MENSUAL</t>
  </si>
  <si>
    <t>CO1.REQ.5846604</t>
  </si>
  <si>
    <t>OPS-DAD-0025-2024</t>
  </si>
  <si>
    <t>https://community.secop.gov.co/Public/Tendering/OpportunityDetail/Index?noticeUID=CO1.NTC.5732377</t>
  </si>
  <si>
    <t>900146629</t>
  </si>
  <si>
    <t>FULLMEX SEGURIDAD Y SALUD OCUPACIONAL LTDA</t>
  </si>
  <si>
    <t>SERVICIO DE MANTENIMIENTO Y RECARGAS DE LOS EXTINTORES PERTENECIENTES A LA UNIVERSIDAD DEL MAGDALENA SUS SEDES ALTERNAS Y VEHÍCULOS INSTITUCIONALES</t>
  </si>
  <si>
    <t>CO1.REQ.5841278</t>
  </si>
  <si>
    <t>OPS-DAD-0024-2024</t>
  </si>
  <si>
    <t>https://community.secop.gov.co/Public/Tendering/OpportunityDetail/Index?noticeUID=CO1.NTC.5731717</t>
  </si>
  <si>
    <t>901617504</t>
  </si>
  <si>
    <t>CASA GLAMEL EXCLUSIVE SAS</t>
  </si>
  <si>
    <t>SERVICIO DE ALQUILER DE 2.000 TOGAS Y DISEÑO DE ESTOLAS PARA LAS CEREMONIAS DE GRADOS DE LA UNIVERSIDAD DEL MAGDALENA A DESARROLLARSE SEGÚN EL CALENDARIO ACADÉMICO DEL 2024</t>
  </si>
  <si>
    <t>CO1.REQ.5840619</t>
  </si>
  <si>
    <t>OPS-DAD-0023-2024</t>
  </si>
  <si>
    <t>https://community.secop.gov.co/Public/Tendering/OpportunityDetail/Index?noticeUID=CO1.NTC.5714269</t>
  </si>
  <si>
    <t>SERVICIO DE SUSCRIPCIÓN POR DOCE 12 MESES AL PERIÓDICO EL INFORMADOR POR DIEZ 10 EJEMPLARES DIARIOS DE LUNES A DOMINGO PARA ALGUNAS DE LAS DEPENDENCIAS DE LA UNIVERSIDAD DEL MAGDALENA</t>
  </si>
  <si>
    <t>CO1.REQ.5822933</t>
  </si>
  <si>
    <t>OPS-DAD-0022-2024</t>
  </si>
  <si>
    <t>https://community.secop.gov.co/Public/Tendering/OpportunityDetail/Index?noticeUID=CO1.NTC.5713720</t>
  </si>
  <si>
    <t>900839919</t>
  </si>
  <si>
    <t>PUBLICACIONES SEGUIMIENTO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</si>
  <si>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WWW.SEGUIMIENTO.CO</t>
  </si>
  <si>
    <t>CO1.REQ.5822547</t>
  </si>
  <si>
    <t>OPS-DAD-0021-2024</t>
  </si>
  <si>
    <t>https://community.secop.gov.co/Public/Tendering/OpportunityDetail/Index?noticeUID=CO1.NTC.5713508</t>
  </si>
  <si>
    <t>SERVICIO DE SUSCRIPCIÓN AL PERIÓDICO EL TIEMPO + PORTAFOLIO PARA LA ENTREGA DE DOS 02 EJEMPLARES DIARIOS DE LUNES A DOMINGO DURANTE 12 MESES</t>
  </si>
  <si>
    <t>CO1.REQ.5822223</t>
  </si>
  <si>
    <t>OPS-DAD-0020-2024</t>
  </si>
  <si>
    <t>https://community.secop.gov.co/Public/Tendering/OpportunityDetail/Index?noticeUID=CO1.NTC.5712239</t>
  </si>
  <si>
    <t>900749054</t>
  </si>
  <si>
    <t>METALMECANICA ELECTRICOS Y CIVILES SAS</t>
  </si>
  <si>
    <t>SERVICIO PREVENTIVO Y CORRECTIVO EN CARPINTERÍA METÁLICA VIDRIERÍA Y SOLDADURA PARA EL BUEN FUNCIONAMIENTO DE LOS MUEBLES ESTRUCTURAS METÁLICAS Y VIDRIERÍA DE LAS DIFERENTES LOCACIONES DE LA UNIVERSIDAD DEL MAGDALENA Y SUS SEDES ALTERNAS INCLUIDO REPUESTOS</t>
  </si>
  <si>
    <t>CO1.REQ.5821017</t>
  </si>
  <si>
    <t>OPS-DAD-0019-2024</t>
  </si>
  <si>
    <t>https://community.secop.gov.co/Public/Tendering/OpportunityDetail/Index?noticeUID=CO1.NTC.5711646</t>
  </si>
  <si>
    <t>7144250</t>
  </si>
  <si>
    <t>ALBERTO ELIAS GONZALEZ IGUARAN</t>
  </si>
  <si>
    <t>SERVICIO DE CERRAJERÍA PARA LA UNIVERSIDAD DEL MAGDALENA Y SUS SEDES ALTERNAS INCLUYE REPUESTOS</t>
  </si>
  <si>
    <t>CO1.REQ.5819633</t>
  </si>
  <si>
    <t>OPS-DAD-0018-2024</t>
  </si>
  <si>
    <t>https://community.secop.gov.co/Public/Tendering/OpportunityDetail/Index?noticeUID=CO1.NTC.5708328</t>
  </si>
  <si>
    <t>EL HERALDO SAS</t>
  </si>
  <si>
    <t>SERVICIO DE SUSCRIPCIÓN AL PERIÓDICO EL HERALDO PARA LA ENTREGA DE TRES 03 EJEMPLARES FISICOS DIARIOS Y DIGITAL DE LUNES A DOMINGO DURANTE 12 MESES</t>
  </si>
  <si>
    <t>CO1.REQ.5816880</t>
  </si>
  <si>
    <t>OPS-DAD-0017-2024</t>
  </si>
  <si>
    <t>https://community.secop.gov.co/Public/Tendering/OpportunityDetail/Index?noticeUID=CO1.NTC.5677882</t>
  </si>
  <si>
    <t>SERVICIO DE INGENIERIA GLOBAL SAS</t>
  </si>
  <si>
    <t>SERVICIO DE MANTENIMIENTO PREVENTIVO Y CORRECTIVO PARA EQUIPOS DE AIRES ACONDICIONADOS MULTIV INVERTER DE ALTA EFICIENCIA DE FRECUENCIA VARIABLE CON REFRIGERANTE R410A QUE ESTÁN INSTALADOS EN LOS EDIFICIOS SIERRA NEVADA CIÉNAGA GRANDE MAR CARIBE BIENESTAR UNIVERSITARIO SEDE VILLA COUNTRY EDIFICIO INNOVACIÓN Y EMPRENDIMIENTO LABORATORIO DE BIOLOGÍA QUÍMICA DEL BLOQUE SEIS VI Y EL SEXTO PISO DEL HOSPITAL CENTRAL JULIO MENDEZ BARRENECHE</t>
  </si>
  <si>
    <t>CO1.REQ.5786862</t>
  </si>
  <si>
    <t>OPS-DAD-0016-2024</t>
  </si>
  <si>
    <t>https://community.secop.gov.co/Public/Tendering/OpportunityDetail/Index?noticeUID=CO1.NTC.5677696</t>
  </si>
  <si>
    <t>SERVICIO DE MANTENIMIENTO PREVENTIVO Y CORRECTIVO INCLUYE REPUESTOS DE LECTORAS BIOMÉTRICAS DEL CONTROL DE ACCESO INSTITUCIONAL</t>
  </si>
  <si>
    <t>CO1.REQ.5786391</t>
  </si>
  <si>
    <t>OPS-DAD-0015-2024</t>
  </si>
  <si>
    <t>https://community.secop.gov.co/Public/Tendering/OpportunityDetail/Index?noticeUID=CO1.NTC.5665087</t>
  </si>
  <si>
    <t>SERVICIO DE MANTENIMIENTO PREVENTIVO Y CORRECTIVO INCLUYE REPUESTOS DE CARGADORES ELÉCTRICOS DE LA INFRAESTRUCTURA INSTITUCIONAL DE LA UNIVERSIDAD DEL MAGDALENA</t>
  </si>
  <si>
    <t>CO1.REQ.5774291</t>
  </si>
  <si>
    <t>OPS-DAD-0014-2024</t>
  </si>
  <si>
    <t>https://community.secop.gov.co/Public/Tendering/OpportunityDetail/Index?noticeUID=CO1.NTC.5662364</t>
  </si>
  <si>
    <t>SERVICIO DE MANTENIMIENTO PREVENTIVO Y CORRECTIVO DE LOS AIRES ACONDICIONADOS Y SISTEMAS DE REFRIGERACIÓN DE LA UNIVERSIDAD DEL MAGDALENA Y SUS SEDES ALTERNAS</t>
  </si>
  <si>
    <t>CO1.REQ.5771351</t>
  </si>
  <si>
    <t>OPS-DAD-0013-2024</t>
  </si>
  <si>
    <t>https://community.secop.gov.co/Public/Tendering/OpportunityDetail/Index?noticeUID=CO1.NTC.5659477</t>
  </si>
  <si>
    <t>85469738</t>
  </si>
  <si>
    <t>YOMIS PERDOMO FERNANDEZ</t>
  </si>
  <si>
    <t>SERVICIO DE PREPRODUCCIÓN PRODUCCIÓN Y POST PRODUCCIÓN DE PIEZAS AUDIOVISUALES DE CARÁCTER INSTITUCIONAL PARA TRANSMITIR CADA SEMANA DURANTE CUATRO 04 MESES POR LAS REDES SOCIALES PÁGINA WEB Y TODOS LOS ESPACIOS OFICIALES DE COMUNICACIÓN AUDIOVISUAL E INTERACTIVA DE LA UNIMAGDALENA</t>
  </si>
  <si>
    <t>CO1.REQ.5768548</t>
  </si>
  <si>
    <t>OPS-DAD-0012-2024</t>
  </si>
  <si>
    <t>https://community.secop.gov.co/Public/Tendering/OpportunityDetail/Index?noticeUID=CO1.NTC.5657991</t>
  </si>
  <si>
    <t>SERVICIO DE MANTENIMIENTO Y SOPORTE DEL SISTEMA DE INFORMACIÓN SERIES DE LA UNIVERSIDAD DEL MAGDALENA</t>
  </si>
  <si>
    <t>CO1.REQ.5766250</t>
  </si>
  <si>
    <t>OPS-DAD-0011-2024</t>
  </si>
  <si>
    <t>https://community.secop.gov.co/Public/Tendering/OpportunityDetail/Index?noticeUID=CO1.NTC.5654418</t>
  </si>
  <si>
    <t>901660591</t>
  </si>
  <si>
    <t>VTR TELECOM SAS</t>
  </si>
  <si>
    <t>SERVICIO DE REALIZACIÓN DE ESTUDIO TÉCNICO DE LA EMISORA CULTURAL PARA LA ACTUALIZACIÓN DE COORDENADAS ANTE LA AGENCIA NACIONAL DE ESPECTRO ANE</t>
  </si>
  <si>
    <t>CO1.REQ.5762895</t>
  </si>
  <si>
    <t>OPS-DAD-0010-2024</t>
  </si>
  <si>
    <t>https://community.secop.gov.co/Public/Tendering/OpportunityDetail/Index?noticeUID=CO1.NTC.5645404</t>
  </si>
  <si>
    <t>802002279</t>
  </si>
  <si>
    <t>ASISTENCIA MEDICA INMEDIATA SERVICIO DE AMBULANCIA PREPAGADA SA</t>
  </si>
  <si>
    <t>SERVICIO DE ÁREA PROTEGIDA PARA EL AÑO 2024 DIRIGIDO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 Y CENTRO DE INNOVACIÓN Y TRANSFERENCIA EN SALUD SEXTO PISO DEL HOSPITAL UNIVERSITARIO JULIO MÉNDEZ BARRENECHE EN EL MARCO DEL PROYECTO DEL PLAN DE ACCIÓN MEJORAMIENTO DE LA CALIDAD DE VIDA BIENESTAR Y DESARROLLO PERSONAL DE LA COMUNIDAD UNIVERSITARIA</t>
  </si>
  <si>
    <t>CO1.REQ.5754374</t>
  </si>
  <si>
    <t>OPS-DAD-0009-2024</t>
  </si>
  <si>
    <t>https://community.secop.gov.co/Public/Tendering/OpportunityDetail/Index?noticeUID=CO1.NTC.5631844</t>
  </si>
  <si>
    <t>901050213</t>
  </si>
  <si>
    <t>PRODUCCIONES TERRITORIO SAMARIO SAS</t>
  </si>
  <si>
    <t>SERVICIOS DE PREPRODUCCIÓN PRODUCCIÓN Y POST PRODUCCIÓN DEL PROGRAMA INSTITUCIONAL DE LA UNIVERSIDAD DEL MAGDALENA EL CAMPUS TV PROGRAMA SEMANAL PARA  TRANSMITIR DURANTE CUATRO 04 MESES DEL 2024 POR EL CANAL REGIONAL TELECARIBE EL CANAL UNIVERSITARIO ZOOM Y EL CANAL TERRITORIO DE TELEVISIÓN LOCAL  CANAL 78 POR TV NORTE TELEVISIÓN POR CABLE</t>
  </si>
  <si>
    <t>CO1.REQ.5740936</t>
  </si>
  <si>
    <t>OPS-DAD-0008-2024</t>
  </si>
  <si>
    <t>https://community.secop.gov.co/Public/Tendering/OpportunityDetail/Index?noticeUID=CO1.NTC.5631629</t>
  </si>
  <si>
    <t>39048924</t>
  </si>
  <si>
    <t>KAREN LORENA ZULUAGA PÉREZ</t>
  </si>
  <si>
    <t>SERVICIO DE MANTENIMIENTO Y REPARACIÓN DE INSTRUMENTOS MUSICALES Y ALQUILER DE VESTUARIOS PARA EL DESARROLLO DE LAS ACTIVIDADES REALIZADAS POR EL ÁREA DE CULTURA Y DESARROLLO HUMANO ADSCRITAS A LA DIRECCIÓN DE BIENESTAR UNIVERSITARIO EN EL MARCO DEL PROYECTO DEL PLAN DE ACCIÓN MEJORAMIENTO DE LA CALIDAD DE VIDA, BIENESTAR Y DESARROLLO PERSONAL DE LA COMUNIDAD UNIVERSITARIA</t>
  </si>
  <si>
    <t>CO1.REQ.5740814</t>
  </si>
  <si>
    <t>OPS-DAD-0007-2024</t>
  </si>
  <si>
    <t>https://community.secop.gov.co/Public/Tendering/OpportunityDetail/Index?noticeUID=CO1.NTC.5630746</t>
  </si>
  <si>
    <t>247
248</t>
  </si>
  <si>
    <t>901279448</t>
  </si>
  <si>
    <t>GRUPO EMPRESARIAL ALQUIMONTAJES SAS</t>
  </si>
  <si>
    <t>SERVICIO DE ALQUILER DE ELEMENTOS LOGÍSTICOS PARA EVENTOS COMO SILLAS PLÁSTICAS SILLAS VESTIDAS MESAS PLÁSTICAS MANTEL CORTO MESÓN VESTIDO MESAS BAR SILLAS BAR CARPAS 4X4 Y 5X5 TARIMAS AMPLIFICACIONES PEQUEÑAS MEDIANAS Y GRANDES SALAS LONG BAÑOS PORTÁTILES Y DEMÁS ELEMENTOS QUE SE REQUIERAN PARA LA REALIZACIÓN DE EVENTOS ACADÉMICO ADMINISTRATIVOS DE LA UNIVERSIDAD DEL MAGDALENA</t>
  </si>
  <si>
    <t>CO1.REQ.5739940</t>
  </si>
  <si>
    <t>OPS-DAD-0006-2024</t>
  </si>
  <si>
    <t>https://community.secop.gov.co/Public/Tendering/OpportunityDetail/Index?noticeUID=CO1.NTC.5588724</t>
  </si>
  <si>
    <t>900392689</t>
  </si>
  <si>
    <t>GEOSENSE SAS</t>
  </si>
  <si>
    <t>SERVICIO DE PROSPECCIÓN GEOFÍSICA ARQUEOLÓGICA CON UN EQUIPO GEORRADAR PARA LOS PROYECTOS DE INFRAESTRUCTURA DEL NUEVO EDIFICIO DE AULAS RIO MAGDALENA Y COLISEO CUBIERTO EN LA UNIVERSIDAD DEL MAGDALENA</t>
  </si>
  <si>
    <t>CO1.REQ.5697828</t>
  </si>
  <si>
    <t>OPS-DAD-0005-2024</t>
  </si>
  <si>
    <t>https://community.secop.gov.co/Public/Tendering/OpportunityDetail/Index?noticeUID=CO1.NTC.5587443</t>
  </si>
  <si>
    <t>900880521</t>
  </si>
  <si>
    <t>IDOC SERVICIOS INTELIGENTES SAS</t>
  </si>
  <si>
    <t>SERVICIO DE ALMACENAMIENTO CUSTODIA Y CODIFICACIÓN DE LOS DOCUMENTOS DEL ARCHIVO CENTRAL DE LA UNIVERSIDAD DEL MAGDALENA</t>
  </si>
  <si>
    <t>CO1.REQ.5696939</t>
  </si>
  <si>
    <t>OPS-DAD-0004-2024</t>
  </si>
  <si>
    <t>https://community.secop.gov.co/Public/Tendering/OpportunityDetail/Index?noticeUID=CO1.NTC.5556431</t>
  </si>
  <si>
    <t>900544283</t>
  </si>
  <si>
    <t>SUMINISTRO Y ADMINISTRACION DE RIESGOS SAS</t>
  </si>
  <si>
    <t>SERVICIO DE ASESORÍA PARA LA REALIZACIÓN DEL DOCUMENTO DE ANÁLISIS DE RIESGO DE DESASTRES PARA LA EJECUCIÓN DEL PROYECTO DE INFRAESCTRUCTURA DEL NUEVO EDIFICIO DE AULAS DEL RÍO MAGDALENA DE CONFORMIDAD EN LO ESTABLECIDO EN EL ARTÍCULO 38 DE LA LEY 1523 DE 2012</t>
  </si>
  <si>
    <t>CO1.REQ.5665207</t>
  </si>
  <si>
    <t>OPS-DAD-0003-2024</t>
  </si>
  <si>
    <t>https://community.secop.gov.co/Public/Tendering/OpportunityDetail/Index?noticeUID=CO1.NTC.5554933</t>
  </si>
  <si>
    <t>900557235</t>
  </si>
  <si>
    <t>CONSORTIA SAS</t>
  </si>
  <si>
    <t>SERVICIO DE RENOVACIÓN POR 12 MESES DE LA SUSCRIPCIÓN A LA BASE DE DATOS UPTODATE QUE REQUIERE LA BIBLIOTECA  GERMÁN BULA MEYER PARA DAR SOPORTE A TODOS LOS PROGRAMAS DE NUESTRA OFERTA ACADÉMICA INSTITUCIONAL FORTALECIENDO LOS  PROCESOS ACADÉMICOS Y DE INVESTIGACIÓN CON UN ENFOQUE ESPECIAL EN LA FACULTAD DE CIENCIAS DE LA SALUD</t>
  </si>
  <si>
    <t>CO1.REQ.5663661</t>
  </si>
  <si>
    <t>OPS-DAD-0002-2024</t>
  </si>
  <si>
    <t>https://community.secop.gov.co/Public/Tendering/OpportunityDetail/Index?noticeUID=CO1.NTC.5504366</t>
  </si>
  <si>
    <t>901237267</t>
  </si>
  <si>
    <t>PROQUEST COLOMBIA SAS</t>
  </si>
  <si>
    <t>SERVICIO DE SUSCRIPCIÓN DE LA PLATAFORMA DE SERVICIOS BIBLIOTECARIOS DE ALMA LOS SERVICIOS DE DESCUBRIMIENTO PRIMOVE Y LA SOLUCIÓN DE LISTAS DE LECTURA LEGANTO QUE SE DENOMINAN COLECTIVAMENTE SERVICIOS SAAS PARA LA BIBLIOTECA GERMÁN BULA MEYER DE LA UNIVERSIDAD DEL MAGDALENA</t>
  </si>
  <si>
    <t>CO1.REQ.5611925</t>
  </si>
  <si>
    <t>OPS-DAD-0001-2024</t>
  </si>
  <si>
    <t>DIRECCION ADMINISTRATIVA</t>
  </si>
  <si>
    <t xml:space="preserve">PERIODO DEL REPORTE CONSOLIDADO (corte a): </t>
  </si>
  <si>
    <t>https://community.secop.gov.co/Public/Tendering/ContractNoticePhases/View?PPI=CO1.PPI.30993927&amp;isFromPublicArea=True&amp;isModal=False</t>
  </si>
  <si>
    <t>ADRIANA RODRIGUEZ FORERO</t>
  </si>
  <si>
    <t>ANDREA BELLO MONTENEGRO</t>
  </si>
  <si>
    <t>SERVICIOS DE APOYO A LA GESTION PARA EL DESARROLLO Y CUMPLIMIENTO DE LOS OBJETIVOS Y ACTIVIDADES DEL PROYECTO BPIN 2021000100084, DENOMINADO FORTALECIMIENTO DE LAS CAPACIDADES INSTITUCIONALES PARA LA INVESTIGACION DEL CULTIVO Y REPRODUCCION INDUCIDA DE LA LISA MUGIL INCILIS COMO UNA ALTERNATIVA PARA SU CONSERVACION EN EL CARIBE COLOMBIANO, MAGDALENA CUMPLIENDO CON LA SIGUIENTE ACTIVIDAD 1 APOYO EN MANTENIMIENTO Y LABORES DE CULTIVO, ALIMENTACION, LIMPIEZA DE ESTANQUES, TANQUES E INCUBADORAS</t>
  </si>
  <si>
    <t>CO1.REQ.6061109</t>
  </si>
  <si>
    <t>OAG-VAD-0734-2024</t>
  </si>
  <si>
    <t>https://community.secop.gov.co/Public/Tendering/ContractNoticePhases/View?PPI=CO1.PPI.30222195&amp;isFromPublicArea=True&amp;isModal=False</t>
  </si>
  <si>
    <t>JOSE RAFAEL VASQUEZ POLO</t>
  </si>
  <si>
    <t>ANEISA YESITH PACHECO IBAÑEZ</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</si>
  <si>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ALBANIA, LA GUAJIRA. 4 APOYAR LAS ACTIVIDADES DE CAPACITACION, ENTREGAS DE HERRAMIENTAS, VISITAS DEL DIRECTOR TECNICO A LAS PARCELAS Y CUALQUIER ACTIVIDAD EN SITIO QUE SE REQUIERA PARA EL ADECUADO DESARROLLO DEL PROYECTO EN EL MUNICIPIO DE ALBANIA, LA GUAJIRA.</t>
  </si>
  <si>
    <t>CO1.REQ.5858061</t>
  </si>
  <si>
    <t>OAG-VAD-0673-2024</t>
  </si>
  <si>
    <t>https://community.secop.gov.co/Public/Tendering/ContractNoticePhases/View?PPI=CO1.PPI.30194436&amp;isFromPublicArea=True&amp;isModal=False</t>
  </si>
  <si>
    <t>ADALBERTO VALDEZ BUELVAS</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</si>
  <si>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DOS 2 VISITAS MENSUALES A LAS PARCELAS ASIGNADAS DE ACUERDO CON EL SEGUIMIENTO Y ACTIVIDADES PROGRAMADAS EN EL MUNICIPIO DE EL RETEN, MAGDALENA. 4 APOYAR LAS ACTIVIDADES DE CAPACITACIBN, ENTREGAS DE HERRAMIENTAS, VISITAS DEL DIRECTOR TECNICO A LAS PARCELAS Y CUALQUIER ACTIVIDAD EN SITIO QUE SE REQUIERA PARA EL ADECUADO DESARROLLO DEL PROYECTO EN EL MUNICIPIO DE EL RETEN, MAGDALENA.</t>
  </si>
  <si>
    <t>CO1.REQ.5850151</t>
  </si>
  <si>
    <t>OAG-VAD-0671-2024</t>
  </si>
  <si>
    <t>https://community.secop.gov.co/Public/Tendering/ContractNoticePhases/View?PPI=CO1.PPI.30151328&amp;isFromPublicArea=True&amp;isModal=False</t>
  </si>
  <si>
    <t>HEYLER JAVIER CUELLO DAZA</t>
  </si>
  <si>
    <t>SERVICIOS DE APOYO A LA GESTION PARA EL DESARROLLO DE LAS ACTIVIDADES 1.1.1, 1.2.1, 1.4.1, 1.4.3, 1.5.1, 3.1.1 CORRESPONDIENTE A LOS OBJETIVOS 1 Y 2 DEL PROYECTO DE INVESTIGACION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SAN JUAN DEL CESAR, LA GUAJIRA. 4 APOYAR LAS ACTIVIDADES DE CAPACITACION, ENTREGAS DE HERRAMIENTAS, VISITAS DEL DIRECTOR TECNICO A LAS PARCELAS Y CUALQUIER ACTIVIDAD EN SITIO QUE SE REQUIERA PARA EL ADECUADO DESARROLLO DEL PROYECTO EN EL MUNICIPIO DE SAN JUAN DEL CESAR, GUAJIRA. 5 EJECUTAR EN CONCORDANCIA CON EL BENEFICIARIO Y LA DIRECCION TECNICA LAS ACTIVIDADES DE CAMPO EN LAS PARCELAS DE INTERVENCION GENERAL</t>
  </si>
  <si>
    <t>CO1.REQ.5838275</t>
  </si>
  <si>
    <t>OAG-VAD-0644-2024</t>
  </si>
  <si>
    <t>https://community.secop.gov.co/Public/Tendering/ContractNoticePhases/View?PPI=CO1.PPI.30115902&amp;isFromPublicArea=True&amp;isModal=False</t>
  </si>
  <si>
    <t>RENETH ELIECER NAVARRO FONTALVO</t>
  </si>
  <si>
    <t>SERVICIOS DE APOYO A LA GESTION PARA EL DESARROLLO DE LAS ACTIVIDADES 1.1.1, 1.2.1, 1.4.1, 1.4.3, 1.5.1, 3.1.1 CORRESPONDIENTE A LOS OBJETIVOS 1 Y 2 DEL PROYECTO DE INVESTIGACIDN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REMOLINO, MAGDALENA. 4 APOYAR LAS ACTIVIDADES DE CAPACITACION, ENTREGAS DE HERRAMIENTAS, VISITAS DEL DIRECTOR TECNICO A LAS PARCELAS Y CUALQUIER ACTIVIDAD EN SITIO QUE SE REQUIERA PARA EL ADECUADO DESARROLLO DEL PROYECTO EN EL MUNICIPIO DE REMOLINO. 5 EJECUTAR EN CONCORDANCIA CON EL BENEFICIARIO Y LA DIRECCION TECNICA LAS ACTIVIDADES DE CAMPO EN LAS PARCELAS DE INTERVENCION GENERAL</t>
  </si>
  <si>
    <t>CO1.REQ.5827864</t>
  </si>
  <si>
    <t>OAG-VAD-0643-2024</t>
  </si>
  <si>
    <t>https://community.secop.gov.co/Public/Tendering/ContractNoticePhases/View?PPI=CO1.PPI.30115276&amp;isFromPublicArea=True&amp;isModal=False</t>
  </si>
  <si>
    <t>JOSE TONCEL ATENCIO</t>
  </si>
  <si>
    <t>SERVICIOS DE APOYO A LA GESTION PARA EL DESARROLLO DE LAS ACTIVIDADES 1.1.1, 1.2.1, 1.4.1, 1.4.3, 1.5.1, 3.1.1 CORRESPONDIENTE A LOS OBJETIVOS 1 Y 2 DEL PROYECTO DE INVESTIGACIBN BPIN 2022000100019. CUMPLIENDO CON LAS SIGUIENTES ACTIVIDADES 1 PARTICIPAR EN LAS REUNIONES TECNICAS Y DE SEGUIMIENTO EN QUE SEAN REQUERIDOS. 2 BRINDAR SOPORTE A LAS ACTIVIDADES ASIGNADAS POR EL PROFESIONAL Y EL INVESTIGADOR DEL AREA. 3 REALIZAR MINIMO 2 DOS VISITAS MENSUALES A LAS PARCELAS ASIGNADAS DE ACUERDO CON EL SEGUIMIENTO Y ACTIVIDADES PROGRAMADAS EN EL MUNICIPIO DE FONSECA, LA GUAJIRA. 4 APOYAR LAS ACTIVIDADES DE CAPACITACIBN, ENTREGAS DE HERRAMIENTAS, VISITAS DEL DIRECTOR TECNICO A LAS PARCELAS Y CUALQUIER ACTIVIDAD EN SITIO QUE SE REQUIERA PARA EL ADECUADO DERRARROLLO DEL PROYECTO EN EL MUNICIPIO DE FONSECA, GUAJIRA.</t>
  </si>
  <si>
    <t>CO1.REQ.5827851</t>
  </si>
  <si>
    <t>OAG-VAD-0642-2024</t>
  </si>
  <si>
    <t>https://community.secop.gov.co/Public/Tendering/ContractNoticePhases/View?PPI=CO1.PPI.30066782&amp;isFromPublicArea=True&amp;isModal=False</t>
  </si>
  <si>
    <t>AARON ALI AARON TORREGROZA</t>
  </si>
  <si>
    <t>SERVICIOS DE APOYO A LA GESTION PARA EL DESARROLLO DE ACTIVIDADES CORRESPONDIENTES A LOS OBJETIVOS 1 Y 2 DEL PROYECTO DE INVESTIGACION BPIN 2022000100019 DISEÑO E IMPLEMENTACION DE ESTRATEGIAS PARA EL FORTALECIMIENTO DE CAPACIDADES LOCALES QUE PERMITAN REDUCIR LA VULNERABILIDAD FRENTE AL CAMBIO CLIMATICO EN LOS DEPARTAMENTOS DEL MAGDALENA Y LA GUAJIRA</t>
  </si>
  <si>
    <t>CO1.REQ.5813450</t>
  </si>
  <si>
    <t>OAG-VAD-0620-2024</t>
  </si>
  <si>
    <t>https://community.secop.gov.co/Public/Tendering/ContractNoticePhases/View?PPI=CO1.PPI.30058630&amp;isFromPublicArea=True&amp;isModal=False</t>
  </si>
  <si>
    <t>EDGARDO JAVIER VIZCAINO</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</si>
  <si>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</si>
  <si>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CO1.REQ.5811218</t>
  </si>
  <si>
    <t>OAG-VAD-0613-2024</t>
  </si>
  <si>
    <t>https://community.secop.gov.co/Public/Tendering/ContractNoticePhases/View?PPI=CO1.PPI.30043793&amp;isFromPublicArea=True&amp;isModal=False</t>
  </si>
  <si>
    <t>LUIS GUILLERMO OROZCO MENESES</t>
  </si>
  <si>
    <t>CO1.REQ.5806694</t>
  </si>
  <si>
    <t>OAG-VAD-0592-2024</t>
  </si>
  <si>
    <t>https://community.secop.gov.co/Public/Tendering/ContractNoticePhases/View?PPI=CO1.PPI.30041048&amp;isFromPublicArea=True&amp;isModal=False</t>
  </si>
  <si>
    <t>JEISON JAVIER HERNANDEZ</t>
  </si>
  <si>
    <t>CO1.REQ.5806151</t>
  </si>
  <si>
    <t>OAG-VAD-0586-2024</t>
  </si>
  <si>
    <t>https://community.secop.gov.co/Public/Tendering/ContractNoticePhases/View?PPI=CO1.PPI.30018026&amp;isFromPublicArea=True&amp;isModal=False</t>
  </si>
  <si>
    <t>ECSAR JULIO CHAMORRO CRUZ</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</si>
  <si>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</si>
  <si>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CO1.REQ.5799173</t>
  </si>
  <si>
    <t>OAG-VAD-0547-2024</t>
  </si>
  <si>
    <t>https://community.secop.gov.co/Public/Tendering/ContractNoticePhases/View?PPI=CO1.PPI.30017700&amp;isFromPublicArea=True&amp;isModal=False</t>
  </si>
  <si>
    <t>JORGE LUIS HERMNANDEZ PALLARES</t>
  </si>
  <si>
    <t>CO1.REQ.5799086</t>
  </si>
  <si>
    <t>OAG-VAD-0546-2024</t>
  </si>
  <si>
    <t>https://community.secop.gov.co/Public/Tendering/ContractNoticePhases/View?PPI=CO1.PPI.30017664&amp;isFromPublicArea=True&amp;isModal=False</t>
  </si>
  <si>
    <t>ALDO DE JESUS CORMANE CARRANZA</t>
  </si>
  <si>
    <t>CO1.REQ.5799143</t>
  </si>
  <si>
    <t>OAG-VAD-0545-2024</t>
  </si>
  <si>
    <t>https://community.secop.gov.co/Public/Tendering/ContractNoticePhases/View?PPI=CO1.PPI.30017638&amp;isFromPublicArea=True&amp;isModal=False</t>
  </si>
  <si>
    <t>YISETH EDITH OSPINO CABARCAS</t>
  </si>
  <si>
    <t>CO1.REQ.5798765</t>
  </si>
  <si>
    <t>OAG-VAD-0544-2024</t>
  </si>
  <si>
    <t>https://community.secop.gov.co/Public/Tendering/ContractNoticePhases/View?PPI=CO1.PPI.30017166&amp;isFromPublicArea=True&amp;isModal=False</t>
  </si>
  <si>
    <t>KEIMER DAVID DUARTE MAESTRE</t>
  </si>
  <si>
    <t>CO1.REQ.5798598</t>
  </si>
  <si>
    <t>OAG-VAD-0543-2024</t>
  </si>
  <si>
    <t>https://community.secop.gov.co/Public/Tendering/ContractNoticePhases/View?PPI=CO1.PPI.30016468&amp;isFromPublicArea=True&amp;isModal=False</t>
  </si>
  <si>
    <t>RICARDO ALFONSO ARMENTA MORON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</si>
  <si>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LINEAS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</si>
  <si>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CO1.REQ.5798738</t>
  </si>
  <si>
    <t>OAG-VAD-0542-2024</t>
  </si>
  <si>
    <t>https://community.secop.gov.co/Public/Tendering/ContractNoticePhases/View?PPI=CO1.PPI.30014971&amp;isFromPublicArea=True&amp;isModal=False</t>
  </si>
  <si>
    <t>DEILIS DAYANA QUINTERO RUIZ</t>
  </si>
  <si>
    <t>CO1.REQ.5798175</t>
  </si>
  <si>
    <t>OAG-VAD-0541-2024</t>
  </si>
  <si>
    <t>https://community.secop.gov.co/Public/Tendering/ContractNoticePhases/View?PPI=CO1.PPI.30014547&amp;isFromPublicArea=True&amp;isModal=False</t>
  </si>
  <si>
    <t>MIGUEL ENRIQUE GAMEZ PIÑEREZ</t>
  </si>
  <si>
    <t>CO1.REQ.5798210</t>
  </si>
  <si>
    <t>OAG-VAD-0540-2024</t>
  </si>
  <si>
    <t>https://community.secop.gov.co/Public/Tendering/ContractNoticePhases/View?PPI=CO1.PPI.30013762&amp;isFromPublicArea=True&amp;isModal=False</t>
  </si>
  <si>
    <t>JUAN CARLOS AGUILAR CERVANTES</t>
  </si>
  <si>
    <t>CO1.REQ.5798007</t>
  </si>
  <si>
    <t>OAG-VAD-0539-2024</t>
  </si>
  <si>
    <t>https://community.secop.gov.co/Public/Tendering/ContractNoticePhases/View?PPI=CO1.PPI.30013378&amp;isFromPublicArea=True&amp;isModal=False </t>
  </si>
  <si>
    <t>ABEL JESUS FERNANDEZ FLORES</t>
  </si>
  <si>
    <t>CO1.REQ.5797493</t>
  </si>
  <si>
    <t>OAG-VAD-0538-2024</t>
  </si>
  <si>
    <t>https://community.secop.gov.co/Public/Tendering/ContractNoticePhases/View?PPI=CO1.PPI.30011874&amp;isFromPublicArea=True&amp;isModal=False</t>
  </si>
  <si>
    <t>BRAYAM EDUARDO MELENDREZ DE LA HOZ</t>
  </si>
  <si>
    <t>CO1.REQ.5797095</t>
  </si>
  <si>
    <t>OAG-VAD-0537-2024</t>
  </si>
  <si>
    <t>https://community.secop.gov.co/Public/Tendering/ContractNoticePhases/View?PPI=CO1.PPI.30011399&amp;isFromPublicArea=True&amp;isModal=False</t>
  </si>
  <si>
    <t>YESID DAVID PEREZ MIRANDA</t>
  </si>
  <si>
    <t>CO1.REQ.5797220</t>
  </si>
  <si>
    <t>OAG-VAD-0536-2024</t>
  </si>
  <si>
    <t>https://community.secop.gov.co/Public/Tendering/ContractNoticePhases/View?PPI=CO1.PPI.30009603&amp;isFromPublicArea=True&amp;isModal=False</t>
  </si>
  <si>
    <t>VENANCIO JOSE CARMONA PERTUZ</t>
  </si>
  <si>
    <t>CO1.REQ.5795975</t>
  </si>
  <si>
    <t>OAG-VAD-0535-2024</t>
  </si>
  <si>
    <t>https://community.secop.gov.co/Public/Tendering/ContractNoticePhases/View?PPI=CO1.PPI.30026332&amp;isFromPublicArea=True&amp;isModal=False</t>
  </si>
  <si>
    <t>CESAR ANDRES HERNANDEZ ORTIZ</t>
  </si>
  <si>
    <t>CO1.REQ.5801068</t>
  </si>
  <si>
    <t>OAG-VAD-0534-2024</t>
  </si>
  <si>
    <t>https://community.secop.gov.co/Public/Tendering/ContractNoticePhases/View?PPI=CO1.PPI.30007889&amp;isFromPublicArea=True&amp;isModal=False</t>
  </si>
  <si>
    <t>AMIRA DEL CARMEN CABARCAS ROPAIN</t>
  </si>
  <si>
    <t>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PRESTACION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FORMATOS DE DIAGNOSTICO COLECTIVO, INDIVIDUAL, Y SOCIAL LOS CUALES DEBEN ESTAR DEBIDAMENTE DILIGENCIADOS CONFORME A LA GUIA METODOLOGICA IMPARTIDA POR LA ADR Y SENALADA EN CONVENIO SUSCRITO.</t>
  </si>
  <si>
    <t>CO1.REQ.5795940</t>
  </si>
  <si>
    <t>OAG-VAD-0533-2024</t>
  </si>
  <si>
    <t>https://community.secop.gov.co/Public/Tendering/ContractNoticePhases/View?PPI=CO1.PPI.32087890&amp;isFromPublicArea=True&amp;isModal=False</t>
  </si>
  <si>
    <t>GLEDY FOLIACO REBOLLEDO</t>
  </si>
  <si>
    <t>JEAN CARLOS ANGARITA MANTILLA</t>
  </si>
  <si>
    <t>SERVICIOS COMO PROFESIONAL DE SISTEMATIZACION DE LA INFORMACION, EN VIRTUD A LA ACEPTACION DE PROPUESTA N 005 DE 2024 SUSCRITA ENTRE EL MINISTERIO DE EDUCACION Y UNIMAGDALENA. EL CONTRATISTA SE OBLIGA A 1. ASESORAR EN PROCEDIMIENTOS DE TRABAJO Y SISTEMAS DE PROCESAMIENTO DE INFORMACION. 2. HACER MANTENIMIENTO FISICO DE LOS RECURSOS INFORMATICOS Y SOPORTAR EL SERVICIO CORPORATIVO DE INTERNET, INTRANET, CORREO ELECTRONICO Y OTROS. 3. ELABORAR LOS PLANES DE SISTEMAS DE LA INFORMACION QUE SE PREVE SISTEMATIZAR Y HACER SEGUIMIENTO AL CUMPLIMIENTO DE ESTOS. 4. CONSOLIDAR LA INFORMACION DE ACUERDO CON INDICACIONES SUMINISTRADAS POR EL LIDER DEL PROYECTO. 5. PRESENTAR INFORMES DE LAS ACCIONES DESARROLLADAS EN EL MARCO DE LA EJECUCION DEL PROCESO DE FORMACION. 6. ASESORAR EN PROCEDIMIENTOS DE TRABAJO Y SISTEMAS DE PROCESAMIENTO DE INFORMACION. 7. LIDERAR LA CONSTRUCCION DEL DOCUMENTO PROTOCOLO DE VISITAS A LAS SEDES EDUCATIVAS Y FORMATO PARA LA RECOLECCION DE LA INFORMACION</t>
  </si>
  <si>
    <t>CO1.REQ.6306033</t>
  </si>
  <si>
    <t>OPSP-VAD-0802-2024</t>
  </si>
  <si>
    <t>https://community.secop.gov.co/Public/Tendering/ContractNoticePhases/View?PPI=CO1.PPI.31824985&amp;isFromPublicArea=True&amp;isModal=False</t>
  </si>
  <si>
    <t>2024/05/16</t>
  </si>
  <si>
    <t>SANDRA FONSECA SOLER</t>
  </si>
  <si>
    <t>SERVICIOS COMO PROFESIONAL DE ACOMPANAMIENTO MEF, EN VIRTUD A LA ACEPTACION DE PROPUESTA N 005 DE 2024 SUSCRITA ENTRE EL MINISTERIO DE EDUCACIDN Y UNIMAGDALENA. LA CONTRATISTA SE OBLIGA A 1. APOYAR EL DESARROLLO DE LA ESTRATEGIA DE ACOMPANAMIENTO DE LAS SEDES EDUCATIVAS FOCALIZADAS ASIGNADAS, REALIZAR SEGUIMIENTO A LA EJECUCION DEL PLAN DE TRABAJO Y CRONOGRAMA. 2. ESTRUCTURAR LAS RUTAS Y MECANISMOS QUE SE REQUIERAN PARA LA PUESTA EN MARCHA DEL COMPONENTE DE ACOMPANAMIENTO A LAS SEDES EDUCATIVAS FOCALIZADAS ASIGNADAS Y ASISTENCIA TECNICA DESDE LA IMPLEMENTACIDN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GULAS DE APRENDIZAJE Y MATERIAL EDUCATIVE DE LOS MEF</t>
  </si>
  <si>
    <t>CO1.REQ.6247173</t>
  </si>
  <si>
    <t>OPSP-VAD-0800-2024</t>
  </si>
  <si>
    <t>https://community.secop.gov.co/Public/Tendering/ContractNoticePhases/View?PPI=CO1.PPI.31825415&amp;isFromPublicArea=True&amp;isModal=False</t>
  </si>
  <si>
    <t>SANDRA IVON MENA CALDERON</t>
  </si>
  <si>
    <t>SERVICIOS COMO PROFESIONAL DE ACOMPAÑAMIENTO MEF, EN VIRTUD A LA ACEPTACION DE PROPUESTA N 005 DE 2024 SUSCRITA ENTRE EL MINISTERIO DE EDUCACION Y UNIMAGDALENA. LA CONTRATISTA SE OBLIGA A 1. APOYAR EL DESARROLLO DE LA ESTRATEGIA DE ACOMPAÑAMIENTO DE LAS SEDES EDUCATIVAS FOCALIZADAS ASIGNADAS, REALIZAR SEGUIMIENTO A LA EJECUCION DEL PLAN DE TRABAJO Y CRONOGRAMA. 2. ESTRUCTURAR LAS RUTAS Y MECANISMOS QUE SE REQUIERAN PARA LA PUESTA EN MARCHA DEL COMPONENTE DE ACOMPAÑAMIENTO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GUIAS DE APRENDIZAJE Y MATERIAL EDUCATIVO DE LOS MEF</t>
  </si>
  <si>
    <t>CO1.REQ.6247066</t>
  </si>
  <si>
    <t>OPSP-VAD-0799-2024</t>
  </si>
  <si>
    <t>https://community.secop.gov.co/Public/Tendering/ContractNoticePhases/View?PPI=CO1.PPI.31824419&amp;isFromPublicArea=True&amp;isModal=False</t>
  </si>
  <si>
    <t>LUIS ALEJANDRO RAMIREZ CASTILLO</t>
  </si>
  <si>
    <t>SERVICIOS COMO PROFESIONAL DE ACOMPAÑAMIENTO MEF, EN VIRTUD A LA ACEPTACIDN DE PROPUESTA N 005 DE 2024 SUSCRITA ENTRE EL MINISTERIO DE EDUCACIDN Y UNIMAGDALENA. EL CONTRATISTA SE OBLIGA A 1. APOYAR EL DESARROLLO DE LA ESTRATEGIA DE ACOMPAHAMIENTO DE LAS SEDES EDUCATIVAS FOCALIZADAS ASIGNADAS, REALIZAR SEGUIMIENTO A LA EJECUCIDN DEL PLAN DE TRABAJO Y CRONOGRAMA. 2. ESTRUCTURAR LAS RUTAS Y MECANISMOS QUE SE REQUIERAN PARA LA PUESTA EN MARCHA DEL COMPONENTE DE ACOMPAÑAMIENTO A LAS SEDES EDUCATIVAS FOCALIZADAS ASIGNADAS Y ASISTENCIA TECNICA DESDE LA IMPLEMENTACIDN DE LOS MODELOS EDUCATIVOS FLEXIBLES. 3. ELABORAR EL DOCUMENTO BITACORA PEDAGDGICA, QUE CONTENGA LA RUTA PEDAGDGICA Y METODOLDGICA ACTIVIDADES DE TRABAJO AUTDNOMO, TALLERES SINCRDNICOS E INSUMOS PARA SU DESARROLLO PARA ORIENTAR A LOS DOCENTES EN SUS PROCESOS DE REFLEXION SOBRE SU PRDCTICA A PARTIR DEL USO Y CONTEXTUALIZACIDN DE LAS GULAS DE APRENDIZAJE Y MATERIAL EDUCATIVE DE LOS MEF</t>
  </si>
  <si>
    <t>CO1.REQ.6246935</t>
  </si>
  <si>
    <t>OPSP-VAD-0798-2024</t>
  </si>
  <si>
    <t>https://community.secop.gov.co/Public/Tendering/ContractNoticePhases/View?PPI=CO1.PPI.31823947&amp;isFromPublicArea=True&amp;isModal=False</t>
  </si>
  <si>
    <t>2024/05/17</t>
  </si>
  <si>
    <t>GERMAN RODRIGO MUÑOZ CELEITA</t>
  </si>
  <si>
    <t>SERVICIOS COMO PROFESIONAL DE ACOMPAÑAMIENTO MEF, EN VIRTUD A LA ACEPTACION DE PROPUESTA N 005 DE 2024 SUSCRITA ENTRE EL MINISTERIO DE EDUCACION Y UNIMAGDALENA. EL CONTRATISTA SE OBLIGA A 1. APOYAR EL DESARROLLO DE LA ESTRATEGIA DE ACOMPAÑAMIENTO DE LAS SEDES EDUCATIVAS FOCALIZADAS ASIGNADAS, REALIZAR SEGUIMIENTO A LA EJECUCION DEL PLAN DE TRABAJO Y CRONOGRAMA. 2. ESTRUCTURAR LAS RUTAS Y MECANISMOS QUE SE REQUIERAN PARA LA PUESTA EN MARCHA DEL COMPONENTE DE ACOMPAÑAMIENTO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CONTEXTUALIZACION DE LAS GUIAS DE APRENDIZAJE Y MATERIAL EDUCATIVO DE LOS MEF</t>
  </si>
  <si>
    <t>CO1.REQ.6246788</t>
  </si>
  <si>
    <t>OPSP-VAD-0797-2024</t>
  </si>
  <si>
    <t>https://community.secop.gov.co/Public/Tendering/ContractNoticePhases/View?PPI=CO1.PPI.31823535&amp;isFromPublicArea=True&amp;isModal=False</t>
  </si>
  <si>
    <t>SANDRA LILIANA HENAO ALARCON</t>
  </si>
  <si>
    <t>SERVICIOS COMO PROFESIONAL DE CAMPO, EN VIRTUD A LA ACEPTACION DE PROPUESTA N 005 DE 2024 SUSCRITA ENTRE EL MINISTERIO DE EDUCACIBN Y UNIMAGDALENA, LA CONTRATISTA SE OBLIGA A 1. LIDERAR EL PROCESO DE ENSEHANZA Y APRENDIZAJE DEL PROCESO DE FORMACIBN BAJO ESTRATEGIAS MIXTAS PRESENCIAL Y VIRTUAL EN LOS MEF, A TRAVES DE ACOMPAHAMIENTO Y TUTORIA AL GRUPO DE DOCENTES ASIGNADOS. 2. DESARROLLAR Y FORTALECER LAS ACCIONES PEDAGBGICAS PROPUESTAS POR EL LIDER DEL PROYECTO PARA LA IMPLEMENTACIBN DE LA ESTRATEGIA DE FORMACIBN EN LOS MEF. 3. REALIZAR EL ACOMPAHAMIENTO Y SEGUIMIENTO DESDE EL COMPONENTE PEDAGBGICO, TECNICO Y ADMINISTRATIVE. 4. ENTREGAR INFORMES DETALLADOS AL LIDER DEL PROYECTO DE LAS ACCIONES DESARROLLADAS EN EL MARCO DEL PROCESO DE FORMACIBN EN MEF. 5. APOYAR A LOS DOCENTES PARTICIPANTES DE LA FORMACIBN EN EL DISEHO CURRICULAR FLEXIBLE COMO PRODUCTO DEL PROCESO DE APRENDIZAJE DE LOS MEF.</t>
  </si>
  <si>
    <t>CO1.REQ.6246499</t>
  </si>
  <si>
    <t>OPSP-VAD-0796-2024</t>
  </si>
  <si>
    <t>https://community.secop.gov.co/Public/Tendering/ContractNoticePhases/View?PPI=CO1.PPI.31822706&amp;isFromPublicArea=True&amp;isModal=False</t>
  </si>
  <si>
    <t>MAYERLIS ORTEGA OLIVEROS</t>
  </si>
  <si>
    <t>SERVICIOS COMO PROFESIONAL DE ACOMPANAMIENTO MEF, EN VIRTUD A LA ACEPTACION DE PROPUESTA N 005 DE 2024 SUSCRITA ENTRE EL MINISTERIO DE EDUCACIDN Y UNIMAGDALENA. EN VIRTUD DE LA PRESENTE ORDEN EL CONTRATISTA SE OBLIGA A 1. APOYAR EL DESARROLLO DE LA ESTRATEGIA DE ACOMPANAMIENTO DE LAS SEDES EDUCATIVAS FOCALIZADAS ASIGNADAS, REALIZAR SEGUIMIENTO A LA EJECUCIBN DEL PLAN DE TRABAJO Y CRONOGRAMA. 2. ESTRUCTURAR LAS RUTAS Y MECANISMOS QUE SE REQUIERAN PARA LA PUESTA EN MARCHA DEL COMPONENTE DE ACOMPANAMIENTO A LAS SEDES EDUCATIVAS FOCALIZADAS ASIGNADAS Y ASISTENCIA TECNICA DESDE LA IMPLEMENTACION DE LOS MODELOS EDUCATIVOS FLEXIBLES. 3. ELABORAR EL DOCUMENTO BITACORA PEDAGOGICA, QUE CONTENGA LA RUTA PEDAGOGICA Y METODOLBGICA ACTIVIDADES DE TRABAJO AUTBNOMO, TALLERES SINCRBNICOS E INSUMOS PARA SU DESARROLLO PARA ORIENTAR A LOS DOCENTES EN SUS PROCESOS DE REFLEXION SOBRE SU PRACTICA A PARTIR DEL USO Y CONTEXTUALIZACIBN DE LAS GUIAS DE APRENDIZAJE Y MATERIAL EDUCATIVO DE LOS MEF</t>
  </si>
  <si>
    <t>CO1.REQ.6246718</t>
  </si>
  <si>
    <t>OPSP-VAD-0795-2024</t>
  </si>
  <si>
    <t>https://community.secop.gov.co/Public/Tendering/ContractNoticePhases/View?PPI=CO1.PPI.31821577&amp;isFromPublicArea=True&amp;isModal=False</t>
  </si>
  <si>
    <t>JIM PAUL SMITH BAUTISTA</t>
  </si>
  <si>
    <t>SERVICIOS COMO PROFESIONAL DE ACOMPAÑAMIENTO MEF, EN VIRTUD A LA ACEPTACION DE PROPUESTA N 005 DE 2024 SUSCRITA ENTRE EL MINISTERIO DE EDUCACION Y UNIMAGDALENA. EN VIRTUD DE LA PRESENTE ORDEN EL CONTRATISTA SE OBLIGA A 1. APOYAR EL DESARROLLO DE LA ESTRATEGIA DE ACOMPANAMIENTO DE LAS SEDES EDUCATIVAS FOCALIZADAS ASIGNADAS, REALIZAR SEGUIMIENTO A LA EJECUCIBN DEL PLAN DE TRABAJO Y CRONOGRAMA. 2. ESTRUCTURAR LAS RUTAS Y MECANISMOS QUE SE REQUIERAN PARA LA PUESTA EN MARCHA DEL COMPONENTE DE ACOMPANAMIENTO A LAS SEDES EDUCATIVAS FOCALIZADAS ASIGNADAS Y ASISTENCIA TECNICA DESDE LA IMPLEMENTACION DE LOS MODELOS EDUCATIVOS FLEXIBLES. 3. ELABORAR EL DOCUMENTO BITACORA PEDAGOGICA, QUE CONTENGA LA RUTA PEDAGOGICA Y METODOLBGICA ACTIVIDADES DE TRABAJO AUTBNOMO, TALLERES SINCRBNICOS E INSUMOS PARA SU DESARROLLO PARA ORIENTAR A LOS DOCENTES EN SUS PROCESOS DE REFLEXION SOBRE SU PRACTICA A PARTIR DEL USO Y CONTEXTUALIZACION DE LAS GUIAS DE APRENDIZAJE Y MATERIAL EDUCATIVO DE LOS MEF,</t>
  </si>
  <si>
    <t>CO1.REQ.6246311</t>
  </si>
  <si>
    <t>OPSP-VAD-0794-2024</t>
  </si>
  <si>
    <t>https://community.secop.gov.co/Public/Tendering/ContractNoticePhases/View?PPI=CO1.PPI.31820554&amp;isFromPublicArea=True&amp;isModal=False</t>
  </si>
  <si>
    <t>HERNANDEZ SERNA NORELIA</t>
  </si>
  <si>
    <t>SERVICIOS COMO PROFESIONAL DE ACOMPAÑAMIENTO MEF, EN VIRTUD A LA ACEPTACION DE PROPUESTA N 005 DE 2024 SUSCRITA ENTRE EL MINISTERIO DE EDUCACION Y UNIMAGDALENA. EN VIRTUD DE LA PRESENTE ORDEN LA CONTRATISTA SE OBLIGA A 1. APOYAR EL DESARROLLO DE LA ESTRATEGIA DE ACOMPAHAMIENTO DE LAS SEDES EDUCATIVAS FOCALIZADAS ASIGNADAS, REALIZAR SEGUIMIENTO A LA EJECUCIBN DEL PLAN DE TRABAJO Y CRONOGRAMA. 2. ESTRUCTURAR LAS RUTAS Y MECANISMOS QUE SE REQUIERAN PARA LA PUESTA EN MARCHA DEL COMPONENTE DE ACOMPAHAMIENTO A LAS SEDES EDUCATIVAS FOCALIZADAS ASIGNADAS Y ASISTENCIA TECNICA DESDE LA IMPLEMENTACION DE LOS MODELOS EDUCATIVOS FLEXIBLES. 3. ELABORAR EL DOCUMENTO BITACORA PEDAGOGICA, QUE CONTENGA LA RUTA PEDAGOGICA Y METODOLOGICA ACTIVIDADES DE TRABAJO AUTONOMO, TALLERES SINCRONICOS E INSUMOS PARA SU DESARROLLO PARA ORIENTAR A LOS DOCENTES EN SUS PROCESOS DE REFLEXION SOBRE SU PRACTICA A PARTIR DEL USO Y CONTEXTUALIZACIBN DE LAS GULAS DE APRENDIZAJE</t>
  </si>
  <si>
    <t>CO1.REQ.6246103</t>
  </si>
  <si>
    <t>OPSP-VAD-0793-2024</t>
  </si>
  <si>
    <t>https://community.secop.gov.co/Public/Tendering/ContractNoticePhases/View?PPI=CO1.PPI.31718923&amp;isFromPublicArea=True&amp;isModal=False</t>
  </si>
  <si>
    <t>ADRIANA MARIA MONTES PALACIO</t>
  </si>
  <si>
    <t>SERVICIOS COMO PROFESIONAL PEDAGOGICA, EN VIRTUD A LA ACEPTACION DE PROPUESTA N 005 DE 2024 SUSCRITA ENTRE EL MINISTERIO DE EDUCACION Y UNIMAGDALENA. EN VIRTUD DE LA PRESENTE ORDEN LA CONTRATISTA SE OBLIGA A 1 ASISTIR CON LA ORIENTACION DEL COORDINADOR A LOS ESPACIOS DE FORMACION E INFORMACION QUE SE REQUIERAN EN EL MARCO DEL PROYECTO. 2 APROPIAR LOS REFERENTES PEDAGOGICOS, DIDACTICOS Y CURRICULARES DE LOS MODELOS EDUCATIVOS FLEXIBLES. 3 ACOMPAÑAR AL EQUIPO DE TRABAJO BASE EN LO PEDAGOGICO, DIDACTICO Y CURRICULAR PARA EL DESARROLLO DE LOS COMPONENTES DE FORMACION HIBRIDA PRESENCIAL Y VIRTUAL Y ACOMPAÑAMIENTO A LAS SEDES EDUCATIVAS FOCALIZADAS. 4 PARTICIPAR CON LA ORIENTACION DEL COORDINADOR EN LOS PROCESOS DE FORTALECIMIENTO DE CAPACIDADES DE LAS SECRETARIAS DE EDUCACION. 5 ELABORAR LOS PRODUCTOS Y DOCUMENTOS SOLICITADOS POR LA COORDINACION, DESDE LA ESPECIFICIDAD DEL PROCESO DE FORMACION Y ACOMPAÑAMIENTO.</t>
  </si>
  <si>
    <t>CO1.REQ.6222436</t>
  </si>
  <si>
    <t>OPSP-VAD-0787-2024</t>
  </si>
  <si>
    <t>https://community.secop.gov.co/Public/Tendering/ContractNoticePhases/View?PPI=CO1.PPI.31693214&amp;isFromPublicArea=True&amp;isModal=False</t>
  </si>
  <si>
    <t>SERVICIOS PROFESIONALES COMO AUXILIAR ADMINISTRATIVO Y FINANCIERO, EN VIRTUD A LA ACEPTACION DE PROPUESTA N 005 DE 2024 SUSCRITA ENTRE EL MINISTERIO DE EDUCACION Y UNIMAGDALENA. EN VIRTUD DE LA PRESENTE ORDEN LA CONTRATISTA SE OBLIGA A 1 APOYAR Y ORIENTAR LOS PROCESOS DE CONTRATACION DEL PERSONAL REQUERIDO PARA LA EJECUCION DE LA ESTRATEGIA. 2 APOYAR Y ORIENTAR LOS PROCESOS DE REGISTRO DE LOS DOCENTES A FORMAR Y CONSOLIDACION DE BASES DE DATOS Y LOS PROTOCOLOS DE VISITAS A LAS SEDES EDUCATIVAS, 3 HACER SEGUIMIENTO A CUMPLIMIENTO DE LAS OBLIGACIONES CONTRACTUALES DEL PERSONAL QUE APOYA LA ESTRATEGIA. 4 VERIFICAR Y CONSOLIDAR LA INFORMACION SOPORTE PARA LOS DESEMBOLSOS. 5 LLEVAR A CABO LA CONTABILIDAD DE LOS RECURSOS ASIGNADOS PARA EL DESARROLLO DE LA ESTRATEGIA DE FORMACION. 6 REALIZAR INFORME CON EL CONSOLIDADO DE COMPRAS DE LOS ELEMENTOS DETALLANDO LAS CARACTERISTICAS Y CANTIDADES, ASI MISMO SU EMBALAJE CON EVIDENCIA FOTOGRAFICA.</t>
  </si>
  <si>
    <t>CO1.REQ.6215938</t>
  </si>
  <si>
    <t>OPSP-VAD-0786-2024</t>
  </si>
  <si>
    <t>https://community.secop.gov.co/Public/Tendering/ContractNoticePhases/View?PPI=CO1.PPI.31667822&amp;isFromPublicArea=True&amp;isModal=False</t>
  </si>
  <si>
    <t>SERVICIOS PROFESIONALES COMO LIDER DEL PROCESO DE FORMACION Y ACOMPAFIAMIENTO, EN VIRTUD A LA ACEPTACIBN DE PROPUESTA N 005 DE 2024 SUSCRITA ENTRE EL MINISTERIO DE EDUCACIBN Y UNIMAGDALENA. EN VIRTUD DE LA PRESENTE ORDEN LA CONTRATISTA SE OBLIGA A 1 COORDINAR EL DESARROLLO DE LA ESTRATEGIA DE FORMACION Y ACOMPAÑAMIENTO Y HACER SEGUIMIENTO A LA EJECUCION DEL PLAN DE TRABAJO Y CRONOGRAMA SEGUN LAS FASES DE CONVOCATORIA Y ALISTAMIENTO Y DESARROLLO. 2 ACTUAR COMO ENLACE ENTRE EL MEN Y LA IES SELECCIONADA. 3 CONSOLIDAR, REVISAR Y PRESENTAR LOS INFORMES TECNICOS, ADMINISTRATIVOS Y FINANCIEROS REQUERIDOS POR PARTE DEL MINISTERIO DE EDUCACION NATIONAL. 4 GESTIONAR Y DOCUMENTAR LAS ACCIONES DESARROLLADAS EN EL MARCO DE LA EJECUCION DE LA ESTRATEGIA MIXTA DE FORMACION Y SEGUIMIENTO E INFORMAR OPORTUNAMENTE AL MEN SOBRE LAS SITUACIONES QUE ALTEREN LA EJECUCION DE LA ESTRATEGIA.</t>
  </si>
  <si>
    <t>CO1.REQ.6210085</t>
  </si>
  <si>
    <t>OPSP-VAD-0785-2024</t>
  </si>
  <si>
    <t>https://community.secop.gov.co/Public/Tendering/ContractNoticePhases/View?PPI=CO1.PPI.31142701&amp;isFromPublicArea=True&amp;isModal=False</t>
  </si>
  <si>
    <t>RONALD RAFAEL ROJAS DUICA</t>
  </si>
  <si>
    <t>FITCH RATINGS COLOMBIA S.A SOCIEDAD CALIFICADORA DE VALORES</t>
  </si>
  <si>
    <t>PRESTACION DE SERVICIOS PROFESIONALES DE CALIFICACION DE CAPACIDAD DE PAGO DE LARGO PLAZO DENOMINADA TECNICAMENTE CALIFICACION NACIONAL DE LARGO PLAZO PARA CON SUS PASIVOS FINANCIEROS</t>
  </si>
  <si>
    <t>CO1.REQ.6091632</t>
  </si>
  <si>
    <t>OPSP-VAD-0740-2024</t>
  </si>
  <si>
    <t>https://community.secop.gov.co/Public/Tendering/ContractNoticePhases/View?PPI=CO1.PPI.30994547&amp;isFromPublicArea=True&amp;isModal=False</t>
  </si>
  <si>
    <t>SAEKO ISABEL GAITAN IBARRA</t>
  </si>
  <si>
    <t>DANNY DANIEL LOPEZ PATIÑO</t>
  </si>
  <si>
    <t>SERVICIOS PROFESIONALES COMO COINVESTIGADOR DE LAS ACTIVIDADES 1.2.2 1.2.4 2.3.1 Y 2.3.2 2.3.3 Y 2.3.4. RELACIONADAS CON LOS OBJETIVOS 1 Y 2 EN EL MARCO DE LA EJECUCION DEL PROYECTO BPIN 2020000100036 DENOMINADO IMPLEMENTACION DE SISTEMAS PRODUCTIVOS EN LA PISCICULTURA MARINA DEL ROBALO PARA EL FOMENTO DE SU PRODUCCION EN EL DEPARTAMENTO DEL MAGDALENA BRINDANDO SOPORTE TECNICO Y CIENTIFICO EN EL DESARROLLO DE LAS ACCIONES IMPLEMENTADAS PARA EL CUMPLIMIENTO DE LAS ACTIVIDADES PROPUESTAS Y DE LAS DEMAS COMPROMETIDAS EN EL DESARROLLO GLOBAL DEL PROYECTO, COMO LAS SIGUIENTES 1 APOYAR LA REALIZACION DE LOS BIOENSAYOS DE LA ACTIVIDAD ENZIMATICA DIGESTIVA, EVALUACION DE PREBIOTICOS, FEMINIZACION Y REPRODUCCION. 2 APOYAR EL ESTABLECIMIENTO Y MONITOREO DE LAS ACTIVIDADES ASOCIADAS A LOS SISTEMAS DE AGUA DULCE Y AGUA MARINA. 3 COMUNICAR PERMANENTEMENTE A LA DIRECCION CIENTIFICA, SITUACIONES QUE PUEDAN PONER EN RIESGO SANITARIO, BIOLOGICO Y QUIMICO A LOS ANIMALES.</t>
  </si>
  <si>
    <t>CO1.REQ.6060516</t>
  </si>
  <si>
    <t>OPSP-VAD-0733-2024</t>
  </si>
  <si>
    <t>https://community.secop.gov.co/Public/Tendering/ContractNoticePhases/View?PPI=CO1.PPI.30870270&amp;isFromPublicArea=True&amp;isModal=False</t>
  </si>
  <si>
    <t>YOLANDA DURAN DIAZ</t>
  </si>
  <si>
    <t>SERVICIOS PROFESIONALES INDEPENDIENTES DE MICROBIOLOGA PARA ACOMPANAR EL DESARROLLO DEL PROYECTO BPIN 2021000100084 DENOMINADO FORTALECIMIENTO DE LAS CAPACIDADES INSTITUCIONALES PARA LA INVESTIGACION DEL CULTIVO Y REPRODUCCIDN INDUCIDA DE LA LISA MUGIL INCILIS COME UNA ALTERNATIVA PARA SU CONSERVACION EN EL CARIBE COLOMBIANO, MAGDALENA CUMPLIENDO CON LAS SIGUIENTES ACTIVIDADES 1. APOYO EN BPM, REVISION DE CALIDAD Y MONITOREO DE POBLACIONES BACTERIANAS. 2. APOYO DEL TALLER EN BUENAS PRACTICAS DE MANEJO. 3. MONITOREO DE PARAMETROS MICROBIOLOGICOS. 4. APOYO EN LA ELABORACIBN DE ARTICULO CIENTIFICO. 5. APOYO EN PROTOCOLOS DE USO Y MANTENIMIENTO DE AGUA DULCE Y MARINA</t>
  </si>
  <si>
    <t>CO1.REQ.6029353</t>
  </si>
  <si>
    <t>OPSP-VAD-0726-2024</t>
  </si>
  <si>
    <t>https://community.secop.gov.co/Public/Tendering/ContractNoticePhases/View?PPI=CO1.PPI.30869667&amp;isFromPublicArea=True&amp;isModal=False</t>
  </si>
  <si>
    <t>KATRINA LUZ MEDINA LAMBRAÑO</t>
  </si>
  <si>
    <t>SERVICIOS PROFESIONALES INDEPENDIENTES DE INGENIERO PESQUERO PARA ACOMPANAR EL DESARROLLO DEL PROYECTO BPIN 2021000100084 DENOMINADO FORTALECIMIENTO DE LAS CAPACIDADES INSTITUCIONALES PARA LA INVESTIGACION DEL CULTIVO Y REPRODUCCIDN INDUCIDA DE LA LISA MUGIL INCILIS COMO UNA ALTERNATIVE PARA SU CONSERVATION EN EL CARIBE COLOMBIANO, MAGDALENA CUMPLIENDO CON LAS SIGUIENTES ACTIVIDADES 1. APOYAR Y HACER SEGUIMIENTO A LA FISIOLOGIA DE LA REPRODUCCIDN DE LOS PECES. 2. APOYAR EN EL MANTENIMIENTO Y CUIDADO DE REPRODUCTORES. 3. APOYAR LA CONSTRUCCIDN DE ARTICULO SOBRE FISIOLOGIA REPRODUCTIVA Y PROTOCOLOS REPRODUCCIDN, E INCUBACIDN</t>
  </si>
  <si>
    <t>CO1.REQ.6029174</t>
  </si>
  <si>
    <t>OPSP-VAD-0725-2024</t>
  </si>
  <si>
    <t>https://community.secop.gov.co/Public/Tendering/ContractNoticePhases/View?PPI=CO1.PPI.30869351&amp;isFromPublicArea=True&amp;isModal=False</t>
  </si>
  <si>
    <t>CARLOS ARTURO ROBLES ALGARIN</t>
  </si>
  <si>
    <t>YAHIR DE JESUS MENDOZA VANEGAS</t>
  </si>
  <si>
    <t>PRESTAR SERVICIOS PROFESIONALES INDEPENDIENTES COMO INGENIERO PESQUERO PARA ACOMPANAR EL DESARROLLO DEL PROYECTO BPIN 2021000100084 DENOMINADO FORTALECIMIENTO DE LAS CAPACIDADES INSTITUCIONALES PARA LA INVESTIGACIDN DEL CULTIVO Y REPRODUCCION INDUCIDA DE LA LISA MUGIL INCILIS COMO UNA ALTERNATIVA PARA SU CONSERVACIDN EN EL CARIBE COLOMBIANO, MAGDALENA CUMPLIENDO CON LAS SIGUIENTES ACTIVIDADES 1. IMPLEMENTACION Y MANEJO DE SISTEMAS DE RECIRCULACION Y FILTRACION. 2. MONITOREO Y CONTROL DE ACTIVIDADES DE LABORATORIO. 3. APOYO EN LA CONSTRUCCION DE PROTOCOLOS DE REPRODUCCION DE PECES Y DE MANTENIMIENTO DEL CULTIVO. 4. APOYO EN DESARROLLO DE TALLERES. 5. APOYO EN ORGANIZACION Y ANALISIS DE RESULTADOS. 6. APOYO Y SEGUIMIENTO EN LAS ACTIVIDADES DE REPRODUCCION DE LOS PECES</t>
  </si>
  <si>
    <t>CO1.REQ.6029080</t>
  </si>
  <si>
    <t>OPSP-VAD-0724-2024</t>
  </si>
  <si>
    <t>https://community.secop.gov.co/Public/Tendering/ContractNoticePhases/View?PPI=CO1.PPI.30869210&amp;isFromPublicArea=True&amp;isModal=False</t>
  </si>
  <si>
    <t>CARLOS ANTONIO MOSCARELLA DE LA ROSA</t>
  </si>
  <si>
    <t>PRESTAR SERVICIOS PROFESIONALES INDEPENDIENTES COMO INGENIERO PESQUERO PARA ACOMPAÑAR EL DESARROLLO DEL PROYECTO BPIN 2021000100084 DENOMINADO FORTALECIMIENTO DE LAS CAPACIDADES INSTITUCIONALES PARA LA INVESTIGACIDN DEL CULTIVO Y REPRODUCCION INDUCIDA DE LA LISA MUGIL INCILIS COMO UNA ALTERNATIVE PARA SU CONSERVATION EN EL CARIBE COLOMBIANO, MAGDALENA CUMPLIENDO CON LA SIGUIENTE ACTIVIDAD 1. APOYAR Y HACER SEGUIMIENTO EN LA REPRODUCCION Y EL DESARROLLO DE PROTOCOLOS DE BIOPSIA OVARICA</t>
  </si>
  <si>
    <t>CO1.REQ.6029124</t>
  </si>
  <si>
    <t>OPSP-VAD-0723-2024</t>
  </si>
  <si>
    <t>https://community.secop.gov.co/Public/Tendering/ContractNoticePhases/View?PPI=CO1.PPI.30868303&amp;isFromPublicArea=True&amp;isModal=False</t>
  </si>
  <si>
    <t>ARLON RAFAEL FONTALVO MARTINEZ</t>
  </si>
  <si>
    <t>SERVICIOS PROFESIONALES INDEPENDIENTES COMO INGENIERO PESQUERO PARA ACOMPAHAR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IMPLEMENTACION Y MANEJO DE SISTEMAS DE RECIRCULACION Y FILTRACIBN. 2. MONITOREO Y CONTROL DE ACTIVIDADES DE LABORATORIO. 3. APOYO EN LA CONSTRUCCIBN DE PROTOCOLOS DE REPRODUCCIBN DE PECES Y DE MANTENIMIENTO DEL CULTIVO. 4. APOYO EN DESARROLLO DE TALLERES. 5. APOYO EN ORGANIZACION Y ANALISIS DE RESULTADOS. 6. APOYO Y SEGUIMIENTO EN LAS ACTIVIDADES DE REPRODUCCIBN DE LOS PECES</t>
  </si>
  <si>
    <t>CO1.REQ.6029145</t>
  </si>
  <si>
    <t>OPSP-VAD-0722-2024</t>
  </si>
  <si>
    <t>https://community.secop.gov.co/Public/Tendering/ContractNoticePhases/View?PPI=CO1.PPI.30872510&amp;isFromPublicArea=True&amp;isModal=False</t>
  </si>
  <si>
    <t>ARLETH ESTHER MANJARRES TETE</t>
  </si>
  <si>
    <t>SERVICIOS PROFESIONALES INDEPENDIENTES COMO COINVESTIGADORA PARA ACOMPAÑAR EL DESARROLLO DEL PROYECTO BPIN 2021000100084 DENOMINADO FORTALECIMIENTO DE LAS CAPACIDADES INSTITUCIONALES PARA LA INVESTIGACION DEL CULTIVO Y REPRODUCCION INDUCIDA DE LA LISA MUGIL INCILIS COMO UNA ALTERNATIVA PARA SU CONSERVATCION EN EL CARIBE COLOMBIANO, MAGDALENA CUMPLIENDO CON LA SIGUIENTE ACTIVIDAD 1 REALIZAR ACTIVIDADES LIGADAS A LA COINVESTIGACION EN LOS ESTUDIOS CON POBLACION VULNERABLE. 2 CONSTRUCCIBN DE TRABAJO DE INVESTIGACIDN SOBRE POBLACION VULNERABLE Y ACTIVIDAD ENCAMINADA A LA PESCA Y A LA ACUICULTURA. 3 DESARROLLAR ANALISIS DE COSTEO DE LA PRODUCTIVIDAD ASOCIADA A LA PRODUCCIBN DE LISA Y ASPECTOS RELACIONADOS CON ESTA TEMATICA. 4 APOYAR EN LA CONSTRUCCION DE ARTICULOS Y NUEVOS PROYECTOS PARA LA SOSTENIBILIDAD DEL PRESENTE PROYECTO</t>
  </si>
  <si>
    <t>CO1.REQ.6029473</t>
  </si>
  <si>
    <t>OPSP-VAD-0721-2024</t>
  </si>
  <si>
    <t>https://community.secop.gov.co/Public/Tendering/ContractNoticePhases/View?PPI=CO1.PPI.30724524&amp;isFromPublicArea=True&amp;isModal=False</t>
  </si>
  <si>
    <t>KATHERINE ROCIO DEL CARMEN OBEID MANJARRES</t>
  </si>
  <si>
    <t>SERVICIOS PROFESIONALES INDEPENDIENTES COMO INGENIERO QUIMICO PARA ACOMPANAR EL DESARROLLO DEL PROYECTO BPIN 2021000100084</t>
  </si>
  <si>
    <t>CO1.REQ.5992439</t>
  </si>
  <si>
    <t>OPSP-VAD-0718-2024</t>
  </si>
  <si>
    <t>https://community.secop.gov.co/Public/Tendering/ContractNoticePhases/View?PPI=CO1.PPI.30725061&amp;isFromPublicArea=True&amp;isModal=False</t>
  </si>
  <si>
    <t>SERVICIOS PROFESIONALES INDEPENDIENTES COMO INGENIERO ELECTRONICO PARA ACOMPANAR EL DESARROLLO DEL PROYECTO BPIN 2021000100084</t>
  </si>
  <si>
    <t>CO1.REQ.5992912</t>
  </si>
  <si>
    <t>OPSP-VAD-0717-2024</t>
  </si>
  <si>
    <t>https://community.secop.gov.co/Public/Tendering/ContractNoticePhases/View?PPI=CO1.PPI.30470464&amp;isFromPublicArea=True&amp;isModal=False</t>
  </si>
  <si>
    <t>OSCAR FERNANDO CASTILLO MOSCARELA</t>
  </si>
  <si>
    <t>RODRIGUEZ CASTAÑO ABOGADOS SAS</t>
  </si>
  <si>
    <t>SERVICIOS JURIDICOS PARA EMITIR LOS CONCEPTOS Y RESOLVER LAS CONSULTAS JURIDICAS QUE LE SEAN SOLICITADAS POR EL DESPACHO DEL SEHOR RECTOR Y EL JEFE DE LA OFICINA ASESORA JURLDICA, EN MATERIA ADMINISTRATIVALABORAL, CONTRACTUAL Y EJECUTIVA, CUANDO ESTOS DEBAN SER ENTREGADOS POR ESCRITO, DEBERAN SER RUBRICADOS POR EL CONTRATISTA. 2. HACER SEGUIMIENTO PERMANENTE A LOS PROCESOS QUE CURSAN EN LAS ALTAS CORTES. 3. APOYAR A LA OFICINA ASESORA JURLDICA DESDE LA CAPITAL DE LA REPUBLICA CUANDO SE REQUIERA REALIZAR NOTIFICACIONES PERSONALES EN LAS DIFERENTES ENTIDADES Y DEPENDENCIAS EN LA CAPITAL. 4. ASESORAR A LA OFICINA ASESORA JURLDICA Y EL GRUPO DE CONTRATACIBN EN LOS PROCESOS SANCIONATORIOS QUE SE INICIAN EN CONTRA DE LOS CONTRATISTAS QUE INCUMPLAN SUS OBLIGACIONES CONTRACTUALES. 5. ASESORAR A LA UNIVERSIDAD DEL MAGDALENA EN LOS PROCESOS DISCIPLINARIOS CUANDO SE LE REQUIERA. 6. REPRESENTAR A LA UNIVERSIDAD EN LAS ACTUACIONES ADMINISTRATIVAS ADELANTADAS EN LA CIUDAD DE BOGOTA.</t>
  </si>
  <si>
    <t>CO1.REQ.5925708</t>
  </si>
  <si>
    <t>OPSP-VAD-0689-2024</t>
  </si>
  <si>
    <t>https://community.secop.gov.co/Public/Tendering/ContractNoticePhases/View?PPI=CO1.PPI.30167219&amp;isFromPublicArea=True&amp;isModal=False</t>
  </si>
  <si>
    <t>JOSE SALAS</t>
  </si>
  <si>
    <t>SERVICIO PUBLICO DE EXTENSION AGROPECUARIA EN EL MARCO DEL CONVENIO INTERADMINISTRATIVO NO. 9772023 SUSCRITO ENTE LA AGENCIA DE DESARROLLO RURALADR Y LA UNIVERSIDAD DEL MAGDALENA. PARA EL DESARROLLO DE LAS SIGUIENTES ACTIVIDADES 1. LIDERAR LA CONSOLIDACION Y VALIDACION DE LA ACTUALIZACION DE PRODUCTORES DEL REGISTRO Y CLASIFICACION DE USUARIOS. 2.ALERTAR FRENTE A LOS CAMBIOS EN LA META DE LOS USUARIOS VINCULADOS AL SERVICIO PUBLICO DE EXTENSION AGROPECUARIA SPEA EN LOS DEPARTAMENTOS OBJETO DEL CONVENIO. 3.MANTENER UN CONSTANTE CANAL DE COMUNICACION CON EL EQUIPO TECNICO DE EXTENSIONISTAS PARA LA ACTUALIZACION DE LAS BASES DE DATOS. 4.REALIZAR LOS INFORMES RESPECTIVOS SEMANALES EN TERMINOS DE VARIACION DE NUMERO DE USUARIOS Y ACTUALIZACION REALIZADAS POR EL EQUIPO TECNICO DE EXTENSIONISTAS. 5. VALIDAR LA INFORMACION DE LOS CAMBIOS YO ACTUALIZACIONES EN LOS DATOS DE PRODUCTORES BENEFICIARIOS CONSOLIDADAS POR EL EQUIPO TECNICO DE EXTENSIONISTAS.</t>
  </si>
  <si>
    <t>CO1.REQ.5843020</t>
  </si>
  <si>
    <t>OPSP-VAD-0668-2024</t>
  </si>
  <si>
    <t>https://community.secop.gov.co/Public/Tendering/ContractNoticePhases/View?PPI=CO1.PPI.30169428&amp;isFromPublicArea=True&amp;isModal=False</t>
  </si>
  <si>
    <t>ARMANDO OLMEDO LARRAZABAL</t>
  </si>
  <si>
    <t>SERVICIOS COMO PROFESIONAL AGRICOLA EN LAS SIGUIENTES ACTIVIDADES 1.1.1, 1.2.1, 1.3.1, 1.3.7, 1.4.1,1.4.3, 1.5.1, 3.1.1, 3.2.1, 3.3.1, CORRESPONDIENTES A LOS OBJETIVOS 1 Y 2 DEL PROYECTO DE INVESTIGACION CON CODIGO BPIN 2022000100019, PARA PARTICIPAR EN LA ETAPA DE DIAGNOSTICO E IMPLEMENTACIDN DE PARCELAS, CUMPLIENDO CON LAS SIGUIENTES ACTIVIDADES 1 APOYAR LAS REUNIONES DE SOCIALIZACION DE ALCANCES Y OBJETIVOS DEL PROYECTO Y EL PROCESO DE IDENTIFICACION Y SELECCION DE BENEFICIARIES EN EL MUNICIPIO DE FONSECA, GUAJIRA. 2 REALIZAR MINIMO DOS 02 VISITAS MENSUALES A LAS PARCELAS ASIGNADAS DE ACUERDO CON EL SEGUIMIENTO Y ACTIVIDADES PROGRAMADAS EN EL MUNICIPIO DE FONSECA, GUAJIRA. 3 EJECUTAR LAS ACTIVIDADES DE CARACTERIZACION DE LAS UNIDADES PRODUCTIVAS PARCELAS Y FINCAS PARA PROYECTAR LAS FICHAS TECNICAS DE CADA PREDIO DE ACUERDO CON LAS ORIENTACIONES DEL DIRECTOR E INVESTIGADOR DEL AREA AGRICOLA EN EL MUNICIPIO DE FONSECA, LA GUAJIRA.</t>
  </si>
  <si>
    <t>CO1.REQ.5843482</t>
  </si>
  <si>
    <t>OPSP-VAD-0667-2024</t>
  </si>
  <si>
    <t>https://community.secop.gov.co/Public/Tendering/ContractNoticePhases/View?PPI=CO1.PPI.30165493&amp;isFromPublicArea=True&amp;isModal=False</t>
  </si>
  <si>
    <t>SERVICIO PUBLICO DE EXTENSION AGROPECUARIA EN EL MARCO DEL CONVENIO INTERADMINISTRATIVO NO. 9772023 SUSCRITO ENTE LA AGENDA DE DESARROLLO RURALADR Y LA UNIVERSIDAD DEL MAGDALENA. PARA EL DESARROLLO DE LAS SIGUIENTES ACTIVIDADES 1. LIDERAR LA CONSOLIDACION Y VALIDACION DE LA ACTUALIZACION DE PRODUCTORES DEL REGISTRO Y CLASIFICACIDN DE USUARIOS. 2.ALERTAR FRENTE A LOS CAMBIOS EN LA META DE LOS USUARIOS VINCULADOS AL SERVICIO PUBLICO DE EXTENSION AGROPECUARIA SPEA EN LOS DEPARTAMENTOS OBJETO DEL CONVENIO. S.MANTENER UN CONSTANTE CANAL DE COMUNICACIDN CON EL EQUIPO TECNICO DE EXTENSIONISTAS PARA LA ACTUALIZACION DE LAS BASES DE DATOS. 4.REALIZAR LOS INFORMES RESPECTIVOS SEMANALES EN TERMINOS DE VARIATION DE NUMERO DE USUARIOS Y ACTUALIZATION REALIZADAS POR EL EQUIPO TECNICO DE EXTENSIONISTAS. 5. VALIDAR LA INFORMACION DE LOS CAMBIOS YO ACTUALIZACIONES EN LOS DATOS DE PRODUCTORES BENEFICIARIES CONSOLIDADAS POR EL EQUIPO TECNICO DE EXTENSIONISTAS.</t>
  </si>
  <si>
    <t>CO1.REQ.5842605</t>
  </si>
  <si>
    <t>OPSP-VAD-0624-2024</t>
  </si>
  <si>
    <t>https://community.secop.gov.co/Public/Tendering/ContractNoticePhases/View?PPI=CO1.PPI.30061201&amp;isFromPublicArea=True&amp;isModal=False</t>
  </si>
  <si>
    <t>YESSICA PAOLA GONZALEZ OCHOA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</si>
  <si>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 4 COMPILAR LOS FORMATOS QUE SE ENCUENTREN DEBIDAMENTE DILIGENCIADOS DONDE SE EVIDENCIE LA CALIFICACIDN INICIAL Y FINAL DE LOS USUARIOS BENEFICIARIOS</t>
  </si>
  <si>
    <t>CO1.REQ.5811878</t>
  </si>
  <si>
    <t>OPSP-VAD-0623-2024</t>
  </si>
  <si>
    <t>https://community.secop.gov.co/Public/Tendering/ContractNoticePhases/View?PPI=CO1.PPI.30060431&amp;isFromPublicArea=True&amp;isModal=False</t>
  </si>
  <si>
    <t>129204526
2133634</t>
  </si>
  <si>
    <t>2024-02-07
2024-02-09</t>
  </si>
  <si>
    <t>172
173</t>
  </si>
  <si>
    <t>DEIBER JOSE CATAÑO SOSA</t>
  </si>
  <si>
    <t>SERVICIOS COMO PROFESIONAL AGRICOLA DESARROLLANDO ACTIVIDADES CORRESPONDIENTES A LOS OBJETIVOS 1 Y 2 DEL PROYECTO DE INVESTIGACION DISEÑO E IMPLEMENTACION DE ESTRATEGIAS PARA EL FORTALECIMIENTO DE CAPACIDADES LOCALES QUE PERMITAN REDUCIR LA VULNERABILIDAD FRENTE AL CAMBIO CLIMATICO EN LOS DEPARTAMENTOS DEL MAGDALENA Y LA GUAJIRA</t>
  </si>
  <si>
    <t>CO1.REQ.5811666</t>
  </si>
  <si>
    <t>OPSP-VAD-0622-2024</t>
  </si>
  <si>
    <t>https://community.secop.gov.co/Public/Tendering/ContractNoticePhases/View?PPI=CO1.PPI.30059719&amp;isFromPublicArea=True&amp;isModal=False</t>
  </si>
  <si>
    <t>VALENTINA VASQUEZ ZUÑIGA</t>
  </si>
  <si>
    <t>SERVICIOS COMO PROFESIONAL AGRICOLA EN LAS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</si>
  <si>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CO1.REQ.5811405</t>
  </si>
  <si>
    <t>OPSP-VAD-0621-2024</t>
  </si>
  <si>
    <t>https://community.secop.gov.co/Public/Tendering/ContractNoticePhases/View?PPI=CO1.PPI.30058355&amp;isFromPublicArea=True&amp;isModal=False</t>
  </si>
  <si>
    <t>ADRIANA MARIA QUIROZ ASSIA</t>
  </si>
  <si>
    <t>CO1.REQ.5810986</t>
  </si>
  <si>
    <t>OPSP-VAD-0612-2024</t>
  </si>
  <si>
    <t>https://community.secop.gov.co/Public/Tendering/ContractNoticePhases/View?PPI=CO1.PPI.30058075&amp;isFromPublicArea=True&amp;isModal=False</t>
  </si>
  <si>
    <t>YULIBETH CAROLINA OSORIO OYOLA</t>
  </si>
  <si>
    <t>CO1.REQ.5810959</t>
  </si>
  <si>
    <t>OPSP-VAD-0611-2024</t>
  </si>
  <si>
    <t>https://community.secop.gov.co/Public/Tendering/ContractNoticePhases/View?PPI=CO1.PPI.30057448&amp;isFromPublicArea=True&amp;isModal=False</t>
  </si>
  <si>
    <t>ELKIN JOSE MUÑOZ BELEÑO</t>
  </si>
  <si>
    <t>CO1.REQ.5810938</t>
  </si>
  <si>
    <t>OPSP-VAD-0610-2024</t>
  </si>
  <si>
    <t>https://community.secop.gov.co/Public/Tendering/ContractNoticePhases/View?PPI=CO1.PPI.30028984&amp;isFromPublicArea=True&amp;isModal=False</t>
  </si>
  <si>
    <t>FABIO MARIN CASTRO</t>
  </si>
  <si>
    <t>SERVICIO COMO PROFESIONAL AGRICOLA CUMPLIENDO CON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</si>
  <si>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CO1.REQ.5802194</t>
  </si>
  <si>
    <t>OPSP-VAD-0594-2024</t>
  </si>
  <si>
    <t>https://community.secop.gov.co/Public/Tendering/ContractNoticePhases/View?PPI=CO1.PPI.30044166&amp;isFromPublicArea=True&amp;isModal=False</t>
  </si>
  <si>
    <t>LUZ ENITH CARDENAS OLIVO</t>
  </si>
  <si>
    <t>CO1.REQ.5807337</t>
  </si>
  <si>
    <t>OPSP-VAD-0593-2024</t>
  </si>
  <si>
    <t>https://community.secop.gov.co/Public/Tendering/ContractNoticePhases/View?PPI=CO1.PPI.30043708&amp;isFromPublicArea=True&amp;isModal=False</t>
  </si>
  <si>
    <t>MARIA PAULA CARREÑO ALVARADO</t>
  </si>
  <si>
    <t>CO1.REQ.5806677</t>
  </si>
  <si>
    <t>OPSP-VAD-0591-2024</t>
  </si>
  <si>
    <t>https://community.secop.gov.co/Public/Tendering/ContractNoticePhases/View?PPI=CO1.PPI.30042793&amp;isFromPublicArea=True&amp;isModal=False</t>
  </si>
  <si>
    <t>PEÑA MAESTRE MIRIAN ESTHER</t>
  </si>
  <si>
    <t>CO1.REQ.5806762</t>
  </si>
  <si>
    <t>OPSP-VAD-0590-2024</t>
  </si>
  <si>
    <t>https://community.secop.gov.co/Public/Tendering/ContractNoticePhases/View?PPI=CO1.PPI.30042717&amp;isFromPublicArea=True&amp;isModal=False</t>
  </si>
  <si>
    <t>YOHANA SIERRA HERNANDEZ</t>
  </si>
  <si>
    <t>CO1.REQ.5807003</t>
  </si>
  <si>
    <t>OPSP-VAD-0589-2024</t>
  </si>
  <si>
    <t>https://community.secop.gov.co/Public/Tendering/ContractNoticePhases/View?PPI=CO1.PPI.30042113&amp;isFromPublicArea=True&amp;isModal=False </t>
  </si>
  <si>
    <t>KELLY OLAYA VILLAMIL</t>
  </si>
  <si>
    <t>CO1.REQ.5806514</t>
  </si>
  <si>
    <t>OPSP-VAD-0588-2024</t>
  </si>
  <si>
    <t>https://community.secop.gov.co/Public/Tendering/ContractNoticePhases/View?PPI=CO1.PPI.30041434&amp;isFromPublicArea=True&amp;isModal=False</t>
  </si>
  <si>
    <t>KIMBERLY SANDRITH OJITO OVIEDO</t>
  </si>
  <si>
    <t>CO1.REQ.5806293</t>
  </si>
  <si>
    <t>OPSP-VAD-0587-2024</t>
  </si>
  <si>
    <t>https://community.secop.gov.co/Public/Tendering/ContractNoticePhases/View?PPI=CO1.PPI.30010414&amp;isFromPublicArea=True&amp;isModal=False</t>
  </si>
  <si>
    <t>HENRY DAVID CARVAJAL SIMANCA</t>
  </si>
  <si>
    <t>SERVICIOS COMO PROFESIONAL AGRICOLA EN ACTIVIDADES CORRESPONDIENTES A LOS OBJETIVOS 1 Y 2 DEL PROYECTO DE INVESTIGACION CON CODIGO BPIN 2022000100019 DISEÑO E IMPLEMENTACION DE ESTRATEGIAS PARA EL FORTALECIMIENTO DE CAPACIDADES LOCALES QUE PERMITAN REDUCIR LA VULNERABILIDAD FRENTE AL CAMBIO CLIMATICO EN LOS DEPARTAMENTOS DEL MAGDALENA Y LA GUAJIRA, PARA PARTICIPAR EN LA ETAPA DE DIAGNOSTICO E IMPLEMENTACION DE PARCELAS</t>
  </si>
  <si>
    <t>CO1.REQ.5796940</t>
  </si>
  <si>
    <t>OPSP-VAD-0574-2024</t>
  </si>
  <si>
    <t>https://community.secop.gov.co/Public/Tendering/ContractNoticePhases/View?PPI=CO1.PPI.30009290&amp;isFromPublicArea=True&amp;isModal=False</t>
  </si>
  <si>
    <t>CLAUDIA ISOLINA GOMEZ GARRIDO</t>
  </si>
  <si>
    <t>SERVICIOS COMO PROFESIONAL AGRICOLA DESARROLLANDO ACTIVIDADES, CORRESPONDIENTES A LOS OBJETIVOS 1 Y 2 DEL PROYECTO DE INVESTIGACIDN IDENTIFICADO CON CODIGO BPIN 2022000100019 DISEÑO E IMPLEMENTACION DE ESTRATEGIAS PARA EL FORTALECIMIENTO DE CAPACIDADES LOCALES QUE PERMITAN REDUCIR LA VULNERABILIDAD FRENTE AL CAMBIO CLIMATICO EN LOS DEPARTAMENTOS DEL MAGDALENA Y LA GUAJIRA</t>
  </si>
  <si>
    <t> CO1.REQ.5796909</t>
  </si>
  <si>
    <t>OPSP-VAD-0573-2024</t>
  </si>
  <si>
    <t>https://community.secop.gov.co/Public/Tendering/ContractNoticePhases/View?PPI=CO1.PPI.30040816&amp;isFromPublicArea=True&amp;isModal=False</t>
  </si>
  <si>
    <t>FERNANDO JOSE DE LA ROSA NAVARRO</t>
  </si>
  <si>
    <t>CO1.REQ.5806091</t>
  </si>
  <si>
    <t>OPSP-VAD-0572-2024</t>
  </si>
  <si>
    <t>https://community.secop.gov.co/Public/Tendering/ContractNoticePhases/View?PPI=CO1.PPI.30040549&amp;isFromPublicArea=True&amp;isModal=False</t>
  </si>
  <si>
    <t>FATIMA VANESSA PANA ROBLES</t>
  </si>
  <si>
    <t>CO1.REQ.5806041</t>
  </si>
  <si>
    <t>OPSP-VAD-0571-2024</t>
  </si>
  <si>
    <t>https://community.secop.gov.co/Public/Tendering/ContractNoticePhases/View?PPI=CO1.PPI.30039981&amp;isFromPublicArea=True&amp;isModal=False</t>
  </si>
  <si>
    <t>SANTIAGO JOSE GONZALEZ MALDONADO</t>
  </si>
  <si>
    <t>CO1.REQ.5805956</t>
  </si>
  <si>
    <t>OPSP-VAD-0570-2024</t>
  </si>
  <si>
    <t>https://community.secop.gov.co/Public/Tendering/ContractNoticePhases/View?PPI=CO1.PPI.30039629&amp;isFromPublicArea=True&amp;isModal=False</t>
  </si>
  <si>
    <t>ROSA PALOSCIA CASTRO</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</si>
  <si>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t>
  </si>
  <si>
    <t>CO1.REQ.5805784</t>
  </si>
  <si>
    <t>OPSP-VAD-0569-2024</t>
  </si>
  <si>
    <t>https://community.secop.gov.co/Public/Tendering/ContractNoticePhases/View?PPI=CO1.PPI.30039111&amp;isFromPublicArea=True&amp;isModal=False </t>
  </si>
  <si>
    <t>RAIZA ALVAREZ DIAZ</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</si>
  <si>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4 LLEVAR UN LISTADO DE ASISTENCIA DE LOS EVENTOS COLECTIVOS YO GRUPALES, Y DEMAS EN LOS QUE PARTICIPE, LIDERE O APOYE EN LA ZONA ASIGNADA. 5 ORIENTAR ACERCA DE LOS METODOS GRUPALES O MASIVOS QUE LIDERE EN LOS MUNICIPIOS QUE TENGA A SU CARGO.</t>
  </si>
  <si>
    <t>CO1.REQ.5804893</t>
  </si>
  <si>
    <t>OPSP-VAD-0568-2024</t>
  </si>
  <si>
    <t>https://community.secop.gov.co/Public/Tendering/ContractNoticePhases/View?PPI=CO1.PPI.30038371&amp;isFromPublicArea=True&amp;isModal=False</t>
  </si>
  <si>
    <t>MAYRA ALEJANDRA DE LEON MIRANDA</t>
  </si>
  <si>
    <t>CO1.REQ.5805266</t>
  </si>
  <si>
    <t>OPSP-VAD-0567-2024</t>
  </si>
  <si>
    <t>https://community.secop.gov.co/Public/Tendering/ContractNoticePhases/View?PPI=CO1.PPI.30038258&amp;isFromPublicArea=True&amp;isModal=False</t>
  </si>
  <si>
    <t>JHEYSON HERMIDES GALLARDO</t>
  </si>
  <si>
    <t>CO1.REQ.5805097</t>
  </si>
  <si>
    <t>OPSP-VAD-0566-2024</t>
  </si>
  <si>
    <t>https://community.secop.gov.co/Public/Tendering/ContractNoticePhases/View?PPI=CO1.PPI.30037779&amp;isFromPublicArea=True&amp;isModal=False</t>
  </si>
  <si>
    <t>LUIS ARGEMIRO LOPEZ BUITRAGO</t>
  </si>
  <si>
    <t>CO1.REQ.5805058</t>
  </si>
  <si>
    <t>OPSP-VAD-0565-2024</t>
  </si>
  <si>
    <t>https://community.secop.gov.co/Public/Tendering/ContractNoticePhases/View?PPI=CO1.PPI.30037250&amp;isFromPublicArea=True&amp;isModal=False</t>
  </si>
  <si>
    <t>KEINER ANDRES BENEDETTI GUTIERREZ</t>
  </si>
  <si>
    <t>CO1.REQ.5804735</t>
  </si>
  <si>
    <t>OPSP-VAD-0564-2024</t>
  </si>
  <si>
    <t>https://community.secop.gov.co/Public/Tendering/ContractNoticePhases/View?PPI=CO1.PPI.30036911&amp;isFromPublicArea=True&amp;isModal=False</t>
  </si>
  <si>
    <t>HINOJOSA QUINTERO FELIX ENRIQUE</t>
  </si>
  <si>
    <t>CO1.REQ.5804370</t>
  </si>
  <si>
    <t>OPSP-VAD-0563-2024</t>
  </si>
  <si>
    <t>https://community.secop.gov.co/Public/Tendering/ContractNoticePhases/View?PPI=CO1.PPI.30036602&amp;isFromPublicArea=True&amp;isModal=False </t>
  </si>
  <si>
    <t>TATIANA MILENA GARCIA MORENO</t>
  </si>
  <si>
    <t>CO1.REQ.5804271</t>
  </si>
  <si>
    <t>OPSP-VAD-0562-2024</t>
  </si>
  <si>
    <t>https://community.secop.gov.co/Public/Tendering/ContractNoticePhases/View?PPI=CO1.PPI.30035825&amp;isFromPublicArea=True&amp;isModal=False</t>
  </si>
  <si>
    <t>SILVIA MILENA PIÑEREZ MECON</t>
  </si>
  <si>
    <t>CO1.REQ.5804148</t>
  </si>
  <si>
    <t>OPSP-VAD-0561-2024</t>
  </si>
  <si>
    <t>https://community.secop.gov.co/Public/Tendering/ContractNoticePhases/View?PPI=CO1.PPI.30030569&amp;isFromPublicArea=True&amp;isModal=False</t>
  </si>
  <si>
    <t>LEWIS DANIEL ORTIZ PATIÑO</t>
  </si>
  <si>
    <t>CO1.REQ.5803022</t>
  </si>
  <si>
    <t>OPSP-VAD-0560-2024</t>
  </si>
  <si>
    <t>https://community.secop.gov.co/Public/Tendering/ContractNoticePhases/View?PPI=CO1.PPI.30030649&amp;isFromPublicArea=True&amp;isModal=False</t>
  </si>
  <si>
    <t>YANEIDIS HERNANDEZ RUIZ</t>
  </si>
  <si>
    <t>CO1.REQ.5803007</t>
  </si>
  <si>
    <t>OPSP-VAD-0559-2024</t>
  </si>
  <si>
    <t>https://community.secop.gov.co/Public/Tendering/ContractNoticePhases/View?PPI=CO1.PPI.30030192&amp;isFromPublicArea=True&amp;isModal=False</t>
  </si>
  <si>
    <t>JUDITH VICTORIA OCHOA VARELA</t>
  </si>
  <si>
    <t>CO1.REQ.5802579</t>
  </si>
  <si>
    <t>OPSP-VAD-0558-2024</t>
  </si>
  <si>
    <t>https://community.secop.gov.co/Public/Tendering/ContractNoticePhases/View?PPI=CO1.PPI.30030116&amp;isFromPublicArea=True&amp;isModal=False</t>
  </si>
  <si>
    <t>JUAN CARLOS SANABRIA DE LUQUE</t>
  </si>
  <si>
    <t>CO1.REQ.5802557</t>
  </si>
  <si>
    <t>OPSP-VAD-0557-2024</t>
  </si>
  <si>
    <t>https://community.secop.gov.co/Public/Tendering/ContractNoticePhases/View?PPI=CO1.PPI.30029487&amp;isFromPublicArea=True&amp;isModal=False</t>
  </si>
  <si>
    <t>JODY TALINA GARCIA CUADRADO</t>
  </si>
  <si>
    <t>CO1.REQ.5802274</t>
  </si>
  <si>
    <t>OPSP-VAD-0556-2024</t>
  </si>
  <si>
    <t>https://community.secop.gov.co/Public/Tendering/ContractNoticePhases/View?PPI=CO1.PPI.30028906&amp;isFromPublicArea=True&amp;isModal=False </t>
  </si>
  <si>
    <t>ABDON SEGUNDO PERALTA ATENCIO</t>
  </si>
  <si>
    <t>CO1.REQ.5801995</t>
  </si>
  <si>
    <t>OPSP-VAD-0555-2024</t>
  </si>
  <si>
    <t>https://community.secop.gov.co/Public/Tendering/ContractNoticePhases/View?PPI=CO1.PPI.30028265&amp;isFromPublicArea=True&amp;isModal=False</t>
  </si>
  <si>
    <t>YARITZA NOHEMI PEREA SARMIENTO</t>
  </si>
  <si>
    <t>CO1.REQ.5801979</t>
  </si>
  <si>
    <t>OPSP-VAD-0554-2024</t>
  </si>
  <si>
    <t>https://community.secop.gov.co/Public/Tendering/ContractNoticePhases/View?PPI=CO1.PPI.30028092&amp;isFromPublicArea=True&amp;isModal=False</t>
  </si>
  <si>
    <t>MARICEL TORO MATEUS</t>
  </si>
  <si>
    <t>CO1.REQ.5801681</t>
  </si>
  <si>
    <t>OPSP-VAD-0553-2024</t>
  </si>
  <si>
    <t>https://community.secop.gov.co/Public/Tendering/ContractNoticePhases/View?PPI=CO1.PPI.30028031&amp;isFromPublicArea=True&amp;isModal=False</t>
  </si>
  <si>
    <t>DIEGO ARRIETA</t>
  </si>
  <si>
    <t>PRESTAR SERVICIO PUBLICO DE EXTENSION AGROPECUARIA EN EL MARCO DEL CONVENIO INTERADMINISTRATIVO NRO. 977 DEL 2023 SUSCRITO POR LA AGENDA DE DESARROLLO RURAL Y LA UNIVERSIDAD DEL MAGDALENA. PARA REALIZAR LAS SIGUIENTES ACTIVIDADES 1 REALIZAR ACTIVIDADES DE ACOMPANAMIENTO Y VISITAS A USUARIOS BENEFICIARIOS ENMARCADOS EN LA PRESTACIBN DE SERVICIO PUBLICO DE EXTENSION AGROPECUARIO DE ACUERDO A LA INFORMACION SUMINISTRADA POR EL EQUIPO TECNICO. 2 REALIZAR LA PRESTACION DE LOS SERVICIOS DE EXTENSION A LOS USUARIOS BENEFICIARIOS EN LAS ZONAS ASIGNADAS Y LLNEAS PRODUCTIVAS PRIORIZADAS PARA LOS DEPARTAMENTOS DE LA GUAJIRA Y MAGDALENA. 3 REALIZAR FORMATES DE DIAGNOSTICO COLECTIVO, INDIVIDUAL, Y SOCIAL LOS CUALES DEBEN ESTAR DEBIDAMENTE DILIGENCIADOS CONFORME A LA GULA METODOLOGICA IMPARTIDA POR LA ADR Y SENALADA EN CONVENIO SUSCRITO.</t>
  </si>
  <si>
    <t>CO1.REQ.5801756</t>
  </si>
  <si>
    <t>OPSP-VAD-0552-2024</t>
  </si>
  <si>
    <t>https://community.secop.gov.co/Public/Tendering/ContractNoticePhases/View?PPI=CO1.PPI.30027470&amp;isFromPublicArea=True&amp;isModal=False</t>
  </si>
  <si>
    <t>CECILIA MARGARITA ARIAS VARELA</t>
  </si>
  <si>
    <t>CO1.REQ.5801735</t>
  </si>
  <si>
    <t>OPSP-VAD-0551-2024</t>
  </si>
  <si>
    <t>https://community.secop.gov.co/Public/Tendering/ContractNoticePhases/View?PPI=CO1.PPI.30027104&amp;isFromPublicArea=True&amp;isModal=False</t>
  </si>
  <si>
    <t>SANDRA MARCELA AMADOR OCHOA</t>
  </si>
  <si>
    <t>CO1.REQ.5801475</t>
  </si>
  <si>
    <t>OPSP-VAD-0550-2024</t>
  </si>
  <si>
    <t>https://community.secop.gov.co/Public/Tendering/ContractNoticePhases/View?PPI=CO1.PPI.30018074&amp;isFromPublicArea=True&amp;isModal=False</t>
  </si>
  <si>
    <t>JULIA EVA AYAZO GENES</t>
  </si>
  <si>
    <t>PRESTAR SERVICIO PUBLICO DE EXTENSION AGROPECUARIA EN EL MARCO DEL CONVENIO INTERADMINISTRATIVO NRO. 977 DEL 2023 SUSCRITO POR LA AGENCIA DE DESARROLLO RURAL Y LA UNIVERSIDAD DEL MAGDALENA. PARA REALIZAR LAS SIGUIENTES ACTIVIDADES 1 ORGANIZAR INFORME DE CUMPLIMIENTO DE VISITAS DE ACOMPAÑAMIENTO INDIVIDUAL REALIZADAS POR LOS EXTENSIONISTAS DE LOS MUNICIPIOS QUE TIENE A SU CARGO. 2 ACOMPAÑAR Y VALIDAR LA CALIDAD DE LAS VISITAS, LA FINALIDAD DE ESTAS Y LOS COMPROMISOS QUE SE PACTEN EN ELLAS LAS CUALES REALIZAN LOS EXTENSIONISTAS DE LOS MUNICIPIOS QUE TIENE A SU CARGO. 3 REALIZAR SEGUIMIENTO A LA INFORMACION CARGADA EN LAS PLATAFORMAS POR PARTE DE LOS EXTENSIONISTAS DE LOS MUNICIPIOS QUE TIENE A SU CARGO. 5 ORIENTAR ACERCA DE LOS METODOS GRUPALES O MASIVOS QUE LIDERE EN LOS MUNICIPIOS QUE TENGA A SU CARGO. 6 COMPILAR DOCUMENTACION CARGADA POR LOS EXTENSIONISTAS EN LA CARPETA DIGITAL DEFINIDA PARA ELLO, SIGUIENDO LA GULA METODOLOGICA IMPARTIDA POR LA UNIVERSIDAD DEL MAGDALENA.</t>
  </si>
  <si>
    <t>CO1.REQ.5801227</t>
  </si>
  <si>
    <t>OPSP-VAD-0549-2024</t>
  </si>
  <si>
    <t>https://community.secop.gov.co/Public/Tendering/ContractNoticePhases/View?PPI=CO1.PPI.30018047&amp;isFromPublicArea=True&amp;isModal=False</t>
  </si>
  <si>
    <t>ISABELLA ALVAREZ LOZANO</t>
  </si>
  <si>
    <t>CO1.REQ.5799180</t>
  </si>
  <si>
    <t>OPSP-VAD-0548-2024</t>
  </si>
  <si>
    <t>https://community.secop.gov.co/Public/Tendering/ContractNoticePhases/View?PPI=CO1.PPI.31460924&amp;isFromPublicArea=True&amp;isModal=False</t>
  </si>
  <si>
    <t>HERMIDEZ JEREZ</t>
  </si>
  <si>
    <t>JOSE DE LOS SANTOS CHACIN Y ABOGADOS SAS</t>
  </si>
  <si>
    <t>SERVICIOS DE ASESORIA PROFESIONAL LEGAL</t>
  </si>
  <si>
    <t>CO1.REQ.5645895</t>
  </si>
  <si>
    <t>OPSP-VAD-0280-2024</t>
  </si>
  <si>
    <t>https://community.secop.gov.co/Public/Tendering/ContractNoticePhases/View?PPI=CO1.PPI.31330513&amp;isFromPublicArea=True&amp;isModal=False</t>
  </si>
  <si>
    <t>Graciela Ribaut Osorio</t>
  </si>
  <si>
    <t>SERVICIO DE PRODUCCION LOGISTICA PARA EL DESARROLLO DE LAS ACTIVIDADES PROGRAMADAS EN EL MARCO DE LA CELEBRACION DEL EVENTO DE LA VIGESIMA CUARTA SEMANA CULTURAL 2062 UN VIAJE AL FUTURO, QUE CONTEMPLA ACTIVIDADES DEPORTIVAS, RECREATIVAS, ACADEMICAS Y CULTURALES PARA TODA LA COMUNIDAD UNIVERSITARIA, DENTRO DEL PLAN DE MEJORAMIENTO DE LA CALIDAD DE VIDA, BIENESTAR Y DESARROLLO PERSONAL DE LA COMUNIDAD UNIVERSITARIA</t>
  </si>
  <si>
    <t>CO1.REQ.6161826</t>
  </si>
  <si>
    <t>OPS-VAD-0779-2024</t>
  </si>
  <si>
    <t>https://community.secop.gov.co/Public/Tendering/ContractNoticePhases/View?PPI=CO1.PPI.31312853&amp;isFromPublicArea=True&amp;isModal=False</t>
  </si>
  <si>
    <t>YURI YASSER MANJARREZ MARQUEZ</t>
  </si>
  <si>
    <t>SERVICIO DE ORGANIZACION, COORDINACION Y APOYO LOGISTICO DE LOS COMPOSITORES DE MUSICA VALLENATA INVITADOS PARA LAS ACTIVIDADES PROGRAMADAS EN EL MARCO DE LA ACTIVIDAD HOMENAJE LOS COMPOSITORES LE CANTAN A SANTA MARTA RUMBO A SUS 500 AÑOS, QUE SE REALIZARA EN EL TEATRO SANTA MARTA EL DIA MIERCOLES 8 DE MAYO DE 2024</t>
  </si>
  <si>
    <t>CO1.REQ.6131493</t>
  </si>
  <si>
    <t>OPS-VAD-0774-2024</t>
  </si>
  <si>
    <t>https://community.secop.gov.co/Public/Tendering/ContractNoticePhases/View?PPI=CO1.PPI.31326353&amp;isFromPublicArea=True&amp;isModal=False</t>
  </si>
  <si>
    <t>SERVICIO DE DECORACION, AMBIENTACION Y CATERING EN ESPACIOS INSTITUCIONALES CON TEMATICAS ALUSIVAS A CELEBRACIONES DE FECHAS ESPECIALES Y DE INTERES INSTITUCIONAL, QUE COADYUVEN AL MEJORAMIENTO DE LA CALIDAD DE VIDA DE LOS MIEMBROS DE LA COMUNIDAD UNIVERSITARIA E INVITADOS EXTERNOS</t>
  </si>
  <si>
    <t>CO1.REQ.6127934</t>
  </si>
  <si>
    <t>OPS-VAD-0766-2024</t>
  </si>
  <si>
    <t>https://community.secop.gov.co/Public/Tendering/ContractNoticePhases/View?PPI=CO1.PPI.31292374&amp;isFromPublicArea=True&amp;isModal=False</t>
  </si>
  <si>
    <t>DEWAR ENRIQUE LOPEZ MORGAN</t>
  </si>
  <si>
    <t>GABRIEL EMIRO GOMEZ DE LA OSSA</t>
  </si>
  <si>
    <t>ASESORIA CONTABLE A LA UNIVERSIDAD DEL MAGDALENA PARA REALIZAR PROCESOS ADECUADOS Y PERTINENTES QUE PERMITAN LA REVISION, ANALISIS, CONCILIACION Y DEPURACION CONTABLE, MEDIANTE ELIMINACION O INCORPORACION DE CIFRAS EN LOS ESTADOS FINANCIEROS DE LA UNIVERSIDAD, EN LAS PARTIDAS DE CUENTAS POR COBRAR GRUPO 13 DEL ESTADO DE SITUACION FINANCIERA Y DE RECURSOS ADMINISTRADOS CONVENIOS, GRUPO 29 DEL ESTADO DE SITUACION FINANCIERA, DE TAL FORMA QUE ESTOS CUMPLAN CON LAS CARACTERISTICAS FUNDAMENTALES RELEVANCIA Y REPRESENTACION FIEL DE QUE TRATA EL MARCO CONCEPTUAL CONTABLE VIGENTE</t>
  </si>
  <si>
    <t>CO1.REQ.6123963</t>
  </si>
  <si>
    <t>OPS-VAD-0765-2024</t>
  </si>
  <si>
    <t>https://community.secop.gov.co/Public/Tendering/ContractNoticePhases/View?PPI=CO1.PPI.31183288&amp;isFromPublicArea=True&amp;isModal=False</t>
  </si>
  <si>
    <t>LUIS HINCAPIE FRAGOSO</t>
  </si>
  <si>
    <t>SERVICIO DE CONSTRUCCION E INSTALACION DE JAULA FLOTANTE PARA PISCICULTURA MARINA CON VOLUMEN 10 M3, PARA DAR CUMPLIMIENTO AL DESARROLLO DE BIOENSAYOS EN MARCO DEL CUMPLIMIENTO DE LA ACTIVIDAD MGA 2.2.4 REALIZAR MONTAJE PILOTO Y SEGUIMIENTO AL CULTIVO EN JAULA EN EL MAR PARA LA ASOCIACION ASPOTAG. EN DESARROLLO DEL PROYECTO BPIN 2020000100036, DENOMINADO IMPLEMENTACION DE SISTEMAS PRODUCTIVOS EN LA PISCICULTURA MARINA DEL RDBALO PARA EL FOMENTO DE SU PRODUCCIDN EN EL DEPARTAMENTO DEL MAGDALENA. EL SERVICIO INCLUYE CURSOTALLER SOBRE DISENO, CALCULO Y CONSTRUCCION DE JAULAS FLOTANTES PARA MAXIMO TREINTA 30 PERSONA</t>
  </si>
  <si>
    <t>CO1.REQ.6101002</t>
  </si>
  <si>
    <t>OPS-VAD-0748-2024</t>
  </si>
  <si>
    <t>https://community.secop.gov.co/Public/Tendering/ContractNoticePhases/View?PPI=CO1.PPI.31049213&amp;isFromPublicArea=True&amp;isModal=False</t>
  </si>
  <si>
    <t>ALIX SAIRIS RAMOS FUENTES</t>
  </si>
  <si>
    <t>VISION HUMANA AA S.A.S</t>
  </si>
  <si>
    <t>ASESORIA PARA LA RECATEGORIZACION DE EMPLEOS, NIVELACION SALARIAL Y CREACION DE NUEVOS CARGOS CON EL FIN DE MEJORAR LAS CONDICIONES LABORALES DE LOS COLABORADORES DE LA UNIVERSIDAD DEL MAGDALENA</t>
  </si>
  <si>
    <t>CO1.REQ.6071646</t>
  </si>
  <si>
    <t>OPS-VAD-0735-2024</t>
  </si>
  <si>
    <t>https://community.secop.gov.co/Public/Tendering/ContractNoticePhases/View?PPI=CO1.PPI.30626128&amp;isFromPublicArea=True&amp;isModal=False</t>
  </si>
  <si>
    <t>CORPORACION PARA EL FOMENTO EMPRESARIAL</t>
  </si>
  <si>
    <t>LA PRESENTE ORDEN TIENE POR OBJETO LA PRESTACION DE SERVICIOS DE GESTIBN ORGANIZACIONAL PARA EL PROCESAMIENTO DE DATOS EN LA EJECUCION DE LAS ACTIVIDADES DE EXTENSION AGROPECUARIA, ASESORIA AL EQUIPO TECNICO Y OPERATIVE DENTRO DEL MARCO DE LA EJECUCIBN DEL CONVENIO N° 977-2023 SUSCRITO ENTRE LA UNIVERSIDAD DEL MAGDALENA Y LA AGENCIA DE DESARROLLO RURAL, EN LOS DEPARTAMENTOS DEL MAGDALENA Y LA GUAJIRA.</t>
  </si>
  <si>
    <t>CO1.REQ.5966336</t>
  </si>
  <si>
    <t>OPS-VAD-0703-2024</t>
  </si>
  <si>
    <t>https://community.secop.gov.co/Public/Tendering/ContractNoticePhases/View?PPI=CO1.PPI.30381350&amp;isFromPublicArea=True&amp;isModal=False</t>
  </si>
  <si>
    <t>MILENA DE LEON MENDOZA</t>
  </si>
  <si>
    <t>JORGE IVAN SANCHEZ LOPEZ</t>
  </si>
  <si>
    <t>SERVICIOS PROFESIONALES DE ASESORIA LEGAL Y CAPACITACION AL RECURSO HUMANO DE LA UNIVERSIDAD DEL MAGDALENA EN EL MEJORAMIENTO CONTINUO DE SUS PROCESOS Y CUMPLIMIENTO DE LOS OBJETIVOS INSTITUCIONALES</t>
  </si>
  <si>
    <t>CO1.REQ.5902362</t>
  </si>
  <si>
    <t>OPS-VAD-0680-2024</t>
  </si>
  <si>
    <t>https://community.secop.gov.co/Public/Tendering/ContractNoticePhases/View?PPI=CO1.PPI.30366927&amp;isFromPublicArea=True&amp;isModal=False</t>
  </si>
  <si>
    <t>CORPORACION CLUB STA MTA</t>
  </si>
  <si>
    <t>SERVICIO ALQUILER DE UN SALON DE EVENTOS PARA 300 PERSONAS, CON SERVICIO DE ATENCION PERSONAL MESEROS, SERVICIO DE COMEDOR Y DE BAR PARA LA NOCHE DE HOMENAJE A LA MUJER UNIMAGDALENA 2024, DE ACUERDO CON LAS ESPECIFICACIONES TECNICAS SOLICITADAS</t>
  </si>
  <si>
    <t>CO1.REQ.5897596</t>
  </si>
  <si>
    <t>OPS-VAD-0679-2024</t>
  </si>
  <si>
    <t>https://community.secop.gov.co/Public/Tendering/ContractNoticePhases/View?PPI=CO1.PPI.30339517&amp;isFromPublicArea=True&amp;isModal=False</t>
  </si>
  <si>
    <t>SEGURYTECNIA DE COLOMBIA S.A.S</t>
  </si>
  <si>
    <t>SERVICIO DE CONSULTORIA PARA EL ESTUDIO DE SEGURIDAD, ANALISIS DE RIESGOS Y VULNERABILIDADES DE LAS SEDES DE LA DE LA UNIVERSIDAD DEL MAGDALENA. EL CUAL INCLUYE ASESORIA, RECOMENDACIONES DE SOLUCIONES Y ACOMPANAMIENTO DE INGENIERIA CON EL PROPOSITO DE FORTALECER LA SEGURIDAD DE LA INSTITUCION</t>
  </si>
  <si>
    <t>CO1.REQ.5890361</t>
  </si>
  <si>
    <t>OPS-VAD-0677-2024</t>
  </si>
  <si>
    <t>https://community.secop.gov.co/Public/Tendering/ContractNoticePhases/View?PPI=CO1.PPI.30061462&amp;isFromPublicArea=True&amp;isModal=False</t>
  </si>
  <si>
    <t>SERVICIO DE DECORACION, AMBIENTACION Y CATERING EN ESPACIOS INSTITUCIONALES CON TEMATICAS ALUSIVAS A CELEBRACIONES DE FECHAS ESPECIALES Y DE INTERES INSTITUCIONAL, QUE COADYUBAN AL MEJORAMIENTO DE LA CALIDAD DE VIDA DE LOS MIEMBROS DE LA COMUNIDAD UNIVERSITARIA</t>
  </si>
  <si>
    <t>CO1.REQ.5812198</t>
  </si>
  <si>
    <t>OPS-VAD-0595-2024</t>
  </si>
  <si>
    <t>https://community.secop.gov.co/Public/Tendering/ContractNoticePhases/View?PPI=CO1.PPI.29692036&amp;isFromPublicArea=True&amp;isModal=False</t>
  </si>
  <si>
    <t>CARLOS CAMACHO SERGE</t>
  </si>
  <si>
    <t>JACOBSEN APARICIO ASOCIADOS SAS</t>
  </si>
  <si>
    <t>SERVICIO PARA DESARROLLAR JORNADAS AGILES DE TRABAJO CON EL PROPBSITO DE FORTALECER PROYECTOS DEL PLAN DE ACCION ARTICULADO CON LOS COMPROMISOS ESTRATEGICOS Y CUMPLIMIENTOS DE METAS INMERSAS EN EL PLAN DE GOBIERNO Y EL PLAN DE DESARROLLO. LA JORNADA INSTITUCIONAL LLEVA POR NOMBRE COSECHANDO FRUTOS Y SEMBRANDO COMPROMISOS POR UNIMAGDALENA Y CONTARA CON LA PARTICIPACIBN DE REPRESENTANTES DE LOS DISTINTOS ESTAMENTOS DE LA ALMA MATER ADMINISTRATIVOS Y ACADEMICOS. LA PROPUESTA Y SUS ANEXOS HACEN PARTE INTEGRAL DE LA PRESENTE ORDEN</t>
  </si>
  <si>
    <t>CO1.REQ.5700778</t>
  </si>
  <si>
    <t>OPS-VAD-0309-2024</t>
  </si>
  <si>
    <t>https://community.secop.gov.co/Public/Tendering/ContractNoticePhases/View?PPI=CO1.PPI.29641956&amp;isFromPublicArea=True&amp;isModal=False</t>
  </si>
  <si>
    <t>HOTELES ESTELAR S.A.</t>
  </si>
  <si>
    <t>SERVICIO DE ALQUILER DE AUDITORIO CON CAPACIDAD DE POR LO MENOS 200 PERSONAS INCLUYENDO EL APOYO AUDIOVISUAL Y LOGISTICO. B SERVICIO DE ALIMENTACION ALMUERZOS Y REFRIGERIOS. C. SERVICIO DE HOSPEDAJE, EN EL MARCO DE LA REALIZACION DE LA JORNADA INSTITUCIONAL DENOMINADA COSECHANDO FRUTOS Y SEMBRANDO COMPROMISOS POR UNIMAGDALENA, CON LA PARTICIPACION DE REPRESENTANTES DE LOS DISTINTOS ESTAMENTOS CONSEJEROS UNIVERSITARIOS, DIRECTIVOS Y DOCENTES DE LA ALMA MATER</t>
  </si>
  <si>
    <t>CO1.REQ.5696207</t>
  </si>
  <si>
    <t>OPS-VAD-0294-2024</t>
  </si>
  <si>
    <t>https:--community.secop.gov.co-Public-Tendering-ContractNoticePhases-View?PPI=CO1.PPI.29535990&amp;isFromPublicArea=True&amp;isModal=False</t>
  </si>
  <si>
    <t>GLENDA ACOSTA MOLINA</t>
  </si>
  <si>
    <t>ALIMENTOS Y SERVICIOS S.A.S</t>
  </si>
  <si>
    <t>SERVICIO DE COMIDAS Y BEBIDAS PREPARADAS Y SERVICIO DE CATERING PARA EL DESARROLLO DE LAS SESIONES DEL CONSEJO SUPERIOR, CONSEJO ACADÉMICO, CONSEJO DE PLANEACIÓN, REUNIONES CON INVITADOS NACIONALES, INTERNACIONALES, MESAS DE TRABAJO CON DOCENTES, ADMINISTRATIVOS, ESTUDIANTES, PERSONAS EXTERNAS, CUERPO DIRECTIVO DE LA UNIVERSIDAD Y DEMÁS FUNCIONARIOS QUE CONCURRAN A LAS MISMAS, EN LA INSTALACIONES DE LA UNIVERSIDAD Y FUERA DE ELLA CUANDO SE TRATE DE UNA ACTIVIDAD INSTITUCIONAL. EL SERVICIO PUEDE INCLUIR SERVICIO DE COMIDAS PREPARADAS, TALES COMO MENÚ ESPECIAL, REFRIGERIOS, ALMUERZOS O CENAS TIPO BUFFET, ALMUERZOS EJECUTIVOS, COMIDAS CORRIENTES, PICADAS, BEBIDAS, MANTELERÍA, CUBIERTOS, CRISTALERÍA, SERVICIO DE MESEROS Y DEMÁS NECESARIOS PARA LA PRESTACIÓN DEL SERVICIO</t>
  </si>
  <si>
    <t>CO1.REQ.5651858</t>
  </si>
  <si>
    <t>OPS-VAD-0282-2024</t>
  </si>
  <si>
    <t>https://community.secop.gov.co/Public/Tendering/ContractNoticePhases/View?PPI=CO1.PPI.30086802&amp;isFromPublicArea=True&amp;isModal=False</t>
  </si>
  <si>
    <t>CARLOS DANIEL RODRIGUEZ JAIMES</t>
  </si>
  <si>
    <t>COMPRA DE 6000 EMPAQUES PLASTICOS TRANSPARENTES DE 32 X 42 CM CON DISEÑO INSTITUCIONAL Y ESCUDO EN ALTO RELIEVE ESTAMPADO AL CALOR.</t>
  </si>
  <si>
    <t>CO1.REQ.5819320</t>
  </si>
  <si>
    <t>ODC-VAD-0001-2024</t>
  </si>
  <si>
    <t>https://community.secop.gov.co/Public/Tendering/ContractNoticePhases/View?PPI=CO1.PPI.29802333&amp;isFromPublicArea=True&amp;isModal=False</t>
  </si>
  <si>
    <t>JESUS SUESCUN ARREGOCES</t>
  </si>
  <si>
    <t>SUMINISTRO Y ENTREGA DE HIDRATACION Y PRODUCTOS ALIMENTICIOS PREPARADOS PARA LOS MIEMBROS DE LA COMUNIDAD UNIVERSITARIA, EGRESADOS Y PERSONAL EXTERNO QUE PARTICIPE EN LAS ACTIVIDADES DEPORTIVAS, CULTURALES, DE SALUD Y DESARROLLO HUMANO ASI MISMO SERVICIO DE SUMINISTRO Y ENTREGA DE UN BENEFICIO ALIMENTICIO REFRIGERIO DIARIO PARA FUNCIONARIOS QUE PERTENECEN AL SINDICATO CON JORNADAS ESPECIALES</t>
  </si>
  <si>
    <t>CO1.REQ.5735088</t>
  </si>
  <si>
    <t>OSM-VAD-0002-2024</t>
  </si>
  <si>
    <t>https:--community.secop.gov.co-Public-Tendering-ContractNoticePhases-View?PPI=CO1.PPI.29307244&amp;isFromPublicArea=True&amp;isModal=False</t>
  </si>
  <si>
    <t>ALFA JAIMES</t>
  </si>
  <si>
    <t>CLAUDIA PATRICIA DEL SOCORRO ABELLO ZORRO</t>
  </si>
  <si>
    <t>SUMINISTRO DE ALIMENTOS Y BEBIDAS PARA EL PERSONAL INSTITUCIONAL QUE DESARROLLA ACTIVIDADES EN EL PROCESO DE ADMISION PARA ESTUDIANTES DEL PRIMER SEMESTRE DE 2024.</t>
  </si>
  <si>
    <t>CO1.REQ.5578752 </t>
  </si>
  <si>
    <t>OSM-VAD-0001-2024</t>
  </si>
  <si>
    <t>https://community.secop.gov.co/Public/Tendering/ContractNoticePhases/View?PPI=CO1.PPI.31591931&amp;isFromPublicArea=True&amp;isModal=False</t>
  </si>
  <si>
    <t>IMPACTA PRODUCCIONES SAS EN REORGANIZACION</t>
  </si>
  <si>
    <t>SERVICIO DE PRODUCCION TECNICA CON EQUIPOS ESPECIALIZADOS</t>
  </si>
  <si>
    <t>CO1.REQ.6191726</t>
  </si>
  <si>
    <t>CPS-VAD-0016-2024</t>
  </si>
  <si>
    <t>SERVICIO DE ORGANIZACIÓN COORDINACION DE LOS ARTISTAS INVITADOS APOYO LOGISTICO DE LAS AGRUPACIONES MUSICALES Y GESTION DE EVENTOS ARTISTICOS Y CULTURALES</t>
  </si>
  <si>
    <t>CO1.REQ.6130724</t>
  </si>
  <si>
    <t>CPS-VAD-0015-2024</t>
  </si>
  <si>
    <t>https://community.secop.gov.co/Public/Tendering/ContractNoticePhases/View?PPI=CO1.PPI.30635568&amp;isFromPublicArea=True&amp;isModal=False</t>
  </si>
  <si>
    <t>533438000
140261482</t>
  </si>
  <si>
    <t>2024-02-21
2024-03-05</t>
  </si>
  <si>
    <t>434
575</t>
  </si>
  <si>
    <t>ALESTUR LTDA</t>
  </si>
  <si>
    <t>CONVOCATORIA</t>
  </si>
  <si>
    <t>SUMINISTRO DE TIQUETES AEREOS NACIONALES E INTERNACIONALES PARA FUNCIONARIOS, DOCENTES, CATEDRATICOS, INVITADOS, CONTRATISTAS Y ESTUDIANTES DE LA UNIVERSIDAD DEL MAGDALENA</t>
  </si>
  <si>
    <t> CO1.REQ.5968397</t>
  </si>
  <si>
    <t>CSM-VAD-0014-2024</t>
  </si>
  <si>
    <t>https://community.secop.gov.co/Public/Tendering/ContractNoticePhases/View?PPI=CO1.PPI.30695111&amp;isFromPublicArea=True&amp;isModal=False</t>
  </si>
  <si>
    <t>SERVICIOS DE INGENIERIA GLOBAL S.A.S</t>
  </si>
  <si>
    <t>SERVICIO DE MANTENIMIENTO PREVENTIVO Y CORRECTIVO A LOS EQUIPOS DE AIRES ACONDICIONADOS Y DEMAS SISTEMAS DE REFRIGERACION PERTENECIENTES A LA UNIVERSIDAD DEL MAGDALENA, UBICADOS EN LA SEDE PRINCIPAL Y SUS SEDES ALTERNAS</t>
  </si>
  <si>
    <t>CO1.REQ.5983598</t>
  </si>
  <si>
    <t>CPS-VAD-0013-2024</t>
  </si>
  <si>
    <t>REFRIMAGUS S.A.S.</t>
  </si>
  <si>
    <t>CPS-VAD-0012-2024</t>
  </si>
  <si>
    <t>https://community.secop.gov.co/Public/Tendering/ContractNoticePhases/View?PPI=CO1.PPI.30899106&amp;isFromPublicArea=True&amp;isModal=False</t>
  </si>
  <si>
    <t>45000000
93500000
991100000</t>
  </si>
  <si>
    <t>2024-03-12
2024-03-12
2024-03-13</t>
  </si>
  <si>
    <t>653
655
668</t>
  </si>
  <si>
    <t>TRANSPORTES SENSACION S.A.S</t>
  </si>
  <si>
    <t>SERVICIO DE TRANSPORTE TERRESTRE EN VEHICULOS TALES COMO BUSES, BUSETAS, VANS, CAMIONETAS O CAMPEROS, NECESARIOS PARA LA REALIZACION DE PRACTICAS ACADEMICAS Y DEMAS EVENTOS INSTITUCIONALES, DEPORTIVOS Y CULTURALES QUE SE REALIZAN EN LA UNIVERSIDAD DEL MAGDALENA</t>
  </si>
  <si>
    <t>CO1.REQ.6035730</t>
  </si>
  <si>
    <t>CPS-VAD-0011-2024</t>
  </si>
  <si>
    <t>https://community.secop.gov.co/Public/Tendering/ContractNoticePhases/View?PPI=CO1.PPI.30742313&amp;isFromPublicArea=True&amp;isModal=False</t>
  </si>
  <si>
    <t>CONSORCIO INTERFIBRA LA U</t>
  </si>
  <si>
    <t>SERVICIO DE CANAL DEDICADO PRINCIPAL DE 5 GB PARA LA SEDE DEL CAMPUS Y SEDES ALTERNAS</t>
  </si>
  <si>
    <t>CO1.REQ.5997036</t>
  </si>
  <si>
    <t>CPS-VAD-0010-2024</t>
  </si>
  <si>
    <t>https://community.secop.gov.co/Public/Tendering/ContractNoticePhases/View?PPI=CO1.PPI.30754800&amp;isFromPublicArea=True&amp;isModal=False</t>
  </si>
  <si>
    <t>COMUNICACIÓN CELULAR SA COMCEL SA</t>
  </si>
  <si>
    <t>SERVICIO DE CANAL DEDICADO PRINCIPAL DE 5 GB PARA EL CAMPUS DE LA UNIVERSIDAD</t>
  </si>
  <si>
    <t> CO1.REQ.6001081</t>
  </si>
  <si>
    <t>CPS-VAD-0009-2024</t>
  </si>
  <si>
    <t>https://community.secop.gov.co/Public/Tendering/ContractNoticePhases/View?PPI=CO1.PPI.30713408&amp;isFromPublicArea=True&amp;isModal=False</t>
  </si>
  <si>
    <t>WILSON PACHECO PALACIO</t>
  </si>
  <si>
    <t>CENTRO DE INVESTIGACION PARA EL FORTALECIMIENTO HUMANO EMPRESARIAL SAS</t>
  </si>
  <si>
    <t>SERVICIO DE DIVULGACION DE INFORMACION INSTITUCIONAL EN DIFERENTES MEDIOS DE COMUNICACIÓN A NIVEL REGIONAL Y NACIONAL DESDE LA DIRECCION DE COMUNICACIONES</t>
  </si>
  <si>
    <t>CO1.REQ.5988941</t>
  </si>
  <si>
    <t>CPS-VAD-0008-2024</t>
  </si>
  <si>
    <t>https://community.secop.gov.co/Public/Tendering/ContractNoticePhases/View?PPI=CO1.PPI.30693018&amp;isFromPublicArea=True&amp;isModal=False</t>
  </si>
  <si>
    <t>5425906
3984156800
624912000</t>
  </si>
  <si>
    <t>2024-03-01
2024-02-23
2024-02-23</t>
  </si>
  <si>
    <t>180
133
134</t>
  </si>
  <si>
    <t>WILSON RODRIGUEZ CABALLERO</t>
  </si>
  <si>
    <t>SUMINISTRO DE HERRAMIENTAS Y EQUIPOS PARA LOS 240 BENEFICIARIOS EN LA IMPLEMENTACION DEL PLAN DE INTERVENCION QUE PERMITA EL CUMPLIMIENTO DEL PROYECTO BPIN 2022000100019</t>
  </si>
  <si>
    <t>CO1.REQ.5983511</t>
  </si>
  <si>
    <t>CSM-VAD-0007-2024</t>
  </si>
  <si>
    <t>https://community.secop.gov.co/Public/Tendering/ContractNoticePhases/View?PPI=CO1.PPI.30464826&amp;isFromPublicArea=True&amp;isModal=False</t>
  </si>
  <si>
    <t>2024/03/12</t>
  </si>
  <si>
    <t>20204-03-12</t>
  </si>
  <si>
    <t>421161726,13
782949873,87</t>
  </si>
  <si>
    <t>2024-03-05
2024-03-05</t>
  </si>
  <si>
    <t>590
591</t>
  </si>
  <si>
    <t>SERVICIOS DE LOGISTICA CON EL FIN DE GARANTIZAR LA NORMAL Y CORRECTA REALIZACION DE LAS JORNADAS DE CAPACITACIDN EN MARCO DE LA EJECUCIDN DE LOS CONVENIOS SUSCRITOS ENTRE LA UNIVERSIDAD DEL MAGDALENA Y LA AGENCIA DE DESARROLLO RURAL. ADR EL SERVICIO INCLUYE ALMUERZOS TIPO SANCOCHO PARA LOS ASISTENTES DE LA JORNADA, SERVICIOS DE MOVILIZACIDN PARA BENEFICIARIOS DE PROYECTO, EL CUAL INCLUYE RECOGIDA Y REGRESO DESDE EL LUGAR DE RESIDENCIA HASTA EL SITIO DEL EVENTO, SUMINISTRO DE DOS 2 BOTELLAS DE AGUA DE 1.000 ML PARA CADA BENEFICIARIO DURANTE LA REALIZATION DE CADA JORNADA PROGRAMADA</t>
  </si>
  <si>
    <t>CO1.REQ.5924282</t>
  </si>
  <si>
    <t>CPS-VAD-0006-2024</t>
  </si>
  <si>
    <t>https://community.secop.gov.co/Public/Tendering/ContractNoticePhases/View?PPI=CO1.PPI.30236401&amp;isFromPublicArea=True&amp;isModal=False</t>
  </si>
  <si>
    <t>HILDEMAR QUINTANA</t>
  </si>
  <si>
    <t>SERVICIO DE LICENCIAMIENTO DE LOS PRODUCTOS MICROSOFT</t>
  </si>
  <si>
    <t>CO1.REQ.5862129</t>
  </si>
  <si>
    <t>CPS-VAD-0005-2024</t>
  </si>
  <si>
    <t>https:--community.secop.gov.co-Public-Tendering-ContractNoticePhases-View?PPI=CO1.PPI.29604377&amp;isFromPublicArea=True&amp;isModal=False</t>
  </si>
  <si>
    <t>SUMINISTRO Y ENTREGA DE ALMUERZOS Y REFRIGERIOS</t>
  </si>
  <si>
    <t>CO1.REQ.5670385</t>
  </si>
  <si>
    <t>CSM-VAD-0004-2024</t>
  </si>
  <si>
    <t>https:--community.secop.gov.co-Public-Tendering-ContractNoticePhases-View?PPI=CO1.PPI.29519209&amp;isFromPublicArea=True&amp;isModal=False</t>
  </si>
  <si>
    <t>LEONARDO RUIZ</t>
  </si>
  <si>
    <t>ANTONIO SPATH Y CIA SA</t>
  </si>
  <si>
    <t xml:space="preserve">COMPRA DE MOTOGENERADOR </t>
  </si>
  <si>
    <t>CO1.REQ.5646648</t>
  </si>
  <si>
    <t>CCO-VAD-0003-2024</t>
  </si>
  <si>
    <t>https:--community.secop.gov.co-Public-Tendering-ContractNoticePhases-View?PPI=CO1.PPI.29380959&amp;isFromPublicArea=True&amp;isModal=False</t>
  </si>
  <si>
    <t>INVERSORA INMOBILIARIA SANTA MARTA SAS</t>
  </si>
  <si>
    <t>ARRENDAMIENTO DE 13 LOCALES COMERCIALES PARA ACTIVIDADES ACADEMICAS Y ADMINISTRATIVAS DE LA UNIVERSIDAD DEL MAGDALENA PARA VIGENCIA 2024</t>
  </si>
  <si>
    <t>CO1.REQ.5603273</t>
  </si>
  <si>
    <t>CA-VAD-0002-2024</t>
  </si>
  <si>
    <t>https:--community.secop.gov.co-Public-Tendering-ContractNoticePhases-View?PPI=CO1.PPI.29349116&amp;isFromPublicArea=True&amp;isModal=False</t>
  </si>
  <si>
    <t>CRISTINA ISABEL AHUMADA MELENDEZ</t>
  </si>
  <si>
    <t>ARRIENDO DE UN LOTE UBICADO EN EL CERRO ZIRUMA, KILOMETRO TRES 3, VIA QUE DE SANTA MARTA CONDUCE AL RODADERO, CON UN AREA SUPERFICIARIA DE CIENTO VEINTE METROS CUADRADOS 120 MTS2, CUYOS LINDEROS SON NORTE MIDE DIEZ 10 METROS, COLINDANTE CON PREDIOS DE LOS ARRENDADORES, SUR MIDE DIEZ 10 METROS, COLINDANTE CON PREDIOS DE LOS ARRENDADORES, ORIENTE MIDE DOCE 12 METROS, COLINDANTE CON PREDIOS DE LOS ARRENDADORES, OCCIDENTE MIDE DOCE 12 METROS, COLINDANTE CON PREDIOS DE LOS ARRENDADORES EL CUAL HACE PARTE DE UNO DE MAYOR EXTENSION, IDENTIFICADO CON LA MATRICULA INMOBILIARIA NO. 08068133 Y DESCRITO ASI LOTE URBANO DE TERRENO DE OCHO MIL SETECIENTOS CUARENTA Y CINCO METROS CUADRADOS 8.745.64 MTS2 UBICADO EN LA CIUDAD DE SANTA MARTA, DEPARTAMENTO DEL MAGDALENA, CUYA DESCRIPCIBN CABIDA Y LINDEROS ESTAN CONTENIDOS EN LA ESCRITURA N 2261 DE FECHA CINCO 5 DE JUNIO DE 1998</t>
  </si>
  <si>
    <t>CO1.REQ.5592172</t>
  </si>
  <si>
    <t>CA-VAD-0001-2024</t>
  </si>
  <si>
    <t>(N) NUMERO DE TERMINACIONES ANTICIPADAS- DISMINUCIONES</t>
  </si>
  <si>
    <t>(F) FECHA FINAL PACTADA EN LA PRORROGA  (YYYY-MM-DD)</t>
  </si>
  <si>
    <t>TERMINACIONES- DISMINUCIONES</t>
  </si>
  <si>
    <t>VICERRECTOR ADMINISTRATIVO</t>
  </si>
  <si>
    <t>https://community.secop.gov.co/Public/Tendering/OpportunityDetail/Index?noticeUID=CO1.NTC.6196180&amp;isFromPublicArea=True&amp;isModal=False</t>
  </si>
  <si>
    <t>901640333</t>
  </si>
  <si>
    <t>TESLATRONICA SUMADOR S.A.S</t>
  </si>
  <si>
    <t>COMPRA DE MATERIALES E INSUMOS EN MARCO DEL PROYECTO: "DESARROLLO DE UN PROTOTIPO DE CUARTO DE CULTIVO DE HONGOS COMESTIBLES CONTROLADO VÍA INTERNET DE LAS COSAS (IOT) A PARTIR DE CONTROLADORES PIDS INTELIGENTES EN LA GRANJA DE LA UNIVERSIDAD DEL MAGDALENA", FINANCIADO POR LA 6TA CONVOCATORIA PARA APOYAR EL DESARROLLO DE TRABAJOS DE GRADO EN LOS PROGRAMAS DE PREGRADO DE LA UNIVERSIDAD DEL MAGDALENA</t>
  </si>
  <si>
    <t>CO1.REQ.6303117</t>
  </si>
  <si>
    <t>ODC-VIN-0027-2024</t>
  </si>
  <si>
    <t>https://community.secop.gov.co/Public/Tendering/OpportunityDetail/Index?noticeUID=CO1.NTC.6170012</t>
  </si>
  <si>
    <t>ROCIO DEL PILAR GARCÍA URUEÑA</t>
  </si>
  <si>
    <t>806013970-1</t>
  </si>
  <si>
    <t>GLOBAL INTERNATIONAL TRADING USA CORP</t>
  </si>
  <si>
    <t>COMPRA DE UN ROTOR (ESTÁNDAR), EN MARCO DEL PROYECTO DE INVESTIGACIÓN TITULADO: “CALIDAD DEL AGUA Y RECONOCIMIENTO BIOLÓGICO PORTUARIO DE REFERENCIA PARA LA GESTIÓN DE AGUAS DE LASTRE”, CORRESPONDIENTE AL CONTRATO DE FINANCIAMIENTO DE RECUPERACIÓN CONTINGENTE N° 2021- 1024 DE 2021 CELEBRADO ENTRE EL INSTITUTO COLOMBIANO DE CRÉDITO EDUCATIVO Y ESTUDIOS TÉCNICOS EN EL EXTERIOR "MARIANO OSPINA PÉREZ" - ICETEX, EL MINISTERIO DE CIENCIA, TECNOLOGÍA E INNOVACIÓN</t>
  </si>
  <si>
    <t>CO1.REQ.6283523</t>
  </si>
  <si>
    <t>ODC-VIN-0026-2024</t>
  </si>
  <si>
    <t>https://community.secop.gov.co/Public/Tendering/OpportunityDetail/Index?noticeUID=CO1.NTC.6161472</t>
  </si>
  <si>
    <t>LAIONELL JOSE POLO
ALVARADO</t>
  </si>
  <si>
    <t>CENTRO ELECTROMEDICO DEL CARIBE S.A.S.</t>
  </si>
  <si>
    <t>COMPRA DE EQUIPOS BIOMÉDICOS NECESARIOS PARA EL
DESARROLLO DE LAS ACTIVIDADES QUE ADELANTA EL CENTRO DE ALTO RENDIMIENTO DEPORTIVO Y ESTUDIOS
BIOMÉDICOS</t>
  </si>
  <si>
    <t>CO1.REQ.6270918</t>
  </si>
  <si>
    <t>ODC-VIN-0025-2024</t>
  </si>
  <si>
    <t>https://community.secop.gov.co/Public/Tendering/OpportunityDetail/Index?noticeUID=CO1.NTC.6157412</t>
  </si>
  <si>
    <t>ADRIANA RODRÍGUEZ FORERO</t>
  </si>
  <si>
    <t>COMPRA DE MATERIALES E INSUMOS PARA ARTES DE PESCA, EN MARCO DEL PROYECTO "ENSAYOS DE PRODUCCIÓN DE MUGIL CEPHALUS EN CONDICIONES CONTROLADAS", CORRESPONDIENTE AL CONTRATO DE FINANCIAMIENTO DE RECUPERACIÓN CONTINGENTE N° 2021-
1027 DE 2021 CELEBRADO ENTRE EL INSTITUTO COLOMBIANO DE CRÉDITO EDUCATIVO Y ESTUDIOS TÉCNICOS EN
EL EXTERIOR "MARIANO OSPINA PÉREZ" - ICETEX, EL MINISTERIO DE CIENCIA, TECNOLOGÍA E INNOVACIÓN Y LA
UNIVERSIDAD DEL MAGDALENA</t>
  </si>
  <si>
    <t>CO1.REQ.6269876</t>
  </si>
  <si>
    <t>ODC-VIN-0024-2024</t>
  </si>
  <si>
    <t>https://community.secop.gov.co/Public/Tendering/OpportunityDetail/Index?noticeUID=CO1.NTC.6151848&amp;isFromPublicArea=True&amp;isModal=False</t>
  </si>
  <si>
    <t xml:space="preserve">DGC SOLUTIONS SAS </t>
  </si>
  <si>
    <t>COMPRA DE PAPEL DE FIBRA DE VIDRIO Y MICROFIBRA, EN MARCO DEL PROYECTO DE NVESTIGACIÓN “EFECTO DEL POLVILLO DE CARBÓN Y LOS MICROPLÁSTICOS EN EL DESARROLLO TEMPRANO DE ORGANISMOS ARRECIFALES</t>
  </si>
  <si>
    <t>CO1.REQ.6263745</t>
  </si>
  <si>
    <t>ODC-VIN-0023-2024</t>
  </si>
  <si>
    <t>https://community.secop.gov.co/Public/Tendering/OpportunityDetail/Index?noticeUID=CO1.NTC.6111024</t>
  </si>
  <si>
    <t>ROCÍO DEL PILAR GARCÍA URUEÑA</t>
  </si>
  <si>
    <t>LAB BRANDS SAS</t>
  </si>
  <si>
    <t>COMPRA DE 3 CABEZAS DE MEMBRANAS INTERCAMBIABLES PARA LOS SENSORES DE OXÍGENO DISUELTO, EN MARCO DEL PROYECTO TITULADO "EFECTO DE LA QUÍMICA DE CARBONATOS Y LA ACIDIFICACIÓN OCEÁNICA EN LA CALCIFICACIÓN Y FECUNDIDAD DE ALGAS CORALINÁCEAS COSTROSAS DE AMBIENTES
CON SURGENCIA ESTACIONAL EN EL CARIBE COLOMBIANO</t>
  </si>
  <si>
    <t>CO1.REQ.6223673</t>
  </si>
  <si>
    <t>ODC-VIN-0022-2024</t>
  </si>
  <si>
    <t>https://community.secop.gov.co/Public/Tendering/OpportunityDetail/Index?noticeUID=CO1.NTC.6034320&amp;isFromPublicArea=True&amp;isModal=False</t>
  </si>
  <si>
    <t>RICARDO ADRIAN TETE MIELES</t>
  </si>
  <si>
    <t xml:space="preserve">LAHERAL S.A.S. BIC </t>
  </si>
  <si>
    <t>COMPRA DE 50 ELEMENTOS PORTALIBROS CON LOGO EN LÁMINA ACRÍLICA CRISTAL DE 5.0 MM DE ESPESOR, NECESARIOS PARA EL FUNCIONAMIENTO DE LA LIBRERÍA EN LA CASA MUSEO GABO EN ARACATACA, EN MARCO DE LA CELEBRACIÓN DE LOS DIEZ AÑOS DE SU FALLECIMIENTO</t>
  </si>
  <si>
    <t>CO1.REQ.6144269</t>
  </si>
  <si>
    <t>ODC-VIN-0021-2024</t>
  </si>
  <si>
    <t>https://community.secop.gov.co/Public/Tendering/OpportunityDetail/Index?noticeUID=CO1.NTC.6034277&amp;isFromPublicArea=True&amp;isModal=False</t>
  </si>
  <si>
    <t>KRISLY MARIA PALACIO SANCHEZ</t>
  </si>
  <si>
    <t>COMPRA DE EQUIPOS EN MARCO DEL PROYECTO DE INVESTIGACIÓN "EFECTO DE LA QUÍMICA DE CARBONATOS Y LA ACIDIFICACIÓN OCEÁNICA EN LA CALCIFICACIÓN Y FECUNDIDAD DE ALGAS CORALINÁCEAS COSTROSAS DE AMBIENTES CON SURGENCIA ESTACIONAL EN EL CARIBE
COLOMBIANO", FINANCIADO POR EL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t>
  </si>
  <si>
    <t>CO1.REQ.6144236</t>
  </si>
  <si>
    <t>ODC-VIN-0020-2024</t>
  </si>
  <si>
    <t>https://community.secop.gov.co/Public/Tendering/OpportunityDetail/Index?noticeUID=CO1.NTC.6002450&amp;isFromPublicArea=True&amp;isModal=False</t>
  </si>
  <si>
    <t>LYDA RAQUEL CASTRO GARCÍA</t>
  </si>
  <si>
    <t>LABORATORIOS PETROLEROS Y BIOLOGICOS DE COLOMBIA S.A.S</t>
  </si>
  <si>
    <t>COMPRA DE INSUMOS DE LABORATORIO, EN MARCO DEL PROYECTO DE INVESTIGACIÓN TITULADO: “IDENTIFICACIÓN MOLECULAR DE LARVAS ANISAKIS SP. (NEMATODA: ANISAKIDAE) COLECTADAS EN LA MOJARRA RAYADA EUGERRES PLUMIERI Y EL RÓBALO CENTROPOMUS UNDECIMALES EN LA CIÉNAGA GRANDE DE SANTA MARTA</t>
  </si>
  <si>
    <t>CO1.REQ.6107262</t>
  </si>
  <si>
    <t>ODC-VIN-0019-2024</t>
  </si>
  <si>
    <t>https://community.secop.gov.co/Public/Tendering/OpportunityDetail/Index?noticeUID=CO1.NTC.5995354&amp;isFromPublicArea=True&amp;isModal=False.</t>
  </si>
  <si>
    <t>ANDREA CAROLINA CARDOSO DIAZ</t>
  </si>
  <si>
    <t>SOLEY DE JESUS BARBOSA MERIñO</t>
  </si>
  <si>
    <t>COMPRA DE 200 REFRIGERIOS Y 200 ALMUERZOS LOS PARA LOS ASISTENTES A LAS MESAS DE TRABAJO QUE SE REALIZARÁN EN MARCO DEL PROYECTO "RECONVERSIÓNLABORAL Y EDUCACIÓN VOCACIONAL EN EL “CORREDOR VIDA” CORRESPONDIENTE APORTE DE LA FUNDACIÓN FORD CORRESPONDIENTE AL CONVENIO DE SUBVENCIÓN 148659 SUSCRITO ENTRE LA FUNDACIÓN FORD Y LA UNIVERSIDAD DEL MAGDALENA</t>
  </si>
  <si>
    <t>CO1.REQ.6101946</t>
  </si>
  <si>
    <t>ODC-VIN-0018-2024</t>
  </si>
  <si>
    <t>https://community.secop.gov.co/Public/Tendering/OpportunityDetail/Index?noticeUID=CO1.NTC.5961839&amp;isFromPublicArea=True&amp;isModal=False</t>
  </si>
  <si>
    <t>ELIAS GREGORIO GARCIA PEROZO</t>
  </si>
  <si>
    <t>COMPRA EQUIPOS DE INFORMÁTICA, ELECTRÓNICOS, SUS PARTES, PIEZAS, ACCESORIOS, NECESARIOS PARA EL DESARROLLO DE LAS ACTIVIDADES Y EL FORTALECIMIENTO DE UNIDADES DE LA VICERRECTORÍA DE INVESTIGACIÓN, EN MARCO DEL PLAN DE ACCIÓN “FORTALECIMIENTO DE GRUPOS Y OTRAS UNIDADES DEL SISTEMA INSTITUCIONAL DE CTEI</t>
  </si>
  <si>
    <t>CO1.REQ.6073185</t>
  </si>
  <si>
    <t>ODC-VIN-0017-2024</t>
  </si>
  <si>
    <t>https://community.secop.gov.co/Public/Tendering/OpportunityDetail/Index?noticeUID=CO1.NTC.5961674&amp;isFromPublicArea=True&amp;isModal=False</t>
  </si>
  <si>
    <t>COMPRA DE MATERIALES E INSUMOS, EN MARCO DEL PROYECTO DE INVESTIGACIÛN: “IMPLEMENTACIÛN DE SISTEMAS PRODUCTIVOS EN LA PISCICULTURA MARINA DEL RÛBALO PARA EL FOMENTO DE SU PRODUCCIÛN EN EL DEPARTAMENTO DEL MAGDALENA</t>
  </si>
  <si>
    <t>CO1.REQ.6073046</t>
  </si>
  <si>
    <t>ODC-VIN-0016-2024</t>
  </si>
  <si>
    <t>https://community.secop.gov.co/Public/Tendering/OpportunityDetail/Index?noticeUID=CO1.NTC.5961939&amp;isFromPublicArea=True&amp;isModal=False</t>
  </si>
  <si>
    <t>COMPRA DE ELEMENTOS DE CÓMPUTO REQUERIDOS POR LA EDITORIAL UNIMAGDALENA CON EL PROPÓSITO DE DIGITALIZAR LAS PUBLICACIONES ANTIGUAS IMPRESAS PARA SER SUBIDAS EN LAS PLATAFORMAS VIRTUALES DE MANERA GRATUITA PARA LA COMUNIDAD ACADÉMICA</t>
  </si>
  <si>
    <t>CO1.REQ.6073465</t>
  </si>
  <si>
    <t>ODC-VIN-0015-2024</t>
  </si>
  <si>
    <t>https://community.secop.gov.co/Public/Tendering/OpportunityDetail/Index?noticeUID=CO1.NTC.5955142&amp;isFromPublicArea=True&amp;isModal=False</t>
  </si>
  <si>
    <t>CARMEN CECILIA CABALLERO</t>
  </si>
  <si>
    <t>CUATRO LICENCIAS ADOBE ACROBAT PRO, EN MARCO DEL PROYECTO TITULADO POSICIONAMIENTO INTERNACIONAL DE LAS REVISTAS CIENTÍFICAS DE LA UNIVERSIDAD DEL MAGDALENA. CON EL APORTE DEL FONDO NACIONAL DE FINANCIAMIENTO PARA LA CIENCIA, LA TECNOLOGÍA Y LA INNOVACIÓN, FONDO FRANCISCO JOSÉ DE CALDAS CORRESPONDIENTE AL CONTRATO DE FINANCIAMIENTO DE RECUPERACIÓN CONTINGENTE N 112721 181 2023 CELEBRADO ENTRE EL FONDO FRANCISCO JOSÉ DE CALDAS Y LA UNIVERSIDAD DEL MAGDALENA</t>
  </si>
  <si>
    <t>CO1.REQ.6063096</t>
  </si>
  <si>
    <t>ODC-VIN-0014-2024</t>
  </si>
  <si>
    <t>https://community.secop.gov.co/Public/Tendering/OpportunityDetail/Index?noticeUID=CO1.NTC.5939843&amp;isFromPublicArea=True&amp;isModal=False</t>
  </si>
  <si>
    <t>MECANICA INDUSTRIAL W. RIAÑO S.A.S.</t>
  </si>
  <si>
    <t>COMPRA DE DRAGA PARA RECOLECCIÓN DE MUESTRAS DE SEDIMENTOS, EN MARCO DEL PROYECTO DE INVESTIGACIÓN EXTERNO: “EFECTO DEL POLVILLO DE CARBÓN Y LOS MICROPLÁSTICOS EN EL DESARROLLO TEMPRANO DE ORGANISMOS ARRECIFALES</t>
  </si>
  <si>
    <t>CO1.REQ.6050039</t>
  </si>
  <si>
    <t>ODC-VIN-0013-2024</t>
  </si>
  <si>
    <t>https://community.secop.gov.co/Public/Tendering/OpportunityDetail/Index?noticeUID=CO1.NTC.5939564&amp;isFromPublicArea=True&amp;isModal=False</t>
  </si>
  <si>
    <t>MARIA TERESA MOJICA</t>
  </si>
  <si>
    <t>COMPRA DE 10 GALONES DE ALCOHOL ANTISÉPTICO 70% EN MARCO DEL PROYECTO DE INVESTIGACIÓN "SARCOFÁGIDOS (DIPTERA: SARCOPHAGIDAE: SARCOPHAGINAE) DE IMPORTANCIA FORENSE EN UN GRADIENTE ALTITUDINAL EN LA SIERRA NEVADA DE SANTA MARTA</t>
  </si>
  <si>
    <t xml:space="preserve"> CO1.REQ.6049158</t>
  </si>
  <si>
    <t>ODC-VIN-0012-2024</t>
  </si>
  <si>
    <t>https://community.secop.gov.co/Public/Tendering/OpportunityDetail/Index?noticeUID=CO1.NTC.5939906&amp;isFromPublicArea=True&amp;isModal=False</t>
  </si>
  <si>
    <t>COMPRA DE 7.5 GALONES DE ALCOHOL ANTISÉPTICO 70%, EN MARCO DEL PROYECTO DE INVESTIGACIÓN "LOS CALIFÓRIDOS (DIPTERA: CALLIPHORIDAE) DE SANTA MARTA, MAGDALENA: SINANTROPÍA Y MICROORGANISMOS ASOCIADOS".</t>
  </si>
  <si>
    <t>CO1.REQ.6049145</t>
  </si>
  <si>
    <t>ODC-VIN-0011-2024</t>
  </si>
  <si>
    <t>https://community.secop.gov.co/Public/Tendering/OpportunityDetail/Index?noticeUID=CO1.NTC.5939553&amp;isFromPublicArea=True&amp;isModal=False</t>
  </si>
  <si>
    <t>CAHOZ INVERSIONES SAS</t>
  </si>
  <si>
    <t>COMPRA DE REACTIVOS PARA REALIZAR ACTIVIDADES INVESTIGATIVAS EN MARCO DEL PROYECTO DE INVESTIGACIÓN TITULADO: "IMPLEMENTACIÓN DE SISTEMAS PRODUCTIVOS EN LA PISCICULTURA MARINA DEL RÓBALO PARA EL FOMENTO DE SU PRODUCCIÓN EN EL DEPARTAMENTO DEL MAGDALENA - PROYECTO DE INVERSIÓN BPIN 2020000100036</t>
  </si>
  <si>
    <t>CO1.REQ.6048774</t>
  </si>
  <si>
    <t>ODC-VIN-0010-2024</t>
  </si>
  <si>
    <t>https://community.secop.gov.co/Public/Tendering/OpportunityDetail/Index?noticeUID=CO1.NTC.5933330&amp;isFromPublicArea=True&amp;isModal=False</t>
  </si>
  <si>
    <t>COMPRA DE UN IPAD, EN MARCO DE LOS INCENTIVOS OTORGADOS A LA DOCENTE XIOMARA ZILENA SERPA ROMERO, MEDIANTE LA RESOLUCIÓN N° 550 DE 2022, POR LA CUAL SE ASIGNAN INCENTIVOS A INVESTIGADORAS E INVESTIGADORES Y GRUPOS DE INVESTIGACIÓN POR SU
CATEGORIZACIÓN EN EL SISTEMA NACIONAL DE CIENCIA, TECNOLOGÍA E INNOVACIÓN EN EL AÑO 2021</t>
  </si>
  <si>
    <t>CO1.REQ.6043236</t>
  </si>
  <si>
    <t>ODC-VIN-0009-2024</t>
  </si>
  <si>
    <t>https://community.secop.gov.co/Public/Tendering/OpportunityDetail/Index?noticeUID=CO1.NTC.5933242&amp;isFromPublicArea=True&amp;isModal=False</t>
  </si>
  <si>
    <t>JUDITH MARGARITA BARROS GOMEZ</t>
  </si>
  <si>
    <t>ARTILAB SA</t>
  </si>
  <si>
    <t>COMPRA DE EQUIPOS, EN MARCO DEL PROYECTO DE INVESTIGACIÓN EXTERNO: "DESARROLLO DE LA TECNOLOGÍA PARA LA PRODUCCIÓN DE JUVENILES DE LA PIANGUA, ANADARA TUBERCULOSA, CON FINES DE CONSERVACIÓN Y APROVECHAMIENTO SOSTENIBLE", CORRESPONDIENTE AL CONTRATO DE FINANCIAMIENTO DE RECUPERACIÓN CONTINGENTE NO. 2022-0729 DE 2022 CELEBRADO CON EL INSTITUTO COLOMBIANO DE CRÉDITO EDUCATIVO Y ESTUDIOS TÉCNICOS EN EL EXTERIOR "MARIANO OSPINA PÉREZ</t>
  </si>
  <si>
    <t>CO1.REQ.6042881</t>
  </si>
  <si>
    <t>ODC-VIN-0008-2024</t>
  </si>
  <si>
    <t>https://community.secop.gov.co/Public/Tendering/OpportunityDetail/Index?noticeUID=CO1.NTC.5927389&amp;isFromPublicArea=True&amp;isModal=False</t>
  </si>
  <si>
    <t>JOSÉ DE LA CRUZ SIERRA ORTEGA</t>
  </si>
  <si>
    <t>APEXTEC S.A.S</t>
  </si>
  <si>
    <t>COMPRA DE EQUIPOS DE CÓMPUTO (WORSTATIONS), EN MARCO DEL PROYECTO DE INVESTIGACIÓN EXTERNO: ENFOQUE DE PAISAJE SOSTENIBLE EN LA PRODUCCIÓN DE CACAO PREMIUM DE ORIGEN "SIERRA NEVADA" EN MUNICIPIOS PDET DEL DEPARTAMENTO DEL MAGDALENA Y LA GUAJIRA</t>
  </si>
  <si>
    <t>CO1.REQ.6038712</t>
  </si>
  <si>
    <t>ODC-VIN-0007-2024</t>
  </si>
  <si>
    <t>https://community.secop.gov.co/Public/Tendering/OpportunityDetail/Index?noticeUID=CO1.NTC.5927316&amp;isFromPublicArea=True&amp;isModal=False</t>
  </si>
  <si>
    <t>LAIONELL JOSÉ POLO
ALVARADO</t>
  </si>
  <si>
    <t>COMPRA OCHO (08) INSTRUMENTOS DE VALORACIÓN PSICOLÓGICA D2 - R PIN E-PERFIL, PARA EL DESARROLLO DE LOS PROCESOS QUE ADELANTA LA DIRECCIÓN CENTRO DE INVESTIGACIÓN EN ALTO RENDIMIENTO DEPORTIVO Y ESTUDIOS BIOMÉDICOS</t>
  </si>
  <si>
    <t>CO1.REQ.6038051</t>
  </si>
  <si>
    <t>ODC-VIN-0006-2024</t>
  </si>
  <si>
    <t>https://community.secop.gov.co/Public/Tendering/OpportunityDetail/Index?noticeUID=CO1.NTC.5927330&amp;isFromPublicArea=True&amp;isModal=False</t>
  </si>
  <si>
    <t>SUMINISTROS CLINICOS ISLA SAS</t>
  </si>
  <si>
    <t>COMPRA DE MATERIALES E INSUMOS DE LABORATORIO EN MARCO DEL PROYECTO DE INVESTIGACIÓN "IMPLEMENTACIÓN DE SISTEMAS PRODUCTIVOS EN LA PISCICULTURA MARINA DEL RÓBALO PARA EL FOMENTO DE SU PRODUCCIÓN EN EL DEPARTAMENTO DEL MAGDALENA - PROYECTO DE INVERSIÓN BPIN 2020000100036</t>
  </si>
  <si>
    <t>CO1.REQ.6037168</t>
  </si>
  <si>
    <t>ODC-VIN-0005-2024</t>
  </si>
  <si>
    <t>https://community.secop.gov.co/Public/Tendering/OpportunityDetail/Index?noticeUID=CO1.NTC.5879732</t>
  </si>
  <si>
    <t>BLAMIS DOTACIONES
LABORATORIO S.A.S</t>
  </si>
  <si>
    <t>COMPRA DE MATERIALES E INSUMO, EN MARCO DEL PROYECTO DE INVESTIGACIÓN EXTERNO: EFECTO DEL POLVILLO DE CARBÓN Y LOS MICROPLÁSTICOS EN EL DESARROLLO TEMPRANO DE ORGANISMOS ARRECIFALES, ACORDE AL APORTE DEL INSTITUTO COLOMBIANO DE CRÉDITO EDUCATIVO Y ESTUDIOS TÉCNICOS EN EL EXTERIOR "MARIANO OSPINA PÉREZ</t>
  </si>
  <si>
    <t>CO1.REQ.5989332</t>
  </si>
  <si>
    <t>ODC-VIN-0004-2024</t>
  </si>
  <si>
    <t>https://community.secop.gov.co/Public/Tendering/OpportunityDetail/Index?noticeUID=CO1.NTC.5847763</t>
  </si>
  <si>
    <t>JORGE LUIS REYES CARREÑO</t>
  </si>
  <si>
    <t>COMPRA DE MATERIALES REQUERIDOS PARA EL DESARROLLO DEL "TALLER DE RESTAURACIÓN DE PIEZAS ARQUEOLÓGICAS</t>
  </si>
  <si>
    <t>CO1.REQ.5955564</t>
  </si>
  <si>
    <t>ODC-VIN-0003-2024</t>
  </si>
  <si>
    <t>https://community.secop.gov.co/Public/Tendering/OpportunityDetail/Index?noticeUID=CO1.NTC.5809927</t>
  </si>
  <si>
    <t>PANAMERICANA LIBRERIA Y PAPELERIA  SA</t>
  </si>
  <si>
    <t>COMPRA DE SIETE (07) TARJETAS DE REGALO EN MARCO DEL HOMENAJE “RECONOCIMIENTO EN MARCO DEL DÍA DE LA MUJER INVESTIGADORA, INNOVADORA Y CREADORA UNIMAGDALENA</t>
  </si>
  <si>
    <t>CO1.REQ.5915509</t>
  </si>
  <si>
    <t>ODC-VIN-0002-2024</t>
  </si>
  <si>
    <t>https://community.secop.gov.co/Public/Tendering/OpportunityDetail/Index?noticeUID=CO1.NTC.5807276</t>
  </si>
  <si>
    <t>JORGE ENRIQUE ELIAS CARO</t>
  </si>
  <si>
    <t>INDUSTRIA COLOMBIANA DE
MOTOCICLETAS YAMAHA S A</t>
  </si>
  <si>
    <t>COMPRA DE INSTRUMENTOS MUSICALES CON EL FIN DE CUMPLIR CON LAS ACTIVIDADES DE FORMACIÓN EN EXPRESIONES ARTÍSTICAS, PRÁCTICAS CULTURALES Y DE CREACIÓN DE LA ORQUESTA SINFÓNICA DE LA UNIVERSIDAD DEL MAGDALENA, EN MARCO DEL PROYECTO DEL PLAN DE ACCIÓN 2024 “FORTALECIMIENTO DE LOS SERVICIOS DEL SISTEMA DE MUSEOS, ARTE Y CULTURA DE LA VICERRECTORÍA DE INVESTIGACIÓN</t>
  </si>
  <si>
    <t>CO1.REQ.5915291</t>
  </si>
  <si>
    <t>ODC-VIN-0001-2024</t>
  </si>
  <si>
    <t>https://community.secop.gov.co/Public/Tendering/OpportunityDetail/Index?noticeUID=CO1.NTC.5765193</t>
  </si>
  <si>
    <t>ARRENDAMIENTO DE UN (01) MÓDULO METÁLICO, NECESARIO PARA EL DESARROLLO DE LAS ACTIVIDADES DE APROPIACIÓN SOCIAL DEL CONOCIMIENTO, CON LAS SIGUIENTES CARACTERÍSTICAS: MODULO METÁLICO DE 20FT (6M APROX.) PARA OFICINA</t>
  </si>
  <si>
    <t>CO1.REQ.5874683</t>
  </si>
  <si>
    <t>ODA-VIN-0003-2024</t>
  </si>
  <si>
    <t>https://community.secop.gov.co/Public/Tendering/OpportunityDetail/Index?noticeUID=CO1.NTC.5740285&amp;isFromPublicArea=True&amp;isModal=False</t>
  </si>
  <si>
    <t>LARRY ANTONIO JIMENEZ FERBANS</t>
  </si>
  <si>
    <t>ARRENDAMIENTO DE UN (01) MÓDULO METÁLICO, NECESARIO PARA EL DESARROLLO DE LAS ACTIVIDADES DEL CENTRO DE COLECCIONES CIENTÍFICAS, CON LAS SIGUIENTES CARACTERÍSTICAS: MODULO METÁLICO DE 20FT (6M APROX.) PARA OFICINA. INCLUYE: PAREDES Y TECHO ENCHAPADO EN SUPERBOARD DE 6MM, CON AISLANTE TERMO-ACÚSTICO (FRESCASA), 1 PUERTA EN METAL CON CERRADURA Y MANIJAS, INSTALACIONES ELÉCTRICAS, 4 TOMACORRIENTES DOBLES, UN INTERRUPTOR DOBLE, UN INTERRUPTOR SENCILLO, TABLERO DE 4 CIRCUITOS, CINCO (5) LUMINARIAS TIPO LED, ACONDICIONADOR DE AIRE TIPO MINI SPLIT, PINTURA EXTERIOR EN ESMALTE SINTÉTICO, CUBIERTA IMPERMEABILIZADA. INCLUYE EL TRANSPORTE PARA ENTREGA Y RETIRO CON BLOQUES DE CONCRETO PARA POSICIONAMIENTO</t>
  </si>
  <si>
    <t>CO1.REQ.5849494</t>
  </si>
  <si>
    <t>ODA-VIN-0002-2024</t>
  </si>
  <si>
    <t>https://community.secop.gov.co/Public/Tendering/OpportunityDetail/Index?noticeUID=CO1.NTC.5705709</t>
  </si>
  <si>
    <t>ARRENDAMIENTO DE UN (01) MÓDULO METÁLICO, NECESARIO PARA EL DESARROLLO DE LAS ACTIVIDADES DE LA EDITORIAL, CON LAS SIGUIENTES CARACTERÍSTICAS: MODULO METÁLICO DE 20FT (6M APROX.) PARA OFICINA. INCLUYE: AISLANTE TERMOACÚSTICO, PAREDES ENCHAPADAS EN SUPERBOARD DE 6MM, 1 PUERTA EN METAL CON CERRADURA Y MANIJAS, INSTALACIONES ELÉCTRICAS, 4 TOMACORRIENTES DOBLES, UN INTERRUPTOR DOBLE, TABLERO DE 4 CIRCUITOS, LUMINARIAS TIPO LED, 1 ACONDICIONADOR DE AIRE DE 12000 BTU TIPO MINI SPLIT, PINTURA EXTERIOR EN ESMALTE SINTÉTICO, CON 1 VENTANA, CUBIERTA IMPERMEABILIZADA. INCLUYE EL TRANSPORTE PARA ENTREGA Y RETIRO CON BLOQUES DE CONCRETO PARA POSICIONAMIENTO</t>
  </si>
  <si>
    <t>CO1.REQ.5814018</t>
  </si>
  <si>
    <t>ODA-VIN-0001-2024</t>
  </si>
  <si>
    <t>https://community.secop.gov.co/Public/Tendering/OpportunityDetail/Index?noticeUID=CO1.NTC.6033999&amp;isFromPublicArea=True&amp;isModal=False</t>
  </si>
  <si>
    <t>ISOMETRIC GRAPHIC SOLUTIONS
S.A.S.</t>
  </si>
  <si>
    <t>SUMINISTRO DE IMPRESIÓN DE POSTERS, ESTANDARTES, PENDONES, AFICHES, PLEGABLES, CERTIFICADOS, PASACALLES, LIBRETAS, MANILLAS, FLAYERS, CUADERNILLOS, LAPICEROS, CARPETAS Y DEMÁS MATERIAL GRÁFICO Y PUBLICITARIO PARA LA DIVULGACIÓN Y TRANSFERENCIA DE CONOCIMIENTO, TECNOLOGÍA, ARTE Y CULTURA, Y EL DESARROLLO DE EVENTOS DE LA VICERRECTORÍA DE INVESTIGACIÓN Y LA DIRECCION DE TRANSFERENCIA DE CONOCIMIENTO Y PROPIEDAD INTELECTUAL</t>
  </si>
  <si>
    <t xml:space="preserve"> CO1.REQ.6145019</t>
  </si>
  <si>
    <t>OSM-VIN-0004-2024</t>
  </si>
  <si>
    <t>https://community.secop.gov.co/Public/Tendering/OpportunityDetail/Index?noticeUID=CO1.NTC.5961133&amp;isFromPublicArea=True&amp;isModal=False</t>
  </si>
  <si>
    <t>ANA CAMARGO VELASQUEZ</t>
  </si>
  <si>
    <t xml:space="preserve"> SUMINISTRO DE PRODUCTOS ALIMENTICIOS PREPARADOS (DESAYUNOS, REFRIGERIOS ESPECIALES, ALMUERZOS Y CENAS TIPO EJECUTIVO O TIPO BUFFET) Y BEBIDAS (AGUA, GASEOSA, JUGOS) NECESARIOS PARA FORTALECER LAS RELACIONES CON EL ENTORNO, INVITADOS ACADÉMICOS, GREMIALES O SECTORIALES DE LA VICERRECTORÍA DE INVESTIGACIÓN, EN EL MARCO DE REUNIONES DE TRABAJO O DE TALLERES DE CUMPLIMIENTOS DE LOS INDICADORES DEL PLAN DE ACCIÓN DE LA VIN Y LAS METAS DEL PLAN DE DESARROLLO INSTITUCIONAL "UNIMAGDALENA COMPROMETIDA 2020-2030</t>
  </si>
  <si>
    <t>CO1.REQ.6072479</t>
  </si>
  <si>
    <t>OSM-VIN-0003-2024</t>
  </si>
  <si>
    <t>https://community.secop.gov.co/Public/Tendering/OpportunityDetail/Index?noticeUID=CO1.NTC.5739868&amp;isFromPublicArea=True&amp;isModal=False</t>
  </si>
  <si>
    <t>VIAJES Y TURISMO MUNDIALES SAS</t>
  </si>
  <si>
    <t>SUMINISTRO DE TIQUETES AÉREOS NACIONALES E INTERNACIONALES PARA FUNCIONARIOS, DOCENTES, CONTRATISTAS, INVITADOS, EGRESADOS Y ESTUDIANTES DE LA UNIVERSIDAD DEL MAGDALENA, EN MARCO A LOS OBJETIVOS MISIONALES DE LA VICERRECTORÍA DE INVESTIGACIÓN</t>
  </si>
  <si>
    <t>CO1.REQ.5849326</t>
  </si>
  <si>
    <t>OSM-VIN-0002-2024</t>
  </si>
  <si>
    <t>https://community.secop.gov.co/Public/Tendering/OpportunityDetail/Index?noticeUID=CO1.NTC.5688160&amp;isFromPublicArea=True&amp;isModal=False</t>
  </si>
  <si>
    <t>ALIMENTOS Y SERVICIOS S.M S.A.S.</t>
  </si>
  <si>
    <t>SUMINISTRO DE ALMUERZOS O CENA TIPO BUFET, ALMUERZOS TIPO EJECUTIVO, PRODUCTOS HORNEADOS Y BEBIDAS, REQUERIDOS PARA LOS EVENTOS REALIZADOS Y/O APOYADOS POR LA VICERRECTORÍA DE INVESTIGACIÓN DESDE LA DIRECCIÓN DE TRANSFERENCIA DE CONOCIMIENTO Y PROPIEDAD
INTELECTUAL.</t>
  </si>
  <si>
    <t xml:space="preserve"> CO1.REQ.5793813</t>
  </si>
  <si>
    <t>OSM-VIN-0001-2024</t>
  </si>
  <si>
    <t>https://community.secop.gov.co/Public/Tendering/OpportunityDetail/Index?noticeUID=CO1.NTC.6205746&amp;isFromPublicArea=True&amp;isModal=False</t>
  </si>
  <si>
    <t>ENA ROSA MERCADO MOJICA</t>
  </si>
  <si>
    <t>PRESTAR SERVICIOS DE APOYO A LA GESTIÓN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5.APOYAR LA GESTIÓN DE ALIADOS EN EL DESARROLLO DE LAS ACTIVIDADES RELACIONADAS CON LA TRANSFERENCIA DE CONOCIMIENTO Y TECNOLOGÍA. 6.APOYAR LA GESTIÓN DE ALIADOS EN EL DESARROLLO DE LAS ACTIVIDADES RELACIONADAS CON LA COMUNICACIÓN DE RESULTADOS CON ENFOQUE EN CIENCIA TECNOLOGÍA</t>
  </si>
  <si>
    <t>CO1.REQ.6314226</t>
  </si>
  <si>
    <t>OAG-VIN-0007-2024</t>
  </si>
  <si>
    <t>https://community.secop.gov.co/Public/Tendering/OpportunityDetail/Index?noticeUID=CO1.NTC.6151415&amp;isFromPublicArea=True&amp;isModal=False</t>
  </si>
  <si>
    <t>ANDREA CAROLINA CARDOSO DÍAZ</t>
  </si>
  <si>
    <t>12596212</t>
  </si>
  <si>
    <t>ALVARO ENRIQUE CASTRO MERIÑO</t>
  </si>
  <si>
    <t>PRESTAR LOS SERVICIOS DE APOYO A LA GESTIÓN EN MARCO DEL
PROYECTO DE INVESTIGACIÓN °RECONVERSIÓN LABORAL Y EDUCACIÓN VOCACIONAL EN EL “CORREDOR VIDA” DEL CESAR
Y MAGDALENA: ENFRENTANDO LA SALIDA DEL CARBÓN</t>
  </si>
  <si>
    <t>CO1.REQ.6262977</t>
  </si>
  <si>
    <t>OAG-VIN-0006-2024</t>
  </si>
  <si>
    <t>https://community.secop.gov.co/Public/Tendering/OpportunityDetail/Index?noticeUID=CO1.NTC.6028648&amp;isFromPublicArea=True&amp;isModal=False</t>
  </si>
  <si>
    <t>FABIO SILVA VALLEJO</t>
  </si>
  <si>
    <t>YASMIN ROMERO EPIAYU</t>
  </si>
  <si>
    <t>PRESTAR LOS SERVICIOS DE APOYO A LA GESTIÓN EN MARCO DEL PROYECTO DE INVESTIGACIÓN: “DE LA SIERRA NEVADA DE SANTA MARTA A SEPUR ZARCO: ESCUELA INTERCULTURAL DE JUSTICIA CONTRA LA VIOLENCIA SEXUAL Y LA VIOLENCIA BASADA EN GÉNERO EN EL MARCO DEL POSTCONFLICTO Y EL COVID 19 EN COLOMBIA”, FINANCIADO POR EL CONVENIO ESPECÍFICO ENTRE LA UNIVERSIDAD INTERNACIONAL DE ANDALUCÍA (REINO DE ESPAÑA), LA UNIVERSIDAD DEL MAGDALENA (REPÚBLICA DE COLOMBIA) Y LA UNIVERSIDAD DEL ROSARIO (REPÚBLICA DE COLOMBIA). PARA EL CUMPLIMIENTO DEL OBJETO EL CONTRATISTA SE COMPROMETE A CUMPLIR CON EL APOYO EN LAS SIGUIENTES ACTIVIDADES: 1. COORDINACIÓN ACADÉMICA DE LOS ENCUENTROS TERRITORIALES DESARROLLADOS EN EL MARCO DE LA ESCUELA INTERCULTURAL DE JUSTICIA CONTRA LA VIOLENCIA SEXUAL Y LA VIOLENCIA BASADA EN GÉNERO, EN EL MARCO DEL POSTCONFLICTO Y EL COVID 19 EN COLOMBIA. 2. APOYO PARA LA ESCRITURA DE ARTÍCULOS EN REVISTAS INDEXADAS Y PROFUCTOS DE DIVULGACIÓN CIENTÍFIC</t>
  </si>
  <si>
    <t>CO1.REQ.6138203</t>
  </si>
  <si>
    <t>OAG-VIN-0005-2024</t>
  </si>
  <si>
    <t>https://community.secop.gov.co/Public/Tendering/OpportunityDetail/Index?noticeUID=CO1.NTC.5974619&amp;isFromPublicArea=True&amp;isModal=False</t>
  </si>
  <si>
    <t>IBETH NORIEGA HERAZO</t>
  </si>
  <si>
    <t>JAIME ALFREDO POMARES BRAVO</t>
  </si>
  <si>
    <t>PRESTAR LOS SERVICIOS DE APOYO A LA GESTIÓN COMO AUXILIAR MUSEOGRAFÍA Y MONTAJE EN LA DIRECCIÓN DE PROYECCIÓN CULTURAL EN EL PROYECTO DEL PDA FORTALECIMIENTO DE LOS SERVICIOS DEL SISTEMA DE MUSEOS, ARTE Y CULTURA DE LA UNIVERSIDAD DEL MAGDALENA. PARA EL CUMPLIMIENTO DEL OBJETO EL CONTRATISTA SE COMPROMETE A CUMPLIR CON EL APOYO EN LAS SIGUIENTES ACTIVIDADES: 1. HABILITAR LAS SALAS DEL MUSEO EN EL HORARIO DE ATENCIÓN PARA EL USO ADECUADO DE LOS MEDIADORES Y LOS VISITANTES. 2. AUXILIAR EN EL MANTENIMIENTO PREVENTIVO Y/O CORRECTIVO DE LAS SALAS, ELEMENTOS MUSEOGRÁFICOS Y DEMÁS INSTALACIONES DEL SISTEMA DE MUSEOS DE LA UNIVERSIDAD. 3. AUXILIAR EN EL MONTAJE DE EXPOSICIONES PERMANENTES, TEMPORALES Y/O ITINERANTES SEGÚN LA PROGRAMACIÓN ANUAL DE LA DPC. 4. APOYO A LAS ACTIVIDADES PARA LA CONSOLIDACIÓN DE LA OFERTA CULTURAL DE LA DPC Y EL MUSEO DE ARTE DE LA UNIVERSIDAD DEL MAGDALENA. 5. APOYO TÉCNICO Y LOGÍSTICO EN TALLERES ARTÍSTICOS Y PEDAGÓGI</t>
  </si>
  <si>
    <t>CO1.REQ.6085912</t>
  </si>
  <si>
    <t>OAG-VIN-0004-2024</t>
  </si>
  <si>
    <t>https://community.secop.gov.co/Public/Tendering/OpportunityDetail/Index?noticeUID=CO1.NTC.5783204</t>
  </si>
  <si>
    <t>DIEGO ARMANDO SOLEDAD SANCHEZ</t>
  </si>
  <si>
    <t>PRESTAR LOS SERVICIOS DE APOYO A LA GESTIÓN EN EL GRUPO DE INVESTIGACIÓN SOBRE ORALIDAD, NARRATIVA AUDIOVISUAL Y CULTURA POPULAR EN EL CARIBE COLOMBIANO – ORALOTECA. PARA EL CUMPLIMIENTO DEL OBJETO LA CONTRATISTA SE COMPROMETE A APOYAR EN LAS SIGUIENTES ACTIVIDADES: 1. CLASIFICACIÓN DEL MATERIAL AUDIOVISUAL DE LA BASE DE DATOS DEL GRUPO ORALOTECA. 2. EDICIÓN DEL MATERIAL AUDIOVISUAL QUE VA A SER CARGADO EN EL REPOSITORIO DIGITAL DEL GRUPO DE INVESTIGACIÓN. 3. COORDINACIÓN DEL ESPACIO RADIAL DE ORALOTECA AL AIRE. 4. COORDINACIÓN Y ADMINISTRACIÓN DE ORALOTECA PODCAST COMO MEDIO DE DIVULGACIÓN. 5. APOYO EN LA ADMINISTRACIÓN DEL REPOSITORIO DIGITAL DEL GRUPO ORALOTECA. 6. APOYO EN LA ADMINISTRACIÓN DE LA PÁGINA WEB Y LAS REDES SOCIALES DEL GRUPO DE INVESTIGACIÓN</t>
  </si>
  <si>
    <t>CO1.REQ.5892495</t>
  </si>
  <si>
    <t>OAG-VIN-0003-2024</t>
  </si>
  <si>
    <t>https://community.secop.gov.co/Public/Tendering/OpportunityDetail/Index?noticeUID=CO1.NTC.5668465</t>
  </si>
  <si>
    <t>JUAN DIEGO MICAN GONZALEZ</t>
  </si>
  <si>
    <t>PRESTAR LOS SERVICIOS DE APOYO A LA GESTIÓN COMO CORRECTOR DE ESTILO EN EL PROGRAMA EDITORIAL DE LA UNIVERSIDAD DEL MAGDALENA.
PARA EL CUMPLIMIENTO DEL OBJETO EL CONTRATISTA SE COMPROMETE A CUMPLIR CON EL APOYO EN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</si>
  <si>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CO1.REQ.5777365</t>
  </si>
  <si>
    <t>OAG-VIN-0002-2024</t>
  </si>
  <si>
    <t>https://community.secop.gov.co/Public/Tendering/OpportunityDetail/Index?noticeUID=CO1.NTC.5562994</t>
  </si>
  <si>
    <t>ANA CAMARGO VELÁSQUEZ</t>
  </si>
  <si>
    <t>JULIO ANDRES REDONDO GOMEZ</t>
  </si>
  <si>
    <t>PRESTAR LOS SERVICIOS DE APOYO A LA GESTIÓN COMO TÉCNICO EN ASISTENCIA EN ORGANIZACIÓN DE ARCHIVOS EN LA VICERRECTORÍA DE INVESTIGACIÓN. PARA EL CUMPLIMIENTO DEL OBJETO EL CONTRATISTA SE COMPROMETE A CUMPLIR CON EL APOYO EN LAS SIGUIENTES ACTIVIDADES: 1. DIGITALIZAR Y ORGANIZAR LOS DOCUMENTOS FÍSICOS UTILIZANDO LAS AYUDAS TECNOLÓGICAS SUMINISTRADAS POR LA VICERRECTORÍA. 2. COADYUVAR CON EL CONTROL DEL PRÉSTAMO DE DOCUMENTOS A LOS FUNCIONARIOS Y CONTRATISTAS DE LA VICERRECTORÍA Y LAS PARTES INTERESADAS. 3. COADYUVAR EN LA ORGANIZACIÓN DE LOS DOCUMENTOS DE LAS ORDENES DE GASTO QUE REPOSAN EN EL ARCHIVO DIGITAL EN LA CARPETA DE EJECUCIÓN PRESUPUESTAL. 4. APOYAR CON LA ORGANIZACIÓN Y CUSTODIA DEL ARCHIVO DE GESTIÓN Y LA DEPURACIÓN DE LOS DOCUMENTOS QUE DEBEN IR CON DESTINO AL ARCHIVO CENTRAL, DE ACUERDO CON EL PROCEDIMIENTO ESTABLECIDO. 5. COADYUVAR CON LA RECEPCIÓN, CLASIFICACIÓN Y ARCHIVO DE LOS DOCUMENTOS DE CONFORMIDAD CON LAS TABLAS DE R</t>
  </si>
  <si>
    <t>CO1.REQ.5671509</t>
  </si>
  <si>
    <t>OAG-VIN-0001-2024</t>
  </si>
  <si>
    <t>https://community.secop.gov.co/Public/Tendering/OpportunityDetail/Index?noticeUID=CO1.NTC.6170119</t>
  </si>
  <si>
    <t>JORGE ALFONSO APREZA FERNÁNDEZ</t>
  </si>
  <si>
    <t>KAREN LORENA ZULUAGA PEREZ</t>
  </si>
  <si>
    <t>SERVICIO DE CONFECCIONES Y DISEÑOS DE VESTUARIOS DE FANTASÍA, EN MARCO DEL “PROYECTO RENOVANDO TRADICIONES ENFOCADOS EN EL RESCATE DE VESTUARIOS FOLCLÓRICOS. UN ENFOQUE DE CREACIÓN ARTÍSTICA</t>
  </si>
  <si>
    <t>CO1.REQ.6282450</t>
  </si>
  <si>
    <t>OPS-VIN-0023-2024</t>
  </si>
  <si>
    <t>https://community.secop.gov.co/Public/Tendering/OpportunityDetail/Index?noticeUID=CO1.NTC.6167834</t>
  </si>
  <si>
    <t>MAURICIO GARCIA MATAMOROS</t>
  </si>
  <si>
    <t>ANIMATROPO SAS</t>
  </si>
  <si>
    <t>SERVICIO DE ANIMACIÓN 2D CÓMO PUEDO VOLAR, 4 MINUTOS DE DURACIÓN, INCLUYE: DISEÑO DE ANIMATIC DE 7 MINUTOS, APOYO ANIMACIÓN 2D (SOFTWARE MOHO, TOON BOOM O AFTER EFFECTS) DURACIÓN 4 MINUTOS, 4 PERSONAJES MÁXIMO, CASTING DE 4 VOCES REPARTIDAS EN: (SABIO DEL BOSQUE, NIÑA, ROBOT Y ANIMAL PEQUEÑO) 1 VOZ MASCULINA PRINCIPAL 2 MINUTOS DE DURACIÓN 1 VOZ FEMENINA PRINCIPAL 2 MINUTOS DE DURACIÓN 1 VOZ SECUNDARIA 1 MINUTO DE DURACIÓN 1 VOZ SECUNDARIA 1 MINUTO DE DURACIÓN, EDICIÓN AUDIO (VOCES, FOLLEY Y MÚSICA INCIDENTAL DE BANCOS LIBRES DE DERECHOS DE AUTOR, DE DURACIÓN 7 MINUTOS). 5 SEMANAS Y MEDIA DE PRODUCCIÓN, EN MARCO DEL PROYECTO DE INVESTIGACIÓN "KATARINA: EN EL LABERINTO EP 1", FINANCIADO POR LA 6TA CONVOCATORIA PARA APOYAR EL DESARROLLO DE TRABAJOS DE GRADO EN LOS PROGRAMAS DE PREGRADO DE LA UNIVERSIDAD DEL MAGDALENA</t>
  </si>
  <si>
    <t>CO1.REQ.6275180</t>
  </si>
  <si>
    <t>OPS-VIN-0022-2024</t>
  </si>
  <si>
    <t>https://community.secop.gov.co/Public/Tendering/OpportunityDetail/Index?noticeUID=CO1.NTC.6157246</t>
  </si>
  <si>
    <t>ALBERTO RAFAEL PÁEZ REDONDO</t>
  </si>
  <si>
    <t>SERVICIO LOGÍSTICO PARA DESARROLLAR CAPACITACIONES DE RECONOCIMIENTO Y MANEJO DE PROBLEMAS FITOSANITARIOS DEL SISTEMA PRODUCTIVO DE MANGO A PRODUCTORES EN CUATRO MUNICIPIOS DEL DEPARTAMENTO DEL MAGDALENA (SANTA MARTA, CIÉNAGA, SITIONUEVO Y SAN SEBASTIÁN), EN MARCO DEL PROYECTO DE INVESTIGACIÓN "DESARROLLO DE ESTRATEGIAS DE MANEJO INTEGRADO DEL CULTIVO DE MANGO PARA INCREMENTAR LA COMPETITIVIDAD DEL SISTEMA PRODUCTIVO EN EL DEPARTAMENTO DEL MAGDALENA",
CORRESPONDIENTE AL CONVENIO DE COOPERACIÓN N° 2055-01 CELEBRADO ENTRE LA CORPORACIÓN COLOMBIANA DE INVESTIGACIÓN AGROPECUARIA-AGROSAVIA Y LA UNIVERSIDAD DEL MAGDALENA</t>
  </si>
  <si>
    <t>CO1.REQ.6269377</t>
  </si>
  <si>
    <t>OPS-VIN-0021-2024</t>
  </si>
  <si>
    <t>https://community.secop.gov.co/Public/Tendering/OpportunityDetail/Index?noticeUID=CO1.NTC.6158111</t>
  </si>
  <si>
    <t>UNIVERSIDAD DE ANTIOQUIA</t>
  </si>
  <si>
    <t>PRESTACIÓN DE SERVICIO TÉCNICO DE ANÁLISIS MOLECULARES, IDENTIFICACIÓN MOLECULAR MEDIANTE METABARCODING DE MICROORGANISMOS (HONGOS Y BACTERIAS) CON EL PROPÓSITO DE CUMPLIR CON LO ESTABLECIDO AL CONTRATO DE FINANCIAMIENTO DE RECUPERACIÓN CONTINGENTE N° 2021-1031 DE 2021 CELEBRADO ENTRE EL INSTITUTO COLOMBIANO DE CRÉDITO EDUCATIVO Y ESTUDIOS TÉCNICOS EN EL EXTERIOR PARA EL PROYECTO DE INVESTIGACIÓN "IMPACTO DE CULTIVOS INTERCALADOS SOBRE LA DINÁMICA SANITARIA Y LA SOSTENIBILIDAD PRODUCTIVA Y AMBIENTAL DE MANGO (MANGIFERA INDICA) CULTIVAR AZÚCAR, EN EL DEPARTAMENTO DEL MAGDALENA, COLOMBIA"</t>
  </si>
  <si>
    <t>CO1.REQ.6269401</t>
  </si>
  <si>
    <t>OPS-VIN-0020-2024</t>
  </si>
  <si>
    <t>https://community.secop.gov.co/Public/Tendering/OpportunityDetail/Index?noticeUID=CO1.NTC.6157326</t>
  </si>
  <si>
    <t>ETNA MERCEDES BAYONA VELÁSQUEZ</t>
  </si>
  <si>
    <t>XPRESS ESTUDIO GRAFICO Y DIGITAL S.A.</t>
  </si>
  <si>
    <t>IMPRESIÓN DEL LIBRO CAFÉ CARIBE: HISTORIA Y ECONOMÍA DE LA CAFICULTURA EN LA GRAN CUENTA DEL CARIBE, SIGLOS XVII-XXI, CORRESPONDIENTE A LA CARTA DE AUSPICIO EMITIDA POR LA CORPORACIÓN ANDINA DE FOMENTO (CAF) A LA UNIVERSIDAD DEL
MAGDALENA CON EL FIN DE APOYAR LA ORGANIZACIÓN DEL “X SEMINARIO INTERNACIONAL CONEXIONES CARIBE</t>
  </si>
  <si>
    <t>CO1.REQ.6268953</t>
  </si>
  <si>
    <t>OPS-VIN-0019-2024</t>
  </si>
  <si>
    <t>https://community.secop.gov.co/Public/Tendering/OpportunityDetail/Index?noticeUID=CO1.NTC.6128272&amp;isFromPublicArea=True&amp;isModal=False</t>
  </si>
  <si>
    <t>DURMAN COLOMBIA SAS</t>
  </si>
  <si>
    <t>SERVICIO DE INSTALACIÓN Y PUESTA EN MARCHA DEL SISTEMA DE RIEGO DE TRES (03) PARCELAS, EN MARCO DEL PROYECTO DE INVESTIGACIÓN IMPACTO DE CULTIVOS INTERCALADOS SOBRE LA DINÁMICA SANITARIA Y LA SOSTENIBILIDAD PRODUCTIVA Y AMBIENTAL DE MANGO (MANGIFERA INDICA) CULTIVAR AZÚCAR, EN EL DEPARTAMENTO DEL MAGDALENA, COLOMBIA</t>
  </si>
  <si>
    <t>CO1.REQ.6241083</t>
  </si>
  <si>
    <t>OPS-VIN-0018-2024</t>
  </si>
  <si>
    <t>https://community.secop.gov.co/Public/Tendering/OpportunityDetail/Index?noticeUID=CO1.NTC.6043435&amp;isFromPublicArea=True&amp;isModal=False</t>
  </si>
  <si>
    <t>ALEXANDER DAZA CORREDOR</t>
  </si>
  <si>
    <t xml:space="preserve">COPY'S STUDENT SAS </t>
  </si>
  <si>
    <t xml:space="preserve">SERVICIO DE IMPRESIÓN DE MATERIAL DE DIVULGACIÓN PARA EL DESARROLLO DEL DIPLOMADO ECOS, EL CUAL SE REALIZARÁ EL DÍA 26 DE ABRIL DE 2024 EN MARCO DEL PROYECTO DE INVESTIGACIÓN "PRODUCCIÓN DE ECONOMÍA ECOLÓGICA INCLUYENTE Y SOSTENIBLE: UNA INVESTIGACIÓN PARA
DESARROLLAR ESTRATEGIAS DE EMPRENDIMIENTO SOCIAL/SOLIDARIO PARA EL ECOTURISMO EN PUEBLOVIEJO (CIÉNAGA GRANDE DE SANTA MARTA)", FINANCIADO POR EL CONVENIO ESPECIAL DE COOPERACIÓN N° 001, CELEBRADO ENTRE EL COLEGIO MAYOR NUESTRA SEÑORA DEL ROSARIO Y LA UNIVERSIDAD DEL MAGDALENA – UNIMAGDALENA </t>
  </si>
  <si>
    <t>CO1.REQ.6152824</t>
  </si>
  <si>
    <t>OPS-VIN-0017-2024</t>
  </si>
  <si>
    <t>https://community.secop.gov.co/Public/Tendering/OpportunityDetail/Index?noticeUID=CO1.NTC.6034090&amp;isFromPublicArea=True&amp;isModal=False</t>
  </si>
  <si>
    <t>BLANCA DE ORO GENES</t>
  </si>
  <si>
    <t>COLEGIO MAYOR DE NUESTRA SEÑORA DEL ROSARIO</t>
  </si>
  <si>
    <t>PRESTAR LOS SERVICIO TÉCNICO DE CITOMETRÍA DE FLUJO EN EL MARCO DEL PROYECTO TITULADO: "CARACTERIZACIÓN DE LA INMUNOPATOGÉNESIS DEBIDA A INFECCIÓN POR SARSCOV- 2 EN UNA POBLACIÓN DEL CARIBE COLOMBIANO", CORRESPONDIENTE AL CONTRATO DE FINANCIAMIENTO DE
RECUPERACIÓN CONTINGENTE N° 2021-1025 DE 2021 CELEBRADO ENTRE EL INSTITUTO COLOMBIANO DE CRÉDITO EDUCATIVO Y ESTUDIOS TÉCNICOS EN EL EXTERIOR "MARIANO OSPINA PÉREZ" - ICETEX, EL MINISTERIO DE CIENCIA, TECNOLOGÍA E INNOVACIÓN Y LA UNIVERSIDAD DEL MAGDALENA</t>
  </si>
  <si>
    <t xml:space="preserve">CO1.REQ.6144662 </t>
  </si>
  <si>
    <t>OPS-VIN-0016-2024</t>
  </si>
  <si>
    <t>https://community.secop.gov.co/Public/Tendering/OpportunityDetail/Index?noticeUID=CO1.NTC.6028619&amp;isFromPublicArea=True&amp;isModal=False</t>
  </si>
  <si>
    <t>COOPERATIVA MULTIACTIVA DE SERVICIOS TECNICOS INTEGRALES Y ENERGIAS RENOVABLES</t>
  </si>
  <si>
    <t>PRESTAR LOS SERVICIOS DE ACOMPAÑAMIENTO DE INVESTIGACIÓN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REALIZACIÓN DE SALIDAS DE CAMPO CON EL FIN DE RECOLECTAR INFORMACIÓN PRIMARIA. 2. APLICACIÓN DE ENTREVISTAS
A ACTORES CLAVES A NIVEL NACIONAL Y GLOBAL. 3. ASISTIR A LOS TALLERES Y MESAS DE TRABAJO. 4. APOYAR TALLERES PRESENCIALES Y MESAS DE TRABAJO PARA LA PROMOCIÓN DEL EMPLEO Y ANÁLISIS DE LAS ÁREAS PRIORIZADAS POR EL GOBIERNO PARA LA EMPLEABILIDAD. 5. IDENTIFICAR PERFILES LABORALES QUE REQUIERE LA INDUSTRIA PRESENTE Y PROYECTADA EN EL CESAR Y MAGDALENA. 6. IDENTIFICAR PROGRAMAS DE EDUCACIÓN VOCACIONAL Y LAS NECESIDADES DE CAPACITACIÓN EN</t>
  </si>
  <si>
    <t>CO1.REQ.6137680</t>
  </si>
  <si>
    <t>OPS-VIN-0015-2024</t>
  </si>
  <si>
    <t>https://community.secop.gov.co/Public/Tendering/OpportunityDetail/Index?noticeUID=CO1.NTC.6003405&amp;isFromPublicArea=True&amp;isModal=False</t>
  </si>
  <si>
    <t xml:space="preserve"> SERVICIO TÉCNICO DE CALIBRACIÓN Y MANTENIMIENTO PREVENTIVO DE LOS EQUIPOS BIOMÉDICOS QUE SE UTILIZAN EN EL PROCESAMIENTO DE DIVERSAS MUESTRAS QUE SE REALIZAN LABORATORIO DE BIOLOGÍA MOLECULAR DEL CENTRO DE GENÉTICA Y BIOLOGÍA MOLECULAR DE LA UNIMAGDALENA</t>
  </si>
  <si>
    <t>CO1.REQ.6107522</t>
  </si>
  <si>
    <t>OPS-VIN-0014-2024</t>
  </si>
  <si>
    <t>https://community.secop.gov.co/Public/Tendering/OpportunityDetail/Index?noticeUID=CO1.NTC.5973903&amp;isFromPublicArea=True&amp;isModal=False</t>
  </si>
  <si>
    <t>RICARDO ADRIÁN TETE MIELES</t>
  </si>
  <si>
    <t>DESING &amp; QUALITY I.C SAS</t>
  </si>
  <si>
    <t xml:space="preserve"> SERVICIO PARA EL DISEÑO, MONTAJE Y DESMONTAJE DEL STAND PARA LA PARTICIPACIÓN DE LA EDITORIAL UNIMAGDALENA, EN LA FERIA INTERNACIONAL DEL LIBRO DE BOGOTÁ - FILBO 2024. PARA FORTALECER LA VISIBILIDAD DE LAS OBRAS PRODUCIDAS POR NUESTRO SELLO,
ASÍ COMO DE LA IMAGEN INSTITUCIONAL</t>
  </si>
  <si>
    <t>CO1.REQ.6085190</t>
  </si>
  <si>
    <t>OPS-VIN-0013-2024</t>
  </si>
  <si>
    <t>https://community.secop.gov.co/Public/Tendering/OpportunityDetail/Index?noticeUID=CO1.NTC.5939716&amp;isFromPublicArea=True&amp;isModal=False</t>
  </si>
  <si>
    <t>SIGMER YAMURUK QUIROGA CÁRDENAS</t>
  </si>
  <si>
    <t>LINA  RICO MULLER</t>
  </si>
  <si>
    <t xml:space="preserve"> SERVICIO DE MANTENIMIENTO DE EQUIPOS DE BUCEO EN EL MARCO DEL PROYECTO: “EFECTO DEL POLVILLO DE CARBÓN Y LOS MICROPLÁSTICOS EN EL DESARROLLO TEMPRANO DE ORGANISMOS ARRECIFALES</t>
  </si>
  <si>
    <t>CO1.REQ.6045088</t>
  </si>
  <si>
    <t>OPS-VIN-0012-2024</t>
  </si>
  <si>
    <t>https://community.secop.gov.co/Public/Tendering/OpportunityDetail/Index?noticeUID=CO1.NTC.5933314&amp;isFromPublicArea=True&amp;isModal=False</t>
  </si>
  <si>
    <t>RICARDO TETE MIELES</t>
  </si>
  <si>
    <t xml:space="preserve"> PRESTACIÓN DE SERVICIO DE EDICIÓN, REVISIÓN DE
ESTILO, DISEÑO Y DIAGRAMACIÓN DE LA "COLECCIÓN 500 AÑOS SANTA MARTA", CON EL PROPÓSITO DE CUMPLIR
CON LO ESTABLECIDO EN EL COMPROMISO CELEBRADO ENTRE LA CORPORACIÓN ANDINA DE FOMENTO (CAF) Y LA
UNIVERSIDAD DEL MAGDALENA</t>
  </si>
  <si>
    <t>CO1.REQ.6044804</t>
  </si>
  <si>
    <t>OPS-VIN-0011-2024</t>
  </si>
  <si>
    <t>https://community.secop.gov.co/Public/Tendering/OpportunityDetail/Index?noticeUID=CO1.NTC.5920158&amp;isFromPublicArea=True&amp;isModal=False</t>
  </si>
  <si>
    <t>JOSE GREGORIO HERNANDEZ BECERRA</t>
  </si>
  <si>
    <t xml:space="preserve"> SERVICIO TRANSPORTE TERRESTRE EN VEHÍCULOS TALES COMO: BUSES, BUSETAS, VANS, CAMIONETAS O CAMPEROS, NECESARIOS PARA LA REALIZACIÓN DE ACTIVIDADES DE CIENCIA, TECNOLOGÍA, INNOVACIÓN Y EMPRENDIMIENTO</t>
  </si>
  <si>
    <t>CO1.REQ.6030850</t>
  </si>
  <si>
    <t>OPS-VIN-0010-2024</t>
  </si>
  <si>
    <t>https://community.secop.gov.co/Public/Tendering/OpportunityDetail/Index?noticeUID=CO1.NTC.5879491</t>
  </si>
  <si>
    <t>HIPERTEXTO SOCIEDAD POR ACCIONES SIMPLIFICADAS</t>
  </si>
  <si>
    <t>CONTRATACIÓN DEL SERVICIO DE DESARROLLO, ADMINISTRACIÓN Y COMERCIALIZACIÓN DE UN ECOSISTEMA DIGITAL, ED, SOBRE AMBIENTE WEB DENOMINADO “LITE SUITE NEXUS”, PARA QUE EL PROGRAMA EDITORIAL PUEDA CONTAR CON UN PORTAL Y CONJUNTO DE SOLUCIONES EN INTERNET, QUE SOPORTE LA ESTRATEGIA DIGITAL DE LA UNIVERSIDAD, CON EL LOOK &amp; FEEL, EL CATÁLOGO DE LOS PRODUCTOS EDITORIALES ELECTRÓNICOS Y OTROS MATERIALES COMPLEMENTARIOS DIGITALES Y SERVICIOS ESPECIALIZADOS, SOBRE EL SUBDOMINIO HTTPS://CATALOGO.EDITORIAL.UNIMAGDALENA.EDU.CO U OTRO SIMILAR DEFINIDO ENTRE LAS PARTES</t>
  </si>
  <si>
    <t>CO1.REQ.5991144</t>
  </si>
  <si>
    <t>OPS-VIN-0009-2024</t>
  </si>
  <si>
    <t>https://community.secop.gov.co/Public/Tendering/OpportunityDetail/Index?noticeUID=CO1.NTC.5879086</t>
  </si>
  <si>
    <t>PRESTACIÓN DE SERVICIO DE IMPRESIÓN DE TODO TIPO DE OBRAS PRODUCIDA POR LA EDITORIAL – UNIMAGDALENA</t>
  </si>
  <si>
    <t>CO1.REQ.5990699</t>
  </si>
  <si>
    <t>OPS-VIN-0008-2024</t>
  </si>
  <si>
    <t>https://community.secop.gov.co/Public/Tendering/OpportunityDetail/Index?noticeUID=CO1.NTC.5858087&amp;isFromPublicArea=True&amp;isModal=False</t>
  </si>
  <si>
    <t>CORPORACION DE FERIAS Y EXPOSICIONES SA USUARIO OPERADOR DE ZONA FRANCA</t>
  </si>
  <si>
    <t>SERVICIO DE INSTALACIÓN DE UN (01) STAND PARA LA PARTICIPACIÓN DE LA EDITORIAL DE LA UNIMAGDALENA, EN LA 36° FERIA INTERNACIONAL DEL LIBRO DE BOGOTÁ - FILBO 2024, CON LAS SIGUIENTES CARACTERÍSTICAS: STAND DE 39 M2 CON PANELEARÍA DIVISORIA DE COLOR BLANCO, TAPETE,
INVITACIONES POR ÁREA CONTRATADA: 30, CREDENCIALES DE EXPOSITOR 3, CREDENCIALES DE SERVICIO: 5, INSTALACIÓN MONOFÁSICA (CONSUMO HASTA 2 KW /110V), CONEXIÓN PARA DATAFONO + SERVICIO DE INTERNET CABLEADO, CONEXIÓN PARA DATAFONO + CLAVE ACCESO WIFI Y SONIDO DE 1 A 100 PERSONAS 1 MICRÓFONO ALÁMBRICO - CABINA ACTIVA</t>
  </si>
  <si>
    <t>CO1.REQ.5968983</t>
  </si>
  <si>
    <t>OPS-VIN-0007-2024</t>
  </si>
  <si>
    <t>https://community.secop.gov.co/Public/Tendering/OpportunityDetail/Index?noticeUID=CO1.NTC.5831673</t>
  </si>
  <si>
    <t>CARMEN CECILIA CABALLERO DOMÍNGUEZ</t>
  </si>
  <si>
    <t>XPRESS ESTUDIO GRAFICO Y
DIGITAL S.A.S</t>
  </si>
  <si>
    <t>SERVICIO DE DIAGRAMACIÓN, TRADUCCIÓN Y CORRECCIÓN DE ESTILO EN INGLES Y ESPAÑOL, CORRESPONDIENTE AL CONTRATO DE FINANCIAMIENTO DE RECUPERACIÓN CONTINGENTE N° 112721-181- 2023 CELEBRADO ENTRE FIDUCIARIA COLOMBIANA DE COMERCIO EXTERIOR S.A., FIDUCOLDEX Y LA UNIVERSIDAD DEL MAGDALENA PARA EL DESARROLLO DEL PROYECTO DE INVESTIGACIÓN TITULADO: "POSICIONAMIENTO INTERNACIONAL DE LAS REVISTAS CIENTÍFICAS DE LA UNIVERSIDAD DEL MAGDALENA"</t>
  </si>
  <si>
    <t>CO1.REQ.5941783</t>
  </si>
  <si>
    <t>OPS-VIN-0006-2024</t>
  </si>
  <si>
    <t>https://community.secop.gov.co/Public/Tendering/OpportunityDetail/Index?noticeUID=CO1.NTC.5782556</t>
  </si>
  <si>
    <t>LYDA RAQUEL CASTRO GARCIA</t>
  </si>
  <si>
    <t>A M ASESORIA Y MANTENIMIENTO LTDA</t>
  </si>
  <si>
    <t>SERVICIO DE MANTENIMIENTO PREVENTIVO DEL TERMOCICLADOR EN TIEMPO REAL DEL CENTRO DE GENÉTICA Y BIOLOGÍA MOLECULAR DE LA UNIVERSIDAD DEL MAGDALENA.</t>
  </si>
  <si>
    <t>CO1.REQ.5892204</t>
  </si>
  <si>
    <t>OPS-VIN-0005-2024</t>
  </si>
  <si>
    <t>https://community.secop.gov.co/Public/Tendering/OpportunityDetail/Index?noticeUID=CO1.NTC.5722357</t>
  </si>
  <si>
    <t>ANGELICA LILIANA SILVA FRANCO</t>
  </si>
  <si>
    <t>ASESORÍAS PROFESIONALES A SU SERVICIO S.A.S.</t>
  </si>
  <si>
    <t>PRESTACIÓN DE SERVICIO PARA LA REALIZACIÓN DE TALLER DE ELABORACIÓN DE PRODUCTOS A PARTIR DEL MANGO DE AZÚCAR (MANGIFERA INDICA), EN MARCO AL PROYECTO DE INVESTIGACIÓN TITULADO: "PILOTO PARA LA MEJORA PRODUCTIVA Y COMPETITIVA DE LA CADENA DE VALOR DEL MANGO Y SU INSERCIÓN EN MERCADOS DE MAYOR VALOR (ESPECIALIZADOS) MEDIANTE LA SOFISTICACIÓN E INNOVACIÓN DE PRODUCTOS DERIVADOS" CORRESPONDIENTE AL CONVENIO ESPECÍFICO NÚM. 6 DE COOPERACIÓN INTERINSTITUCIONAL CELEBRADO ENTRE LA CÁMARA DE COMERCIO DE SANTA MARTA PARA EL MAGDALENA Y LA UNIVERSIDAD DEL MAGDALENA</t>
  </si>
  <si>
    <t>CO1.REQ.5828826</t>
  </si>
  <si>
    <t>OPS-VIN-0004-2024</t>
  </si>
  <si>
    <t>https://community.secop.gov.co/Public/Tendering/OpportunityDetail/Index?noticeUID=CO1.NTC.5704399</t>
  </si>
  <si>
    <t>ANDREA CARDOSO DÍAZ</t>
  </si>
  <si>
    <t>CORPORACION NATURAL SIG</t>
  </si>
  <si>
    <t>PRESTAR EL SERVICIO TÉCNICO DE DISEÑO Y MONTAJE DE LA BASE DE INFORMACIÓN GEOGRÁFICA COMO INSTRUMENTO DE APOYO PARA TENER LA CARACTERIZACIÓN, INTERPRETACIÓN Y DEFINICIÓN DEL MODELO DEL TERRITORIO EN EL CORREDOR DE VIDA DEL CESAR, CONFORMADO POR LOS MUNICIPIOS - LA JAGUA DE IBIRICO, BECERRIL, CHIRIGUANÁ Y AGUSTIN CODAZZI- EN MARCO DEL PROYECTO DE INVESTIGACIÓN EXTERNO: "MODELO TERRITORIAL PARA LA RECONVERSIÓN PRODUCTIVA Y LABORAL COMO HERRAMIENTA DE PAZ EN LOS MUNICIPIOS PDET QUE INTEGRAN EL CORREDOR DE LA VIDA EN EL DEPARTAMENTO DEL CESAR"</t>
  </si>
  <si>
    <t>CO1.REQ.5812075</t>
  </si>
  <si>
    <t>OPS-VIN-0003-2024</t>
  </si>
  <si>
    <t>https://community.secop.gov.co/Public/Tendering/OpportunityDetail/Index?noticeUID=CO1.NTC.5698210</t>
  </si>
  <si>
    <t>KATHY ALEJANDRA SEGRERA ZAPATA</t>
  </si>
  <si>
    <t>SERVICIO DE ALQUILER DE MOBILIARIO PARA EL DESARROLLO DE LOS EVENTOS ORGANIZADOS POR LA DIRECCIÓN DE TRANSFERENCIA DE CONOCIMIENTO Y PROPIEDAD INTELECTUAL Y LA VICERRECTORÍA DE INVESTIGACIÓN</t>
  </si>
  <si>
    <t>CO1.REQ.5804242</t>
  </si>
  <si>
    <t>OPS-VIN-0002-2024</t>
  </si>
  <si>
    <t>https://community.secop.gov.co/Public/Tendering/OpportunityDetail/Index?noticeUID=CO1.NTC.5563108</t>
  </si>
  <si>
    <t>IMPACTA PRODUCCIONES SAS</t>
  </si>
  <si>
    <t>SERVICIO DE LOGÍSTICA NECESARIA PARA EL DESARROLLO DE LAS ACTIVIDADES DE CREACIÓN, DIVULGACIÓN ARTÍSTICA Y CULTURAL PARA LA REALIZACIÓN DEL CARNAVAL SAMARIO</t>
  </si>
  <si>
    <t>CO1.REQ.5735620</t>
  </si>
  <si>
    <t>OPS-VIN-0001-2024</t>
  </si>
  <si>
    <t>https://community.secop.gov.co/Public/Tendering/OpportunityDetail/Index?noticeUID=CO1.NTC.6151864&amp;isFromPublicArea=True&amp;isModal=False</t>
  </si>
  <si>
    <t>JUAN DIEGO RÍOS DIEZ</t>
  </si>
  <si>
    <t>1083041242</t>
  </si>
  <si>
    <t>CARLOS DANIEL DE LA ROSA FERNANDEZ</t>
  </si>
  <si>
    <t>PRESTACIÓN DE SERVICIOS PROFESIONALES EN MARCO DEL PROYECTO DE INVESTIGACIÓN TITULADO: “EVALUACIÓN DE UN PROTOTIPO DE TRAMPA CEBO PARA EL CONTROL DE MOSCAS DE LA FRUTA (ANASTREPHA SPP.) EN MANGO”.
PARA EL CUMPLIMIENTO DEL OBJETO EL CONTRATISTA SE COMPROMETE A CUMPLIR CON LAS SIGUIENTES ACTIVIDADES: 1) REALIZAR EL MONITOREO Y TOMA DE DATOS EN LOTE EXPERIMENTAL; 2) REALIZAR EL APOYO EN EL LABORATORIO PARA LA IDENTIFICACIÓN DE INSECTOS Y BIOENSAYOS PARA LA CARACTERIZACIÓN DE PATOGENICIDAD Y VIABILIDAD DE ENTOMOPATÓGENOS.</t>
  </si>
  <si>
    <t>CO1.REQ.6262829</t>
  </si>
  <si>
    <t>OPSP-VIN-0171-2024</t>
  </si>
  <si>
    <t>https://community.secop.gov.co/Public/Tendering/OpportunityDetail/Index?noticeUID=CO1.NTC.6128673&amp;isFromPublicArea=True&amp;isModal=False</t>
  </si>
  <si>
    <t>LYDA CASTRO GARCÍA</t>
  </si>
  <si>
    <t>MIGUEL MATEO RODRIGUEZ GARCIA</t>
  </si>
  <si>
    <t>PRESTAR LOS SERVICIOS PROFESIONALES EN EL CENTRO DE GENÉTICA Y BIOLOGÍA MOLECULAR PARA EL CUMPLIMIENTO DEL OBJETO, EL CONTRATISTA SE COMPROMETE A CUMPLIR CON LAS SIGUIENTES ACTIVIDADES: 1.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 2. APOYAR A LOS ANALISTAS EN LOS PROCESOS DE LABORATORIO RELACIONADOS CON DIAGNÓSTICO MOLECULAR DE ENFERMEDADES INFECCIOSAS, VENTA DE SERVICIOS VARIOS, VIGILANCIA GENÓMICA O INVESTIGACIÓN, DESDE LA RECEPCIÓN DE LAS MUESTRAS, DESEMBALAJE, MARCAJE, EXTRACCIÓN DE ÁCIDOS NUCLEICOS, PREPARACIÓN DE MEZCLAS DE RT-PCR, MONTAJE DE ENSAYOS DE RT-PCR EN TIEMPO REAL O CONVENCIONAL, NGS, ETC. 3. APOYAR EN LA ORGANIZACIÓN DEL ARCHIVO FÍ</t>
  </si>
  <si>
    <t xml:space="preserve">  CO1.REQ.6241904</t>
  </si>
  <si>
    <t>OPSP-VIN-0170-2024</t>
  </si>
  <si>
    <t>https://community.secop.gov.co/Public/Tendering/OpportunityDetail/Index?noticeUID=CO1.NTC.6127755&amp;isFromPublicArea=True&amp;isModal=False</t>
  </si>
  <si>
    <t>JORGE GÓMEZ ROJAS</t>
  </si>
  <si>
    <t>ALEXANDER ESTEBAN ESPINOSA VALDEZ</t>
  </si>
  <si>
    <t xml:space="preserve"> PRESTAR SERVICIOS PROFESIONALES EN MARCO DEL PROYECTO DE
INVESTIGACIÓN “PROTOTIPO PARA CONTROLAR LA MADURACIÓN DE LAS FRUTAS CLIMATÉRICAS EN FASE DE POSTCOSECHA POR
MEDIO DE ATMÓSFERA MODIFICADA”.
PARA EL CUMPLIMIENTO DEL OBJETO EL CONTRATISTA SE COMPROMETE A CUMPLIR CON EL APOYO EN LAS SIGUIENTES
ACTIVIDADES: 1. APOYAR EN EL DESARROLLO DEL PROTOTIPO. 2. ENTREGAR LOS DOCUMENTOS DEL DESARROLLO DEL PROTOTIPO:
DOCUMENTACIONES TÉCNICAS Y METODOLÓGICA. 3. EN CASO DE DESARROLLO DIGITAL EL CONTRATISTA SE COMPROMETE A
ENTREGAR LOS ARCHIVOS DIGITALES EN FORMATOS EDITABLES O, EN SU DEFECTO, EL CÓDIGO FUENTE, CÓDIGO DE
PROGRAMACIÓN O SCRIPT DEBIDAMENTE DOCUMENTADO, JUNTO CON TODAS LAS INDICACIONES QUE PERMITAN LA
INTERPRETACIÓN Y LECTURA DEL CÓDIGO FUENTE ENTREGADA. 4. REALIZAR LOS AJUSTES PERTINENTES QUE CONSIDERE EL
SUPERVISOR DEL PROTOTIPO. 5. ENTREGAR EL PROTOTIPO OBJETO DE LA PRESENTE ORDEN DENTRO DE LAS CONDICIONES
REQUERIDAS POR EL SUPERVISOR</t>
  </si>
  <si>
    <t>CO1.REQ.6235516</t>
  </si>
  <si>
    <t>OPSP-VIN-0169-2024</t>
  </si>
  <si>
    <t>https://community.secop.gov.co/Public/Tendering/OpportunityDetail/Index?noticeUID=CO1.NTC.6127926&amp;isFromPublicArea=True&amp;isModal=False</t>
  </si>
  <si>
    <t>SORAYA MARIA
DUARTE REYES</t>
  </si>
  <si>
    <t>SERGIO ARTURO VILORIA TRAVECEDO</t>
  </si>
  <si>
    <t>PRESTACIÓN DE SERVICIOS PROFESIONALES, EN MARCO DEL PROYECTO
DE INVESTIGACIÓN “RESILIENCIA AGRO-PESCADORA. CARACTERIZACIÓN DE LOS SERVICIOS ECOTURÍSTICOS EN DON JACA
(SANTA MARTA, COLOMBIA)”
PARA EL CUMPLIMIENTO DEL OBJETO EL CONTRATISTA SE COMPROMETE A CUMPLIR CON LAS SIGUIENTES ACTIVIDADES:  1. COPIA
DE LOS REGISTROS AUDIOVISUALES DEL PROYECTO 2. ACOMPAÑAR 3 DÍAS DEL TRABAJO DE CAMPO. 3. REALIZAR UN VIDEO DE
PROMOCIÓN DE 1:30 DE 3 DESTINOS DEL RECORRIDO.</t>
  </si>
  <si>
    <t>CO1.REQ.6234904</t>
  </si>
  <si>
    <t>OPSP-VIN-0168-2024</t>
  </si>
  <si>
    <t>https://community.secop.gov.co/Public/Tendering/OpportunityDetail/Index?noticeUID=CO1.NTC.6108493</t>
  </si>
  <si>
    <t>HAROLD DAVID HERNANDEZ SOLORZANO</t>
  </si>
  <si>
    <t>PRESTAR LOS SERVICIOS PROFESIONALES EN MARCO DEL PROYECTO: "PROTOTIPO PARA CONTROLAR LA MADURACIÓN DE LAS FRUTAS CLIMATÉRICAS EN FASE DE POSTCOSECHA POR MEDIO DE ATMÓSFERA MODIFICADA". PARA EL CUMPLIMIENTO DEL OBJETO EL CONTRATISTA SE COMPROMETE A CUMPLIR CON LAS SIGUIENTES ACTIVIDADES: 1. APOYAR EL DESARROLLO DEL PROTOTIPO. 2. ENTREGAR LOS DOCUMENTOS DEL DESARROLLO DEL PROTOTIPO: DOCUMENTACIONES TÉCNICAS Y METODOLÓGICA. 3. ENTREGAR LOS ARCHIVOS DIGITALES EN FORMATOS EDITABLES O, EN SU DEFECTO, EL CÓDIGO FUENTE, CÓDIGO DE PROGRAMACIÓN O SCRIPT DEBIDAMENTE DOCUMENTADO, JUNTO CON TODAS LAS INDICACIONES QUE PERMITAN LA INTERPRETACIÓN Y LECTURA DEL CÓDIGO FUENTE ENTREGADA. 4. REALIZAR LOS AJUSTES PERTINENTES QUE CONSIDERE EL SUPERVISOR DEL PROTOTIPO. 5. ENTREGAR EL PROTOTIPO OBJETO DE LA PRESENTE ORDEN DENTRO DE LAS CONDICIONES REQUERIDAS POR EL SUPERVISOR Y ACORDADAS CON EL CONTRATISTA.</t>
  </si>
  <si>
    <t>CO1.REQ.6214339</t>
  </si>
  <si>
    <t>OPSP-VIN-0167-2024</t>
  </si>
  <si>
    <t>https://community.secop.gov.co/Public/Tendering/OpportunityDetail/Index?noticeUID=CO1.NTC.6097682</t>
  </si>
  <si>
    <t>WILLINTON BARRANCO PEREZ</t>
  </si>
  <si>
    <t>MICHELLE VANESA SOTO AVENDAÑO</t>
  </si>
  <si>
    <t>PRESTAR LOS SERVICIOS PROFESIONALES, EN MARCO DEL PROYECTO “ARBORETUM DE LA UNIVERSIDAD DEL MAGDALENA, SANTA MARTA-COLOMBIA FASE 1” PARA EL CUMPLIMIENTO DEL OBJETO CONTRACTUAL, EL CONTRATISTA SE COMPROMETE AL DESARROLLO A CABALIDAD DE LAS SIGUIENTES ACTIVIDADES: 1. APOYAR EN EL SEGUIMIENTO BIOLÓGICO DE LAS ESPECIES DEL ARBORETUM. 2. IDENTIFICAR LOS EJEMPLARES A NIVEL DE FAMILIA, GÉNERO O ESPECIE PRESENTES EN EL CAMPUS DE LA UNIVERSIDAD DEL MAGDALENA QUE HACEN PARTE DEL ARBORETUM. 3. APOYAR EN LA GENERACIÓN DE BASE DE DATOS DE LAS ESPECIES DEL ARBORETUM. 4. APOYAR EN LA DEFINICIÓN DE LOS SITIOS DONDE SE ESTABLECERÁN LAS COLECCIONES. 5. APOYAR EN EL SEGUIMIENTO BIOLÓGICO DE LAS COLECCIONES DEL ARBORETUM. 6. APOYAR EN LA GENERACIÓN DE NUEVO POR MEDIO ARTÍCULOS CIENTÍFICOS Y/O CARTILLAS DIDÁCTICAS PARA LA CONSERVACIÓN DE LAS ESPECIES DEL ARBORETUM. 7. ASISTIR EN LAS ACTIVIDADES DE DIVULGACIÓN Y APROPIACIÓN SOCIAL DEL CONOCIMIENTO DEL ARBORETUM.</t>
  </si>
  <si>
    <t>CO1.REQ.6210468</t>
  </si>
  <si>
    <t>OPSP-VIN-0166-2024</t>
  </si>
  <si>
    <t>https://community.secop.gov.co/Public/Tendering/OpportunityDetail/Index?noticeUID=CO1.NTC.6090896</t>
  </si>
  <si>
    <t>YESICA TATIANA BELTRAN GOMEZ</t>
  </si>
  <si>
    <t>JAIRO JAVIER JATTIN BALCAZAR</t>
  </si>
  <si>
    <t>PRESTACIÓN DE SERVICIOS PROFESIONALES EN MARCO DEL PROYECTO DE INVESTIGACIÓN TITULADO: “HOLTER CARDIACO CON COMUNICACIÓN INALÁMBRICA, ALMACENAMIENTO EN SERVIDOR WEB Y VISUALIZACIÓN EN APLICATIVO MÓVIL”. PARA EL CUMPLIMIENTO DEL OBJETO EL CONTRATISTA SE COMPROMETE A CUMPLIR CON LAS SIGUIENTES ACTIVIDADES: 1. APOYAR EN LA REVISIÓN BIBLIOGRÁFICA; 2. ELABORAR INFORMES DE REVISIÓN; 3. REALIZAR EL SOPORTE EN LA APLICACIÓN DE LA METODOLOGÍA; 4. REALIZAR EL SOPORTE EN EL DESARROLLO DEL DISPOSITIVO HOLTER; 5. REALIZAR EL SOPORTE EN LAS VALIDACIONES DE LA APLICACIÓN MÓVIL.</t>
  </si>
  <si>
    <t>CO1.REQ.6203104</t>
  </si>
  <si>
    <t>OPSP-VIN-0165-2024</t>
  </si>
  <si>
    <t>https://community.secop.gov.co/Public/Tendering/OpportunityDetail/Index?noticeUID=CO1.NTC.6090519</t>
  </si>
  <si>
    <t>YESICA
TATIANA BELTRAN GOMEZ</t>
  </si>
  <si>
    <t>MIGUEL ANGEL MARTELO RAMIREZ</t>
  </si>
  <si>
    <t>PRESTAR LOS SERVICIOS PROFESIONALES EN MARCO DEL PROYECTO DE INVESTIGACIÓN: "HOLTER CARDIACO COMUNICACIÓN INALÁMBRICA, ALMACENAMIENTO EN SERVIDOR WEB Y VISUALIZACIÓN EN APLICATIVO MÓVIL". PARA EL CUMPLIMIENTO DEL OBJETO CONTRACTUAL, EL CONTRATISTA SE COMPROMETE AL DESARROLLO A CABALIDAD DE LAS SIGUIENTES ACTIVIDADES: 1) APOYAR LA RECOLECCIÓN DE INFORMACIÓN Y APLICACIÓN DE LA METODOLOGÍA. 2) APOYAR EL DESARROLLO DEL HARDWARE Y SOFTWARE DEL DISPOSITIVO HOLTER. 3) REALIZAR PRUEBAS DE VALIDACIÓN DEL DISPOSITIVO HOLTER. 4) REDACTAR INFORMES APOYO EN LA GESTIÓN DE LA SOLICITUD DE PATENTE.</t>
  </si>
  <si>
    <t>CO1.REQ.6203315</t>
  </si>
  <si>
    <t>OPSP-VIN-0164-2024</t>
  </si>
  <si>
    <t>https://community.secop.gov.co/Public/Tendering/OpportunityDetail/Index?noticeUID=CO1.NTC.6072887</t>
  </si>
  <si>
    <t>IBETH
ROCIO NORIEGA HERAZO</t>
  </si>
  <si>
    <t>NAYID EMILIO BRUGES IGLESIAS</t>
  </si>
  <si>
    <t>PRESTACIÓN DE SERVICIOS PROFESIONALES PARA EL FORTALECIMIENTO
DE LOS SERVICIOS DEL SISTEMA DE MUSEOS, ARTE Y CULTURA DE LA UNIVERSIDAD DEL MAGDALENA.
PARA EL CUMPLIMIENTO DEL OBJETO EL CONTRATISTA SE COMPROMETE A CUMPLIR CON LAS SIGUIENTES ACTIVIDADES: 1.
APOYAR EL PROCESO DE CREACIÓN DE LAS AGRUPACIONES MUSICALES QUE, CON BASE EN LOS DIFERENTES PROGRAMAS DE
FORMACIÓN MUSICAL DESARROLLADOS DESDE LA DIRECCIÓN DE PROYECCIÓN CULTURAL. 2. APOYAR LA CONVOCATORIA,
CONFORMACIÓN, ENSAYOS Y PRESENTACIONES DE LA ORQUESTA SINFÓNICA DE LA UNIVERSIDAD DEL MAGDALENA 3. DIRIGIR Y
ORIENTAR, EN TODOS LOS ASPECTOS TÉCNICOS EL PROCESO PEDAGÓGICO Y DE FORMACIÓN MUSICAL CORRESPONDIENTES A LOS
INSTRUMENTOS DE VIENTOS EN LOS CURSOS OFERTADOS DESDE LA DPC. 4. DISEÑAR UNA ESTRATEGIA DE APOYO AL SISTEMA
DE MUSEOS PARA EL DESARROLLO DE ACTIVIDADES CULTURALES DEL ÁREA DE LAS ARTES MUSICALES EN LAS DIFERENTES
ACTIVIDADES DE LA DIRECCIÓN DE PROYECCIÓN CULTURAL. 5. REAL</t>
  </si>
  <si>
    <t>CO1.REQ.6182795</t>
  </si>
  <si>
    <t>OPSP-VIN-0163-2024</t>
  </si>
  <si>
    <t>https://community.secop.gov.co/Public/Tendering/OpportunityDetail/Index?noticeUID=CO1.NTC.6072234</t>
  </si>
  <si>
    <t>UBALDO ENRIQUE RODRIGUEZ DE AVILA</t>
  </si>
  <si>
    <t>DAVID FELIPE VEGA VILLA</t>
  </si>
  <si>
    <t>PRESTAR LOS SERVICIOS PROFESIONALES EN MARCO DEL PROYECTO
"SISTEMA DE DETECCIÓN DE LA ATENCIÓN A PARTIR DE LA ACTIVIDAD ELÉCTRICA DEL CORAZÓN PARA EL REFUERZO
DIAGNÓSTICO Y TRATAMIENTO DEL TRASTORNO DE DÉFICIT POR ATENCIÓN CON HIPERACTIVIDAD (TDAH) Y LA
DIDÁCTICA EDUCATIVA". PARA EL CUMPLIMIENTO DEL OBJETO EL CONTRATISTA SE COMPROMETE A CUMPLIR CON LAS SIGUIENTES ACTIVIDADES: 1.
APOYAR AL INVESTIGADOR PRINCIPAL EN EL SOPORTE TÉCNICO Y/O CIENTÍFICO PARA EL DESARROLLO DE LAS ACTIVIDADES DE
LA PROPUESTA. 2. CONTRIBUIR EN LA ELABORACIÓN DE INFORMES Y PRODUCTOS.</t>
  </si>
  <si>
    <t>CO1.REQ.6182716</t>
  </si>
  <si>
    <t>OPSP-VIN-0162-2024</t>
  </si>
  <si>
    <t>https://community.secop.gov.co/Public/Tendering/OpportunityDetail/Index?noticeUID=CO1.NTC.6069387</t>
  </si>
  <si>
    <t>BEATRIZ ELENA MEDINA DIAZ</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</si>
  <si>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t>
  </si>
  <si>
    <t>CO1.REQ.6178488</t>
  </si>
  <si>
    <t>OPSP-VIN-0161-2024</t>
  </si>
  <si>
    <t>https://community.secop.gov.co/Public/Tendering/OpportunityDetail/Index?noticeUID=CO1.NTC.6069342</t>
  </si>
  <si>
    <t>JOSE FERNANDO SALGADO COMAS</t>
  </si>
  <si>
    <t>PRESTACIÓN DE SERVICIOS PROFESIONALES EN EL PROYECTO DE INVESTIGACIÓN TITULADO: "HOLTER CARDIACO CON COMUNICACIÓN INALÁMBRICA, ALMACENAMIENTO EN SERVIDOR WEB Y VISUALIZACIÓN EN APLICATIVO MÓVIL”. PARA EL CUMPLIMIENTO DEL OBJETO EL CONTRATISTA SE COMPROMETE A CUMPLIR CON LAS SIGUIENTES ACTIVIDADES: 1) REALIZAR EL SOPORTE EN LA RECOLECCIÓN DE INFORMACIÓN Y APLICACIÓN DE LA METODOLOGÍA DESARROLLO DEL HARDWARE Y SOFTWARE DEL DISPOSITIVO HOLTER. 2) REALIZAR PRUEBAS DE VALIDACIÓN DEL DISPOSITIVO HOLTER. 3) REDACTAR INFORMES. 4) APOYAR EN LA GESTIÓN DE LA SOLICITUD DE PATENTE.</t>
  </si>
  <si>
    <t>CO1.REQ.6178079</t>
  </si>
  <si>
    <t>OPSP-VIN-0160-2024</t>
  </si>
  <si>
    <t>https://community.secop.gov.co/Public/Tendering/OpportunityDetail/Index?noticeUID=CO1.NTC.6069671</t>
  </si>
  <si>
    <t>JUAN CARLOS VARGAS</t>
  </si>
  <si>
    <t>KETTY MARGARITA MOYA CASTRO</t>
  </si>
  <si>
    <t>PRESTAR LOS SERVICIOS PROFESIONALES EN LA DIRECCIÓN DE GESTIÓN DEL CONOCIMIENTO, EN MARCO DEL PROYECTO “PUEBLOS BIOSOLARES”.
PARA EL CUMPLIMIENTO DEL OBJETO CONTRACTUAL, EL CONTRATISTA SE COMPROMETE AL DESARROLLO A CABALIDAD DE LAS SIGUIENTES ACTIVIDADES: 1. CONSOLIDAR EL PRESUPUESTO. 2. CONSOLIDAR LAS MEMORIAS DE CÁLCULO. 3. REALIZAR LAS COTIZACIONES DEL PROYECTO.</t>
  </si>
  <si>
    <t>CO1.REQ.6182257</t>
  </si>
  <si>
    <t>OPSP-VIN-0159-2024</t>
  </si>
  <si>
    <t>https://community.secop.gov.co/Public/Tendering/OpportunityDetail/Index?noticeUID=CO1.NTC.6069198</t>
  </si>
  <si>
    <t>PRESTAR LOS SERVICIOS PROFESIONALES EN MARCO DEL CONVENIO
ESPECÍFICO: PROYECTO TRAJECTS PROGRAMA DEL SERVICIO ALEMÁN DE INTERCAMBIO ACADÉMICO – DAAD Y EL
CORRESPONDIENTE CONTRATO ID 57592444 DEL DAAD. PARA LA EJECUCIÓN DEL PROYECTO DE INVESTIGACIÓN TITULADO:
"TRAJECTS: TRANSNATIONAL CENTRE FOR JUST TRANSITIONS IN ENERGY, CLIMATE AND SUSTAINABILITY".
PARA EL CUMPLIMIENTO DEL OBJETO, EL CONTRATISTA SE COMPROMETE A CUMPLIR CON LAS SIGUIENTES ACTIVIDADES: 1. ASISTIR
A ASPIRANTES Y SELECCIONADOS DE JUNIOR RESEARCH STAYS (JRS) Y SENIOR RESEARCH STAYS (SRS) ASÍ COMO A LA
ORGANIZACIÓN ANFITRIONA CON LOS REQUERIMIENTOS ADMINISTRATIVOS Y LOGÍSTICOS ANTES Y DURANTE SUS ESTADÍAS EN
SANTA MARTA, COLOMBIA. 2. ASISTIR SOLICITUDES LOGÍSTICAS DE CANDIDATOS DE LAS JRS Y SRS. 3. GESTIONAR
PRESUPUESTO DE TRAJECTS PARA VIÁTICOS Y REEMBOLSOS DE VIAJE. 4. GESTIONAR Y COMUNICAR OTROS EVENTOS DE LA
RED TRAJECTS, INCLUIDAS CONFERENCIAS VIRTUALES CONJUNTAS (JVL) Y D</t>
  </si>
  <si>
    <t>CO1.REQ.6178002</t>
  </si>
  <si>
    <t>OPSP-VIN-0158-2024</t>
  </si>
  <si>
    <t>https://community.secop.gov.co/Public/Tendering/ContractNoticePhases/View?PPI=CO1.PPI.31421129&amp;isFromPublicArea=True&amp;isModal=False</t>
  </si>
  <si>
    <t>UBALDO ENRIQUE RODRÍGUEZ DE ÁVILA</t>
  </si>
  <si>
    <t>EDWIN BELISARIO CALDERON AGUILERA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</si>
  <si>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</si>
  <si>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 xml:space="preserve"> CO1.REQ.6152869</t>
  </si>
  <si>
    <t>OPSP-VIN-0157-2024</t>
  </si>
  <si>
    <t>https://community.secop.gov.co/Public/Tendering/OpportunityDetail/Index?noticeUID=CO1.NTC.6043442&amp;isFromPublicArea=True&amp;isModal=False</t>
  </si>
  <si>
    <t>ALBERTO EDUARDO DUARTE FLOREZ</t>
  </si>
  <si>
    <t>PRESTAR LOS SERVICIOS PROFESIONALES EN MARCO DEL CONVENIO
ESPECÍFICO: PROYECTO TRAJECTS PROGRAMA DEL SERVICIO ALEMÁN DE INTERCAMBIO ACADÉMICO – DAAD Y EL
CORRESPONDIENTE CONTRATO ID 57592444 DEL DAAD. PARA LA EJECUCIÓN DEL PROYECTO DE INVESTIGACIÓN TITULADO:
"TRAJECTS: TRANSNATIONAL CENTRE FOR JUST TRANSITIONS IN ENERGY, CLIMATE AND SUSTAINABILITY".
PARA EL CUMPLIMIENTO DEL OBJETO, EL CONTRATISTA SE COMPROMETE A CUMPLIR CON LAS SIGUIENTES ACTIVIDADES: 1. ASISTIR
A LOS BECARIOS EN ASPECTOS ADMINISTRATIVOS Y LOGÍSTICOS DURANTE EL PERIODO ACADÉMICO 2024-I. 2. COLABORAR EN LA
COMUNICACIÓN DE EVENTOS Y ACTIVIDADES RELEVANTES PARA LOS BECARIOS. 3. FACILITAR LA PREPARACIÓN DE DOCUMENTOS
REQUERIDOS POR LA VICERRECTORÍA DE INVESTIGACIÓN Y EL CENTRO DE POSGRADOS Y FORMACIÓN CONTINUA. 4. APOYO EN EL
SEGUIMIENTO AL CUMPLIMIENTO DE REQUISITOS DEL PROYECTO TRAJECTS. 5. ASISTENCIA EN LA PREPARACIÓN DE INFORMES
DE SEGUIMIENTO ACADÉMICO Y ADMINISTRATIVO DE</t>
  </si>
  <si>
    <t>CO1.REQ.6152967</t>
  </si>
  <si>
    <t>OPSP-VIN-0156-2024</t>
  </si>
  <si>
    <t>https://community.secop.gov.co/Public/Tendering/OpportunityDetail/Index?noticeUID=CO1.NTC.6034120&amp;isFromPublicArea=True&amp;isModal=False</t>
  </si>
  <si>
    <t>REYNALDO ANTONIO RODRIGUEZ
RODRIGUEZ</t>
  </si>
  <si>
    <t>PRESTAR LOS SERVICIOS PROFESIONALES EN MARCO DEL PROYECTO "SISTEMA DE DETECCIÓN DE LA ATENCIÓN A PARTIR DE LA ACTIVIDAD ELÉCTRICA DEL CORAZÓN PARA EL REFUERZO DIAGNÓSTICO Y TRATAMIENTO DEL TRASTORNO DE DÉFICIT POR ATENCIÓN CON HIPERACTIVIDAD (TDAH) Y LA DIDÁCTICA EDUCATIVA". PARA EL CUMPLIMIENTO DEL OBJETO EL CONTRATISTA SE COMPROMETE A CUMPLIR CON LAS SIGUIENTES ACTIVIDADES: 1. PROGRAMAR Y ENSAMBLAR EL PROTOTIPO. 2. RECOLECTAR, ORGANIZAR Y ANALIZAR DATOS CON APOYO EN MEDIACIONES TECNOLÓGICAS. 3. PARTICIPAR EN LA GENERACIÓN DE PRODUCTOS. 4. APOYAR AL INVESTIGADOR PRINCIPAL EN EL DESARROLLO DE LAS ACTIVIDADES QUE COMPONEN LA PROPUESTA.</t>
  </si>
  <si>
    <t>CO1.REQ.6144896</t>
  </si>
  <si>
    <t>OPSP-VIN-0155-2024</t>
  </si>
  <si>
    <t>https://community.secop.gov.co/Public/Tendering/OpportunityDetail/Index?noticeUID=CO1.NTC.6046886&amp;isFromPublicArea=True&amp;isModal=False</t>
  </si>
  <si>
    <t>RICARDO
ADRIAN TETE MIELES</t>
  </si>
  <si>
    <t>DANIEL ALBERTO CASTRO FERREIRA</t>
  </si>
  <si>
    <t>PRESTAR LOS SERVICIOS PROFESIONALES CON EL FIN DE APOYAR LA ORGANIZACIÓN DEL “AUSPICIO: LANZAMIENTO COLECCIÓN 500 AÑOS SANTA MARTA, CORRESPONDIENTE A LA CARTA DE AUSPICIO EMITIDA POR LA CORPORACIÓN ANDINA DE FOMENTO (CAF) A LA UNIVERSIDAD DEL MAGDALENA.
PARA EL CUMPLIMIENTO DEL OBJETO EL CONTRATISTA SE COMPROMETE A CUMPLIR CON LAS SIGUIENTES ACTIVIDADES: 1. EDITAR LA OBRA LAS “TRIBUS INDÍGENAS DEL MAGDALENA” CUMPLIENDO LAS NORMAS EDITORIALES. 2. REALIZAR INVESTIGACIONES PARA CONTEXTUALIZAR Y VERIFICAR LA PRECISIÓN HISTÓRICA DEL CONTENIDO. 3. INCLUIR NOTAS AL PIE PARA ACLARAR TÉRMINOS, REFERENCIAS CULTURALES O CONCEPTOS OBSOLETOS. 4. AÑADIR NOTAS PARA EXPLICAR REFERENCIAS CULTURALES ESPECÍFICAS QUE PUEDAN NO SER FAMILIARES PARA EL LECTOR ACTUAL. 5. TRABAJAR EN LA CREACIÓN DE NOTAS
AL PIE, COMENTARIOS O INTRODUCCIONES ADICIONALES QUE ENRIQUEZCAN LA COMPRENSIÓN DEL LECTOR SOBRE EL CONTEXTO HISTÓRICO Y ACADÉMICO. 6. CONSEGUIR Y UBICAR MATERIAL</t>
  </si>
  <si>
    <t>CO1.REQ.6137510</t>
  </si>
  <si>
    <t>OPSP-VIN-0154-2024</t>
  </si>
  <si>
    <t>https://community.secop.gov.co/Public/Tendering/OpportunityDetail/Index?noticeUID=CO1.NTC.6028602&amp;isFromPublicArea=True&amp;isModal=False</t>
  </si>
  <si>
    <t>ELIAS GREGORIO GARCÍA PEROZO</t>
  </si>
  <si>
    <t>LUIS ENRIQUE TAMARA RUIZ</t>
  </si>
  <si>
    <t>PRESTACIÓN DE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ACOMPAÑAR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Y POST</t>
  </si>
  <si>
    <t>CO1.REQ.6137064</t>
  </si>
  <si>
    <t>OPSP-VIN-0153-2024</t>
  </si>
  <si>
    <t>https://community.secop.gov.co/Public/Tendering/OpportunityDetail/Index?noticeUID=CO1.NTC.6028511&amp;isFromPublicArea=True&amp;isModal=False</t>
  </si>
  <si>
    <t>ELIANA
VERGARA VASQUEZ</t>
  </si>
  <si>
    <t>MARIA JESUS GONZÁLEZ PABÓN</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</si>
  <si>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EL APOYO EN LAS SIGUIENTES ACTIVIDADES: 1. APOYAR EN LA GESTIÓN DE ACTIVIDADES DE LA ALIANZA ESTRATÉGICA ESTABLECIDA ENTRE UNIMAG, ITSA, UPC PARA LA ADECUADA EJECUCIÓN DEL PROYECTO. 2. GESTIONAR ENCUENTROS PRESENCIALES O VIRTUALES EN TEMAS DE ELECTROQUÍMICA Y MICROBIOLOGÍA. 3. APOYAR Y REALIZ</t>
  </si>
  <si>
    <t>CO1.REQ.6137455</t>
  </si>
  <si>
    <t>OPSP-VIN-0152-2024</t>
  </si>
  <si>
    <t>https://community.secop.gov.co/Public/Tendering/OpportunityDetail/Index?noticeUID=CO1.NTC.6027488&amp;isFromPublicArea=True&amp;isModal=False</t>
  </si>
  <si>
    <t>MAYKOL CAMILO DELGADO CORREAL</t>
  </si>
  <si>
    <t>PRESTAR SERVICIOS PROFESIONALES COMO ASESOR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OBJETO DE MEDICIÓN. 2. APOYAR EL DESARROLLO DE LAS ACTIVIDADES DE TRANSFERENCIA DE CONOCIMIENTO DE LA TECNOLOGÍA A LA COMUNIDAD OBJETIVO. 3. APOYAR LA DEFINICIÓN DE NUEVOS RETOS DE INVESTIGACIÓN BASADOS EN LA TECNOLOGÍA DESARROLLADA. 4.APOYAR LA DIVULGACIÓN DE RESULTADOS DE INNOVACIÓN DEL PROYECTO. 5. APOYAR LA REALIZACIÓN DE INFORMES TÉCNICOS.</t>
  </si>
  <si>
    <t>CO1.REQ.6139311</t>
  </si>
  <si>
    <t>OPSP-VIN-0151-2024</t>
  </si>
  <si>
    <t>https://community.secop.gov.co/Public/Tendering/OpportunityDetail/Index?noticeUID=CO1.NTC.6024771&amp;isFromPublicArea=True&amp;isModal=False</t>
  </si>
  <si>
    <t>ANA MARGARITA SALAS DE LA HOZ</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</si>
  <si>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APOYO EN LA ELABORACIÓN DE RUTAS DE TRABAJO PARA EL DESARROLLO DE LAS ACTIVIDADES CORRESPONDIENTES AL COMPONENTE AUDIOVISUAL; 2. REGISTRO Y DOCUMENTACIÓN DEL MATERIAL FÍLMICO Y SONORO PARA EL DOCUMENTAL; 3. SISTEMATIZACIÓN Y SELECCIÓN DEL MATERIAL AUDIOVISUAL PARA EL PRODUCTO FINAL.</t>
  </si>
  <si>
    <t>CO1.REQ.6132164</t>
  </si>
  <si>
    <t>OPSP-VIN-0150-2024</t>
  </si>
  <si>
    <t>https://community.secop.gov.co/Public/Tendering/OpportunityDetail/Index?noticeUID=CO1.NTC.6003040&amp;isFromPublicArea=True&amp;isModal=False</t>
  </si>
  <si>
    <t>CESAR
ENRIQUE TAMARIS TURIZO</t>
  </si>
  <si>
    <t>LUIS  ALFREDO RUBIO</t>
  </si>
  <si>
    <t>PRESTACIÓN DE SERVICIOS PROFESIONALES EN EL MARCO DEL PROYECTO DE INVESTIGACIÓN EXTERNO TITULADO: “ESTADO DE CONSERVACIÓN DE LOS RECURSOS NATURALES EN LA CIÉNAGA LA RINCONADA, MAGDALENA, COLOMBIA”. PARA EL CUMPLIMIENTO DEL OBJETO CONTRACTUAL, EL CONTRATISTA SE COMPROMETE AL DESARROLLO A CABALIDAD DE LAS SIGUIENTES ACTIVIDADES: 1. IDENTIFICAR EN LA VEGETACIÓN DEL BOSQUE DE LAS PALOMAS Y DE LAS MACRÓFITAS DE LA CIÉNAGA LA RINCONADA. 2. PROCESO DE CURADURÍA DE MUESTRAS BIOLÓGICAS. 3. INGRESO DE LA INFORMACIÓN BIOLÓGICA AL SIB MEDIANTE LA PLATAFORMA DARWINCORE.</t>
  </si>
  <si>
    <t>CO1.REQ.6114668</t>
  </si>
  <si>
    <t>OPSP-VIN-0149-2024</t>
  </si>
  <si>
    <t>https://community.secop.gov.co/Public/Tendering/OpportunityDetail/Index?noticeUID=CO1.NTC.6002600&amp;isFromPublicArea=True&amp;isModal=False</t>
  </si>
  <si>
    <t>CARMEN JOHANA REYNOSO ESCORCIA</t>
  </si>
  <si>
    <t>PRESTAR LOS SERVICIOS PROFESIONALES EN MARCO DEL PROYECTO DE INVESTIGACIÓN: “SISTEMA DE DETECCIÓN DE LA ATENCIÓN A PARTIR DE LA ACTIVIDAD ELÉCTRICA DEL CORAZÓN PARA EL REFUERZO DIAGNÓSTICO Y TRATAMIENTO DEL TRASTORNO DE DÉFICIT POR ATENCIÓN CON HIPERACTIVIDAD (TDAH) Y LA DIDÁCTICA EDUCATIVA”. PARA EL CUMPLIMIENTO DEL OBJETO CONTRACTUAL, EL CONTRATISTA SE COMPROMETE AL DESARROLLO A CABALIDAD DE LAS SIGUIENTES ACTIVIDADES: 1) DESARROLLAR LAS INTERVENCIONES PSICOLÓGICAS CON LOS VOLUNTARIOS PARTICIPANTES. 2) MONITOREAR LA COMPATIBILIDAD DEL SISTEMA CON LA ACTIVIDAD CLÍNICA PSICOLÓGICA; 3) PARTICIPAR EN LA GENERACIÓN DE PRODUCTOS.</t>
  </si>
  <si>
    <t>CO1.REQ.6114703</t>
  </si>
  <si>
    <t>OPSP-VIN-0148-2024</t>
  </si>
  <si>
    <t>https://community.secop.gov.co/Public/Tendering/OpportunityDetail/Index?noticeUID=CO1.NTC.5987503&amp;isFromPublicArea=True&amp;isModal=False</t>
  </si>
  <si>
    <t>ELIANA VERGARA VASQUEZ</t>
  </si>
  <si>
    <t>LAURA CAROLINA MANTILLA ROMO</t>
  </si>
  <si>
    <t>PRESTAR SERVICIOS PROFESIONALES EN MARCO DEL PROYECTO DE INVESTIGACIÓN “SISTEMA BIOELECTROQUÍMICO PARA LA RECUPERACIÓN DE NUTRIENTES (NITRÓGENO Y FÓSFORO) Y REUTILIZACIÓN DE AGUA OPERADO CON MATERIALES DE BAJO COSTO UTILIZANDO VERTIMIENTOS LÍQUIDOS DE LA INDUSTRIA AGROPECUARIA”, FINANCIADO POR EL CONTRATO DE FINANCIAMIENTO DE RECUPERACIÓN CONTINGENTE N° 2021-1028 DE 2021 CELEBRADO ENTRE EL INSTITUTO COLOMBIANO DE CRÉDITO EDUCATIVO Y ESTUDIOS TÉCNICOS EN EL EXTERIOR "MARIANO OSPINA PÉREZ" - ICETEX, EL MINISTERIO DE CIENCIA, TECNOLOGÍA E INNOVACIÓN. PARA EL CUMPLIMIENTO DEL OBJETO EL CONTRATISTA SE COMPROMETE A CUMPLIR CON EL APOYO EN LAS SIGUIENTES ACTIVIDADES: 1. APOYAR EN LA GESTIÓN DE COMPRAS EN EL MARCO DEL PROYECTO. 2. APOYAR EN LA SISTEMATIZACIÓN DE LA INFORMACIÓN, ANÁLISIS Y ELABORACIÓN DE INFORMES. 3. PRESENTAR INFORME FINAL DE AVANCE DE EJECUCIÓN PRESUPUESTAL QUE DETALLE COMPRAS REALIZADAS E INCLUYA PRESUPUESTO EJECUTADO Y PENDIEN</t>
  </si>
  <si>
    <t>CO1.REQ.6095729</t>
  </si>
  <si>
    <t>OPSP-VIN-0147-2024</t>
  </si>
  <si>
    <t>https://community.secop.gov.co/Public/Tendering/OpportunityDetail/Index?noticeUID=CO1.NTC.5961154&amp;isFromPublicArea=True&amp;isModal=False</t>
  </si>
  <si>
    <t>LAURA CECILIA CHAVES HERRERA</t>
  </si>
  <si>
    <t>PRESTACIÓN DE SERVICIOS PROFESIONALES EN EL MARCO DEL PROYECTO DE INVESTIGACIÓN EXTERNO TITULADO: “DE LA SIERRA NEVADA DE SANTA MARTA A SEPUR ZARCO: ESCUELA INTERCULTURAL DE JUSTICIA CONTRA LA VIOLENCIA SEXUAL Y LA VIOLENCIA BASADA EN GÉNERO EN EL MARCO DEL POSTCONFLICTO Y EL COVID 19 EN COLOMBIA”, CORRESPONDIENTE AL CONVENIO ESPECÍFICO ENTRE LA UNIVERSIDAD INTERNACIONAL DE ANDALUCÍA (REINO DE ESPAÑA), LA UNIVERSIDAD DEL MAGDALENA (REPÚBLICA DE COLOMBIA) Y LA UNIVERSIDAD DEL ROSARIO (REPÚBLICA DE COLOMBIA).
PARA EL CUMPLIMIENTO DEL OBJETO CONTRACTUAL, EL CONTRATISTA SE COMPROMETE AL DESARROLLO A CABALIDAD DE LAS SIGUIENTES ACTIVIDADES: 1. APOYAR LA COORDINACIÓN ACADÉMICA DE LOS ENCUENTROS TERRITORIALES DESARROLLADOS EN EL MARCO DE LA ESCUELA INTERCULTURAL DE JUSTICIA CONTRA LA VIOLENCIA SEXUAL Y LA VIOLENCIA BASADA EN GÉNERO, EN EL MARCO DEL POSTCONFLICTO Y EL COVID 19 EN COLOMBIA. 2. APOYAR EN LA ESCRITURA DE ARTÍCULOS EN REVISTAS INDEXAD</t>
  </si>
  <si>
    <t>CO1.REQ.6072506</t>
  </si>
  <si>
    <t>OPSP-VIN-0146-2024</t>
  </si>
  <si>
    <t>https://community.secop.gov.co/Public/Tendering/OpportunityDetail/Index?noticeUID=CO1.NTC.5960184&amp;isFromPublicArea=True&amp;isModal=False</t>
  </si>
  <si>
    <t>NEYDA ESTHER CUADRO MADERO</t>
  </si>
  <si>
    <t xml:space="preserve">PRESTAR SERVICIOS PROFESIONALES EN LA DIRECCIÓN CENTRO DE INVESTIGACIÓN EN ALTO RENDIMIENTO DEPORTIVO Y ESTUDIOS BIOMÉDICOS. PARA EL CUMPLIMIENTO DEL OBJETO EL CONTRATISTA SE COMPROMETE A CUMPLIR CON EL APOYO EN LAS SIGUIENTES ACTIVIDADES Y PRODUCTOS A ENTREGAR: 1. APOYAR A SPORTSCI A CUMPLIR CON EL SISTEMA ÚNICO DE HABILITACIÓN OBLIGATORIO PARA TODOS LOS PRESTADORES Y ALCANZAR EL LOGRO DEL CONTROL DE RIESGO ASOCIADOS A LA PRESTACIÓN DE LOS SERVICIOS OFRECIDOS. 2. REALIZAR LOS SIGUIENTES MANUALES, PROGRAMAS Y/O PROTOCOLOS DE: A) SERVICIOS EN ATENCIÓN Y VALORACIÓN EN NUTRICIÓN DEPORTIVA. B) SERVICIOS EN ATENCIÓN Y VALORACIÓN EN FISIOTERAPIA Y REHABILITACIÓN DEPORTIVA. C) FORMATOS, REGISTROS E INSTRUMENTOS DERIVADOS DE CADA MANUAL. PRG, PROTOCOLO E INSTRUCTIVO. D)SOCIALIZACIÓN, DIVULGACIÓN Y CAPACITACIÓN DE CADA PROCESO Y FORMATOS. </t>
  </si>
  <si>
    <t>CO1.REQ.6072136</t>
  </si>
  <si>
    <t>OPSP-VIN-0145-2024</t>
  </si>
  <si>
    <t>https://community.secop.gov.co/Public/Tendering/OpportunityDetail/Index?noticeUID=CO1.NTC.5962129&amp;isFromPublicArea=True&amp;isModal=False</t>
  </si>
  <si>
    <t>174 / 224</t>
  </si>
  <si>
    <t>ELCY PATRICIA PRADO FAJARDO</t>
  </si>
  <si>
    <t>PRESTAR SERVICIOS PROFESIONALES COMO LÍDER ILUMINACIÓN LED INTELIGENTE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CODIRIGIR LAS ACCIONES DE PREPARACIÓN DE LA TECNOLOGÍA PARA EL CONTEXTO DE APLICACIÓN. 2. CODIRIGIR EL DISEÑO DE LAS LUMINARIAS LED INTELIGENTES BASADAS EN IOT. 3. CODIRIGIR LA TRANSFERENCIA DE CONOCIMIENTO PARA EL DESARROLLO Y PROGRAMACIÓN DE LOS COMPONENTES ELECTRÓNICOS EN LAS LUMINARIAS LED. 4. CODIRIGIR A LOS INVESTIGADORES Y MIEMBROS DEL EQUIPO DE TRABAJO VINCULADOS AL PROYECTO PARA LA IMPLEMENTACIÓN DE LA RED PILOTO DE LUMINARIAS INTELIGENTES. 5. DAR LOS LINEAMIENTOS TÉCNICOS NECESARIOS PARA EL DESARROLLO DEL ENTORNO WEB DE MONITOREO, CONTROL Y GENERACIÓN DE ALERTAS 6. DAR LOS LI</t>
  </si>
  <si>
    <t>CO1.REQ.6066322</t>
  </si>
  <si>
    <t>OPSP-VIN-0144-2024</t>
  </si>
  <si>
    <t>https://community.secop.gov.co/Public/Tendering/OpportunityDetail/Index?noticeUID=CO1.NTC.5949483&amp;isFromPublicArea=True&amp;isModal=False</t>
  </si>
  <si>
    <t>ERIX JOSE GRANADOS OSPINO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</si>
  <si>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ASISTIR A SALIDAS DE CAMPO Y APLICAR ENTREVISTAS CON EL FIN DE RECOLECTAR INFORMACIÓN PRIMARIA RESPECTO A LA SITUACIÓN ACTUAL SOCIAL, ECONÓMICA Y LABORAL A LO LARGO DEL CORREDOR VIDA CESAR - MAGDALENA. 2. APOYAR EN LOS TALLERES PRESENCIALES Y MESAS DE TRABAJO REALIZADAS DURANTE EL PROYECTO. 3. APOYAR EN LA IDENTIFICACIÓN DE PERFILES LABORALES QUE REQUIERE LA INDUSTRIA PRESENTE Y PROYECTADA EN EL CESAR Y MAGDALENA. 4. APOYAR EN LA REVISIÓN DE DIAGNÓSTICOS DE LA ECONOMÍA SOLIDARIA EN CESAR Y MAGDALENA. 5. PRODUCIR Y EDITAR EL MATERIAL AUDIOVISUAL. 6. ELABORAR CO</t>
  </si>
  <si>
    <t>CO1.REQ.6060275</t>
  </si>
  <si>
    <t>OPSP-VIN-0143-2024</t>
  </si>
  <si>
    <t>https://community.secop.gov.co/Public/Tendering/OpportunityDetail/Index?noticeUID=CO1.NTC.5949005&amp;isFromPublicArea=True&amp;isModal=False</t>
  </si>
  <si>
    <t>CRISTINA ISABEL HERNANDEZ LOZANO</t>
  </si>
  <si>
    <t>PRESTAR LOS SERVICIOS PROFESIONALES COMO BIÓLOGA EN MARCO DEL PROYECTO "OSITOS DE AGUA (TARDÍGRADA) ASOCIADOS A BRIÓFITOS Y LÍQUENES EN FRAGMENTOS DE BOSQUE SECO TROPICAL DE LOS MONTES DE MARÍA Y LA SERRANÍA DE PIOJÓ. UNA CONTRIBUCIÓN A LA BIODIVERSIDAD DE COLOMBIA". CON APORTE DE LA UNIVERSIDAD DEL ATLÁNTICO, CORRESPONDIENTE AL CONVENIO ESPECÍFICO DE COLABORACIÓN INVESTIGATIVA NO. 27122021 DE 2021, SUSCRITO ENTRE LA UNIVERSIDAD DEL ATLÁNTICO Y LA UNIVERSIDAD DEL MAGDALENA - UNIMAGDALENA, EN EL MARCO DEL CONTRATO 80740-157-2021.
PARA EL CUMPLIMIENTO DEL OBJETO EL CONTRATISTA SE COMPROMETE A CUMPLIR CON LAS SIGUIENTES ACTIVIDADES EN LA COLECCIÓN FICOLÓGICA: 1. APOYAR EN LA REVISIÓN DE MUESTRAS DE BRIÓFITOS Y LÍQUENES PARA LA EXTRACCIÓN Y MONTAJE DE TARDÍGRADOS. IDENTIFICACIÓN DE TARDÍGRADOS. 2. APOYAR LAS ACTIVIDADES MOLECULARES PARA LA OBTENCIÓN DE SECUENCIAS QUE COMPLEMENTEN LAS IDENTIFICACIONES DE LOS TARDÍGRADOS. 3. APOYAR EN LA ELABORA</t>
  </si>
  <si>
    <t>CO1.REQ.6059561</t>
  </si>
  <si>
    <t>OPSP-VIN-0142-2024</t>
  </si>
  <si>
    <t>https://community.secop.gov.co/Public/Tendering/OpportunityDetail/Index?noticeUID=CO1.NTC.5951937&amp;isFromPublicArea=True&amp;isModal=False</t>
  </si>
  <si>
    <t>IVAN ALFONSO VILLAMIL MARTINEZ</t>
  </si>
  <si>
    <t>PRESTACIÓN DE SERVICIOS PROFESIONALES EN MARCO DEL PROYECTO DE INVESTIGACIÓN “EFECTO DE LA QUÍMICA DE CARBONATOS Y LA ACIDIFICACIÓN OCEÁNICA EN LA CALCIFICACIÓN Y FECUNDIDAD DE ALGAS CORALINÁCEAS COSTROSAS DE AMBIENTES CON SURGENCIA ESTACIONAL EN EL CARIBE COLOMBIANO”, CORRESPONDIENTE AL CONTRATO DE FINANCIAMIENTO DE RECUPERACIÓN CONTINGENTE N° 2021-1032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SEGUIMIENTO Y AJUSTE DE VARIABLES EN SISTEMA DE RESERVORIO DE ALGAS CORALINAS Y EN SISTEMA EXPERIMENTAL.
(TEMPERATURA, OXÍGENO, CO2 Y PH ESCALA TOTAL, NUTRIENTES, SALINIDAD). 2. APOYO TÉCNICO EN DISEÑO Y MONTAJE DE SISTEMA DE RECIRCULACIÓN Y DISTRIBUCIÓN DE AGUA DE MAR (</t>
  </si>
  <si>
    <t>CO1.REQ.6059603</t>
  </si>
  <si>
    <t>OPSP-VIN-0141-2024</t>
  </si>
  <si>
    <t>https://community.secop.gov.co/Public/Tendering/OpportunityDetail/Index?noticeUID=CO1.NTC.5939814&amp;isFromPublicArea=True&amp;isModal=False</t>
  </si>
  <si>
    <t>ANGIE PAHOLA COLORADO MARTINEZ</t>
  </si>
  <si>
    <t>PRESTAR LOS SERVICIOS PROFESIONALES COMO BIÓLOGA EN MARCO DEL PROYECTO "EFECTO DEL POLVILLO DE CARBÓN Y LOS MICROPLÁSTICOS EN EL DESARROLLO TEMPRANO DE ORGANISMOS ARRECIFALES". CORRESPONDIENTE AL CONTRATO DE FINANCIAMIENTO DE RECUPERACIÓN CONTINGENTE
NO. 2022-0733 DE 2022 CELEBRADO CON EL INSTITUTO COLOMBIANO DE CRÉDITO EDUCATIVO Y ESTUDIOS TÉCNICOS EN EL EXTERIOR "MARIANO OSPINA PÉREZ" - ICETEX Y EL MINISTERIO DE CIENCIA, TECNOLOGÍA E INNOVACIÓN Y LA UNIVERSIDAD DEL MAGDALENA. PARA EL CUMPLIMIENTO DEL OBJETO EL CONTRATISTA SE COMPROMETE A CUMPLIR CON LAS SIGUIENTES ACTIVIDADES EN LA COLECCIÓN FICOLÓGICA: 1. APOYAR EN SALIDAS DE CAMPO. 2. RECOLECTAR Y MANEJO DE MUESTRAS PARA LA CUANTIFICACIÓN DE MICROPLÁSTICOS. 3. SEPARACIÓN DE MICROPLÁSTICOS EN LABORATORIO. 4. REALIZAR LA
CARACTERIZACIÓN Y CONTEO DE MICROPLÁSTICOS. 5. REALIZAR LA TOMA DE MICROGRAFÍAS. 6. APOYAR EN EL ANÁLISIS ESTADÍSTICO DE LOS RESULTADOS. 6. APOYAR EN LA ELABORACIÓN DE I</t>
  </si>
  <si>
    <t>CO1.REQ.6044877</t>
  </si>
  <si>
    <t>OPSP-VIN-0140-2024</t>
  </si>
  <si>
    <t>https://community.secop.gov.co/Public/Tendering/OpportunityDetail/Index?noticeUID=CO1.NTC.5950335&amp;isFromPublicArea=True&amp;isModal=False</t>
  </si>
  <si>
    <t>FREDY ARID TOVAR BERNAL</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</si>
  <si>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GESTIÓN TERRITORIAL PARA LA VINCULACIÓN DE ACTORES AL PACTO DE COMPROMISO AMBIENTAL. 2. APOYAR LA GESTIÓN TERRITORIAL PARA LA VINCULACIÓN DE ACTORES AL PACTO DE COMPROMISO AMBIENTAL 3. APOYAR LA GESTIÓN TERRITORIAL Y DE ALIADOS EN EL DESARROLLO DE LAS ACTIVIDADES RELACIONADAS CON EL DESARROLLO TECNOLÓGICO Y LA INNOVACIÓN. 4. APOYAR LA PARAMETRIZACIÓN DE LAS VARIABLES AMBIENTALES Y CLIMÁTICAS OBJETO DE MEDICIÓN. 5. APOYAR EL DESARROLLO DE LAS ACTIVIDADES DE TRANSFERENCIA DE CONOCIMIENTO DE LA TECNOLOGÍA A LA COMUNIDAD OBJETIVO. 6. APOYAR LA DEFINICIÓN DE NUEVOS RETOS DE INVESTIGAC</t>
  </si>
  <si>
    <t>CO1.REQ.6061505</t>
  </si>
  <si>
    <t>OPSP-VIN-0139-2024</t>
  </si>
  <si>
    <t>https://community.secop.gov.co/Public/Tendering/OpportunityDetail/Index?noticeUID=CO1.NTC.5949688&amp;isFromPublicArea=True&amp;isModal=False</t>
  </si>
  <si>
    <t>CARLOS EDUARDO CABAS MERIÑO</t>
  </si>
  <si>
    <t>SERVICIOS PROFESIONALES COMO LÍDER INTERNET DE LAS COSAS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EN LA DIRECCIÓN DE LAS ACCIONES DE PREPARACIÓN DE LA TECNOLOGÍA PARA EL CONTEXTO DE APLICACIÓN. 2. APOYAR EN LA DIRECCIÓN DEL DISEÑO DE LAS LUMINARIAS LED INTELIGENTES BASADAS EN IOT. 3. APOYAR EN LA DIRECCIÓN DE LA TRANSFERENCIA DE CONOCIMIENTO PARA EL DESARROLLO Y PROGRAMACIÓN DE LOS COMPONENTES ELECTRÓNICOS DE LA RED IOT. 4. APOYAR EN LA DIRECCIÓN DE LOS INVESTIGADORES Y MIEMBROS DEL EQUIPO DE TRABAJO VINCULADOS AL PROYECTO PARA LA IMPLEMENTACIÓN DE LA RED PILOTO DE LUMINARIAS INTELIGENTES BASADAS EN IOT. 5. DAR LOS LINEAMIENTOS TÉCNICOS NECESARIOS PARA EL DESARROLLO DEL ENTORNO WEB DE MON</t>
  </si>
  <si>
    <t>CO1.REQ.6061182</t>
  </si>
  <si>
    <t>OPSP-VIN-0138-2024</t>
  </si>
  <si>
    <t>https://community.secop.gov.co/Public/Tendering/OpportunityDetail/Index?noticeUID=CO1.NTC.5933035&amp;isFromPublicArea=True&amp;isModal=False</t>
  </si>
  <si>
    <t>MONICA LASTENIA ZULBARAN JIMENEZ</t>
  </si>
  <si>
    <t xml:space="preserve">JULIETH  OSORIO </t>
  </si>
  <si>
    <t xml:space="preserve">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 </t>
  </si>
  <si>
    <t xml:space="preserve"> CO1.REQ.6043255</t>
  </si>
  <si>
    <t>OPSP-VIN-0137-2024</t>
  </si>
  <si>
    <t>https://community.secop.gov.co/Public/Tendering/OpportunityDetail/Index?noticeUID=CO1.NTC.5918389&amp;isFromPublicArea=True&amp;isModal=False</t>
  </si>
  <si>
    <t>ROCÍO DEL
PILAR GARCÍA URUEÑA</t>
  </si>
  <si>
    <t>DAVID ENRIQUE LOPEZ ALFARO</t>
  </si>
  <si>
    <t>PRESTAR LOS SERVICIOS PROFESIONALES EN MARCO DEL PROYECTO TITULADO: "GESTIÓN PARA LA CONSERVACIÓN DE LAS ESPECIES DE ACROPORA BASADA EN SU IMPORTANCIA COMO HÁBITAT PARA LA PESCA, EN EL TRABAJO COMUNITARIO Y LA EDUCACIÓN", CORRESPONDIENTE AL CONTRATO DE FINANCIAMIENTO DE RECUPERACIÓN CONTINGENTE N° 2021-1026 DE 2021 CELEBRADO ENTRE EL INSTITUTO COLOMBIANO DE CRÉDITO EDUCATIVO Y ESTUDIOS TÉCNICOS EN EL EXTERIOR "MARIANO OSPINA PÉREZ" - ICETEX, EL MINISTERIO DE CIENCIA, TECNOLOGÍA E INNOVACIÓN Y LA UNIVERSIDAD DEL MAGDALENA.
PARA EL CUMPLIMIENTO DEL OBJETO EL CONTRATISTA SE COMPROMETE A CUMPLIR CON LAS SIGUIENTES ACTIVIDADES: 1. DISEÑAR EL PLAN DE TRABAJO PARA LOS TALLERES, ESTABLECIENDO LOS OBJETIVOS ESPECÍFICOS Y LAS ACTIVIDADES A REALIZAR. 2. DISEÑAR LOS TALLERES IDENTIFICANDO LOS TEMAS A TRATAR Y LAS METODOLOGÍAS A UTILIZAR. 3. SUPERVISAR EL TRABAJO EN LOS TALLERES Y BRINDAR ORIENTACIÓN Y RETROALIMENTACIÓN. 4. COORDINAR CON LOS LÍDERES DE</t>
  </si>
  <si>
    <t>CO1.REQ.6029630</t>
  </si>
  <si>
    <t>OPSP-VIN-0136-2024</t>
  </si>
  <si>
    <t>https://community.secop.gov.co/Public/Tendering/OpportunityDetail/Index?noticeUID=CO1.NTC.5915215</t>
  </si>
  <si>
    <t>VICTOR MANUEL FLOREZ DIAZ</t>
  </si>
  <si>
    <t>PRESTAR SERVICIOS PROFESIONALES EN EL CENTRO DE INVESTIGACIÓN EN ALTO RENDIMIENTO DEPORTIVO Y ESTUDIOS BIOMÉDICOS. PARA EL CUMPLIMIENTO DEL OBJETO EL CONTRATISTA SE COMPROMETE A CUMPLIR CON EL APOYO EN LAS SIGUIENTES ACTIVIDADES: 1. APOYAR DESDE SU ROL PROFESIONAL EN LA CONSECUCIÓN DE LOS OBJETIVOS DEL CENTRO DE INVESTIGACIÓN EN ALTO RENDIMIENTO DEPORTIVO Y ESTUDIOS BIOMÉDICOS DE LA UNIVERSIDAD DEL MAGDALENA. 2. APOYAR EN LOS PROCESOS DE ATENCIÓN, AGENDAMIENTO DE CONSULTAS SOLICITADOS POR LOS CLIENTES DEL CENTRO. 3. APOYAR EN LA PARTICIPACIÓN DE EVENTOS QUE PROGRAME EL CENTRO DE INVESTIGACIÓN EN ALTO RENDIMIENTO DEPORTIVO Y ESTUDIOS BIOMÉDICOS DE LA UNIVERSIDAD DEL MAGDALENA, FUERA DEL ÁREA HABITUAL DE LA PRESTACIÓN DEL SERVICIO. 4. COOPERAR EN LA SUPERVISIÓN, USO OPORTUNO Y RESPONSABLE DE LOS EQUIPOS, INSUMOS Y SOFTWARE DEL CENTRO DE INVESTIGACIÓN EN ALTO RENDIMIENTO DEPORTIVO Y ESTUDIOS BIOMÉDICOS DE LA UNIVERSIDAD DEL MAGDALENA. 5. COOP</t>
  </si>
  <si>
    <t>CO1.REQ.6025687</t>
  </si>
  <si>
    <t>OPSP-VIN-0135-2024</t>
  </si>
  <si>
    <t>https://community.secop.gov.co/Public/Tendering/OpportunityDetail/Index?noticeUID=CO1.NTC.5915066</t>
  </si>
  <si>
    <t>ALVARO DE JESUS ORTIZ PADILLA</t>
  </si>
  <si>
    <t>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</si>
  <si>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CO1.REQ.6025960</t>
  </si>
  <si>
    <t>OPSP-VIN-0134-2024</t>
  </si>
  <si>
    <t>https://community.secop.gov.co/Public/Tendering/OpportunityDetail/Index?noticeUID=CO1.NTC.5889297</t>
  </si>
  <si>
    <t>LUIS JOSE CASTRILLO FERNANDEZ</t>
  </si>
  <si>
    <t>PRESTAR SERVICIOS PROFESIONALES COMO ASESOR TÉCNICO - DESARROLLO DE SOFTWARE EN EL PROYECTO BPIN 2023000100072 - “IMPLEMENTACIÓN DE UNA PLATAFORMA DE DATOS ABIERTOS BASADA EN AIOT PARA EL ANÁLISIS Y GESTIÓN DE RIESGOS AMBIENTALES Y CLIMÁTICOS EN EL 1. REALIZAR EL LEVANTAMIENTO Y ANÁLISIS DE REQUISITOS DEL SOFTWARE. 2. COORDINAR EL DISEÑO DE INTERFACES DEL SISTEMA. 3. DEFINIR LA ARQUITECTURA DEL SISTEMA. 4. COORDINAR EL DESARROLLO DE ALGORITMOS DE INTELIGENCIA ARTIFICIAL PARA EL ANÁLISIS DE LAS VARIABLES AMBIENTALES Y CLIMÁTICAS. 5. COORDINAR LAS ACCIONES PARA EL DESARROLLO DE LA PLATAFORMA WEB DE AUTOMATIZACIÓN DEL ANÁLISIS DE LAS VARIABLES AMBIENTALES Y CLIMÁTICAS. 6. COORDINAR EL DESARROLLO DE LA INTERFAZ PARA VISUALIZACIÓN DE RESULTADOS DE LA PLATAFORMA.</t>
  </si>
  <si>
    <t>CO1.REQ.5999663</t>
  </si>
  <si>
    <t>OPSP-VIN-0133-2024</t>
  </si>
  <si>
    <t>https://community.secop.gov.co/Public/Tendering/OpportunityDetail/Index?noticeUID=CO1.NTC.5890546</t>
  </si>
  <si>
    <t>DIEGO ANDRES RESTREPO LEAL</t>
  </si>
  <si>
    <t>PRESTAR SERVICIOS PROFESIONALES COMO ASESOR TÉCNICO INTELIGENCIA ARTIFICIAL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CONFIGURAR LOS SERVICIOS COGNITIVOS Y DE BÚSQUEDA. 2. DEFINIR Y ANALIZAR LAS VARIABLES A EXTRAER. 3. CONSTRUIR EL BACKEND PARA PROCESAMIENTO DE INFORMACIÓN Y USO DE INTELIGENCIA ARTIFICIAL. 4. CONSTRUIR EL BACKEND PARA CONSULTA. 5. CONSTRUIR EL ALGORITMO DE IDENTIFICACIÓN. 6. DESARROLLAR LOS ALGORITMOS DE INTELIGENCIA ARTIFICIAL CON TÉCNICAS DE VISIÓN ARTIFICIAL Y MACHINE LEARNING.</t>
  </si>
  <si>
    <t>CO1.REQ.6001568</t>
  </si>
  <si>
    <t>OPSP-VIN-0132-2024</t>
  </si>
  <si>
    <t>https://community.secop.gov.co/Public/Tendering/OpportunityDetail/Index?noticeUID=CO1.NTC.5890418</t>
  </si>
  <si>
    <t>ALFREDO  CALDERA GUZMAN</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</si>
  <si>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GESTIONAR LA DOCUMENTACIÓN DE LAS ACTIVIDADES TÉCNICAS Y CIENTÍFICAS DEL PROYECTO.</t>
  </si>
  <si>
    <t>CO1.REQ.6001548</t>
  </si>
  <si>
    <t>OPSP-VIN-0131-2024</t>
  </si>
  <si>
    <t>https://community.secop.gov.co/Public/Tendering/OpportunityDetail/Index?noticeUID=CO1.NTC.5889436</t>
  </si>
  <si>
    <t>PAULA ANDREA JIMENEZ ARISMENDY</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</si>
  <si>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PARAMETRIZACIÓN DE LAS VARIABLES AMBIENTALES Y CLIMÁTICAS OBJETO DE MEDICIÓN. 2. APOYAR EL DESARROLLO DE ACTIVIDADES DE TRANSFERENCIA DE CONOCIMIENTO DE LA TECNOLOGÍA A LA COMUNIDAD OBJETO. 3. APOYAR LA DEFINICIÓN DE NUEVOS RETOS DE INVESTIGACIÓN BASADOS EN LA TECNOLOGÍA DESARROLLADA. 4. APOYAR LA DIVULGACIÓN DE RESULTADO DE INNOVACIÓN DEL PROYECTO. 5. APOYAR LA REALIZACIÓN DE INFORMES TÉCNICOS. 6. GESTIONAR LA DOCUMENTACIÓN DE LAS ACTIVIDADES TÉCNICAS Y CIENTÍFICAS DEL PROYECTO.</t>
  </si>
  <si>
    <t>CO1.REQ.6000886</t>
  </si>
  <si>
    <t>OPSP-VIN-0130-2024</t>
  </si>
  <si>
    <t>https://community.secop.gov.co/Public/Tendering/OpportunityDetail/Index?noticeUID=CO1.NTC.5889313</t>
  </si>
  <si>
    <t>JASNEY  MOTTA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</si>
  <si>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EL DESARROLLO DE LAS ACTIVIDADES DE TRANSFERENCIA DE CONOCIMIENTO DE LA TECNOLOGÍA A LA COMUNIDAD OBJETIVO. 2. APOYAR LA DIVULGACIÓN DE RESULTADOS DE INNOVACIÓN DEL PROYECTO. 3. APOYAR LA REALIZACIÓN DE INFORMES TÉCNICOS. 4. APOYAR LA DOCUMENTACIÓN DE LAS ACTIVIDADES TÉCNICAS Y CIENTÍFICAS DEL PROYECTO. 5. APOYAR LA GESTIÓN DE ALIADOS EN EL DESARROLLO DE LAS ACTIVIDADES RELACIONADAS CON LA TRANSFERENCIA DE CONOCIMIENTO Y TECNOLOGÍA. 6. APOYAR LA GESTIÓN DE ALIADOS EN EL DESARROLLO DE LAS ACTIVIDADES RELACIONADAS CON LA COMUNICACIÓN DE RESULTADOS CON ENFOQUE EN CIENCIA TECNOLOGÍA Y S</t>
  </si>
  <si>
    <t>CO1.REQ.6000217</t>
  </si>
  <si>
    <t>OPSP-VIN-0129-2024</t>
  </si>
  <si>
    <t>https://community.secop.gov.co/Public/Tendering/OpportunityDetail/Index?noticeUID=CO1.NTC.5880333</t>
  </si>
  <si>
    <t>JESSICA ROCIO MORALES  RAMBAUT</t>
  </si>
  <si>
    <t>PRESTAR LOS SERVICIOS PROFESIONALES EN MARCO DEL AUSPICIO: LANZAMIENTO COLECCIÓN 500 AÑOS SANTA MARTA. PARA EL CUMPLIMIENTO DEL OBJETO EL CONTRATISTA SE COMPROMETE A CUMPLIR CON LAS SIGUIENTES ACTIVIDADES: DIGITALIZACIÓN DE DOS OBRAS ESTUDIO SOBRE LAS TRIBUS INDÍGENAS DEL MAGDALENA Y FLORESTA DE LA SANTA IGLESIA CATEDRAL DE LA CIUDAD DE SANTA MARTA.</t>
  </si>
  <si>
    <t>CO1.REQ.5992102</t>
  </si>
  <si>
    <t>OPSP-VIN-0128-2024</t>
  </si>
  <si>
    <t>https://community.secop.gov.co/Public/Tendering/OpportunityDetail/Index?noticeUID=CO1.NTC.5873025</t>
  </si>
  <si>
    <t>ADRIANO GUERRA</t>
  </si>
  <si>
    <t>JOSE BELTRAN MAESTRE NAVARRO</t>
  </si>
  <si>
    <t>PRESTAR LOS SERVICIOS PROFESIONALES EN LA DIRECCIÓN DE GESTIÓN DEL CONOCIMIENTO DE LA VICERRECTORÍA DE INVESTIGACIÓN. PARA EL CUMPLIMIENTO DEL OBJETO EL CONTRATISTA SE COMPROMETE A CUMPLIR CON LAS SIGUIENTES ACTIVIDADES: 1. APOYAR LA REALIZACIÓN DE UN PROGRAMA RADIAL SEMANAL Y DE COMUNICACIÓN ESTRATÉGICA DE LA UNIVERSIDAD DEL MAGDALENA EN EL MARCO DE LOS 500 AÑOS DE SANTA MARTA. 2. APOYAR LA COMUNICACIÓN DE LA DIRECCIÓN DE CULTURA. 3. APOYAR LA REALIZACIÓN DE PODCAST. PRODUCTOS PARA ENTREGAR: A. GUIONES DE ENTREVISTAS Y EVIDENCIAS SOBRE LA REALIZACIÓN DE LOS PROGRAMAS RADIALES SEMANALES. B. EVIDENCIAS SOBRE LOS PRODUCTOS PUBLICITARIOS Y DE COMUNICACIÓN ESTRATÉGICA DE LA DIRECCIÓN DE CULTURA. C. 5 (CINCO) PODCAST COMO PRODUCTOS RESULTANTES DE CADA UNA DE LAS ENTREVISTAS.</t>
  </si>
  <si>
    <t>CO1.REQ.5983472</t>
  </si>
  <si>
    <t>OPSP-VIN-0127-2024</t>
  </si>
  <si>
    <t>https://community.secop.gov.co/Public/Tendering/OpportunityDetail/Index?noticeUID=CO1.NTC.5856160&amp;isFromPublicArea=True&amp;isModal=False</t>
  </si>
  <si>
    <t>ANDREA CAROLINA JIMENEZ PEREZ</t>
  </si>
  <si>
    <t>PRESTAR SERVICIOS PROFESIONALES COMO PERSONAL DE APOYO CIENTÍFICO EN EL PROYECTO BPIN 2023000100072 - “IMPLEMENTACIÓN DE UNA PLATAFORMA DE DATOS ABIERTOS BASADA EN AIOT PARA EL ANÁLISIS Y GESTIÓN DE RIESGOS AMBIENTALES Y CLIMÁTICOS EN EL CORREDOR MINERO DE LOS MUNICIPIOS LA JAGUA DE IBÉRICO, ALBANIA, ALGARROBO”, REALIZANDO LAS SIGUIENTES ACTIVIDADES: 1. APOYAR LA DEFINICIÓN DE NUEVOS RETOS DE INVESTIGACIÓN BASADOS EN LA TECNOLOGÍA DESARROLLADA. 2. APOYAR LA DIVULGACIÓN DE RESULTADOS DE INNOVACIÓN DEL PROYECTO 3. APOYAR LA REALIZACIÓN DE INFORMES TÉCNICOS. 4. GESTIONAR LA DOCUMENTACIÓN DE LAS ACTIVIDADES TÉCNICAS Y CIENTÍFICAS DEL PROYECTO. 5. APOYAR LA PARAMETRIZACIÓN DE LAS VARIABLES AMBIENTALES Y CLIMÁTICAS OBJETO DE MEDICIÓN. 6. APOYAR EL DISEÑO DEL SISTEMA DE COMUNICACIÓN INALÁMBRICA UTILIZANDO LA TECNOLOGÍA LORA. 7. APOYAR LA TRANSMISIÓN DE INFORMACIÓN DE VARIOS SENSORES A TRAVÉS DE DIFERENTES PROTOCOLOS A UNA COMPUTADORA CENTRAL. 8.</t>
  </si>
  <si>
    <t>CO1.REQ.5967226</t>
  </si>
  <si>
    <t>OPSP-VIN-0126-2024</t>
  </si>
  <si>
    <t>https://community.secop.gov.co/Public/Tendering/OpportunityDetail/Index?noticeUID=CO1.NTC.5856324&amp;isFromPublicArea=True&amp;isModal=False</t>
  </si>
  <si>
    <t>PRESTAR SERVICIOS PROFESIONALES COMO PERSONAL DE APOYO TERRITORIAL EN EL PROYECTO BPIN 2023000100072 - “IMPLEMENTACIÓN DE UNA PLATAFORMA DE DATOS ABIERTOS BASADA EN AIOT PARA EL ANÁLISIS Y GESTIÓN DE RIESGOS AMBIENTALES Y CLIMÁTICOS EN EL CORREDOR MINERO DE LOS MUNICIPIOS LA JAGUA DE IBIRICO, ALBANIA, ALGARROBO”, REALIZANDO LAS SIGUIENTES ACTIVIDADES: 1. APOYAR LA REALIZACIÓN DE INFORMES TÉCNICOS DEL PROYECTO. 2. APOYAR LA GESTIÓN DE ALIADOS Y LA DOCUMENTACIÓN DE LAS ACTIVIDADES TÉCNICAS Y CIENTÍFICAS DEL PROYECTO. 3. APOYAR LA GESTIÓN TERRITORIAL Y DE ALIADOS EN EL DESARROLLO DE LAS ACTIVIDADES RELACIONADAS CON EL DESARROLLO TECNOLÓGICO Y LA INNOVACIÓN. 4. APOYAR LA GESTIÓN TERRITORIAL Y DE ALIADOS EN EL DESARROLLO DE LAS ACTIVIDADES RELACIONADAS CON EL ENTRENAMIENTO ESPECIALIZADO. 5. APOYAR LA GESTIÓN TERRITORIAL Y DE ALIADOS EN EL DESARROLLO DE LAS ACTIVIDADES RELACIONADAS CON LA TRANSFERENCIA DE CONOCIMIENTO Y TECNOLOGÍA. 6. APOYAR LA</t>
  </si>
  <si>
    <t>CO1.REQ.5966498</t>
  </si>
  <si>
    <t>OPSP-VIN-0125-2024</t>
  </si>
  <si>
    <t>https://community.secop.gov.co/Public/Tendering/OpportunityDetail/Index?noticeUID=CO1.NTC.5847902</t>
  </si>
  <si>
    <t xml:space="preserve">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PRESTAR SERVICIOS DE ASESORÍA CONTABLE A LA UNIVERSIDAD DEL MAGDALENA PARA LA EJECUCIÓN DE LOS PROCESOS ADECUADOS Y PERTINENTES QUE PERMITAN LA REVISIÓN, ANÁLISIS Y DEPURACIÓN CONTABLE, MEDIANTE ELIMINACIÓN O INCORPORACIÓN DE LAS CIFRAS Y DEMÁS DATOS CONTENIDOS EN LOS ESTADOS FINANCIEROS, INFORMES Y REPORTES CONTABLES EN EL COMPONENTE DE LOS "RECURSOS ADMINISTRADOS" DE LA VICERRECTORÍA DE INVESTIGACIÓN, DE TAL FORMA QUE ÉSTOS CUMPLAN CON LAS CARACTERÍSTICAS CUALITATIVAS DE RELEVANCIA Y REPRESENTACIÓN FIEL DE QUE TRATA EL MARCO NORMATIVO CONTABLE VIGENTE PARA </t>
  </si>
  <si>
    <t>CO1.REQ.5955636</t>
  </si>
  <si>
    <t>OPSP-VIN-0124-2024</t>
  </si>
  <si>
    <t>https://community.secop.gov.co/Public/Tendering/OpportunityDetail/Index?noticeUID=CO1.NTC.5839454</t>
  </si>
  <si>
    <t>RASINE RAVELO MENDÉZ</t>
  </si>
  <si>
    <t>ANA MARIA CUDRIS CARRANZA</t>
  </si>
  <si>
    <t>PRESTAR LOS SERVICIOS PROFESIONALES EN LA DIRECCIÓN DE GESTIÓN DEL CONOCIMIENTO DE LA VICERRECTORÍA DE INVESTIGACIÓN. PARA EL CUMPLIMIENTO DEL OBJETO EL CONTRATISTA SE COMPROMETE A CUMPLIR CON LAS SIGUIENTES ACTIVIDADES: 1. APOYAR EN LA BÚSQUEDA DE INFORMACIÓN SECUNDARIA ASOCIADAS A LAS TEMÁTICAS QUE SE ABORDARAN EN LA FORMULACIÓN DE PROYECTO. 2. APOYAR EN LA REVISIÓN DE LA LITERATURA QUE SOPORTE LA CONSTRUCCIÓN DE LA PROPUESTA DE INVESTIGACIÓN A PRESENTAR EN LA CONVOCATORIA DE MINCIENCIAS. 3. SOPORTAR LA CONSTRUCCIÓN DE DOCUMENTOS TÉCNICOS Y CONCEPTUALES PARA LA CONSTRUCCIÓN DE LA PROPUESTA DE INVESTIGACIÓN ENTRE ELLOS: EL MARCO CONCEPTUAL, LA ESTRUCTURACIÓN DEL PROBLEMA, EL ANÁLISIS DE ALTERNATIVAS, ENTRE OTROS. 4. APOYAR Y SOPORTAR LOS PROCESOS DE CONVOCATORIA Y REUNIONES TÉCNICAS DEL EQUIPO DE TRABAJO EN EL MARCO DE LA FORMULACIÓN DEL PROYECTO. 5. DAR SOPORTE EN EL RELACIONAMIENTO CON ENTIDADES, ORGANIZACIONES E INSTITUCIONES PARA MAT</t>
  </si>
  <si>
    <t>CO1.REQ.5950148</t>
  </si>
  <si>
    <t>OPSP-VIN-0123-2024</t>
  </si>
  <si>
    <t>https://community.secop.gov.co/Public/Tendering/OpportunityDetail/Index?noticeUID=CO1.NTC.5839964</t>
  </si>
  <si>
    <t>MIGUEL ANGEL JIMENEZ JACQUIN</t>
  </si>
  <si>
    <t xml:space="preserve">PRESTAR LOS SERVICIOS PROFESIONALES EN MARCO DEL PROYECTO DE INVESTIGACIÓN EXTERNO: "PRODUCCIÓN DE ECONOMÍA ECOLÓGICA INCLUYENTE Y SOSTENIBLE: UNA INVESTIGACIÓN PARA DESARROLLAR ESTRATEGIAS DE EMPRENDIMIENTO SOCIAL/SOLIDARIO PARA EL ECOTURISMO EN PUEBLO VIEJO (CIÉNAGA GRANDE DE SANTA MARTA), MAGDALENA", CORRESPONDIENTE AL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PUEBLOVIEJO (CIÉNAGA GRANDE DE SANTA MARTA). MAGDALENA. 2. APOYO ESPECÍFICO AL LÍDER DEL HILO 4, DE ACUERDO CON LO SOLICITADO POR EL LÍDER Y </t>
  </si>
  <si>
    <t>CO1.REQ.5950369</t>
  </si>
  <si>
    <t>OPSP-VIN-0122-2024</t>
  </si>
  <si>
    <t>https://community.secop.gov.co/Public/Tendering/OpportunityDetail/Index?noticeUID=CO1.NTC.5831706&amp;isFromPublicArea=True&amp;isModal=False</t>
  </si>
  <si>
    <t>CARMEN
CECILIA CABALLERO DOMÍNGUEZ</t>
  </si>
  <si>
    <t>YILMAR DANIEL POLO ALTUVE</t>
  </si>
  <si>
    <t>VINCULACIÓN DE PERSONAL POR ORDEN DE PRESTACIÓN DE SERVICIOS PROFESIONALES PARA EL FORTALECIMIENTO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DE ASISTENCIA EDITORIAL A REVISTAS: 1) REALIZAR LA BÚSQUEDA DE AUTORES, EVALUADORES Y PROMOCIÓN DE LOS ARTÍCULOS EN REDES SOCIALES Y ACADÉMICAS. 2) ACTUALIZAR LAS BASES DE DATOS. 3) PUBLICAR LAS EDICIONES EN EL OJS DE LAS REVISTAS Y DEMÁS ACTIVIDADES RELACIONADAS CON LAS REVISTAS CIENTÍFICAS. 4) APOYAR A LA COORDINACIÓN DEL PROYECTO.</t>
  </si>
  <si>
    <t>CO1.REQ.5941885</t>
  </si>
  <si>
    <t>OPSP-VIN-0121-2024</t>
  </si>
  <si>
    <t>https://community.secop.gov.co/Public/Tendering/OpportunityDetail/Index?noticeUID=CO1.NTC.5820731</t>
  </si>
  <si>
    <t>CARLOS MIGUEL RODRIGUEZ MORENO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</si>
  <si>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ELABORAR GUÍA DE ENTREVISTAS SEMIESTRUCTURADAS PARA LA RECOLECCIÓN DE INFORMACIÓN PRIMARIA. 4. PROCESAR Y ANALIZAR LA INFORMACIÓN PRIMARIA.</t>
  </si>
  <si>
    <t>CO1.REQ.5930653</t>
  </si>
  <si>
    <t>OPSP-VIN-0120-2024</t>
  </si>
  <si>
    <t>https://community.secop.gov.co/Public/Tendering/OpportunityDetail/Index?noticeUID=CO1.NTC.5820621</t>
  </si>
  <si>
    <t>MARIA  PAZ  MONTENEGRO BARRANCO</t>
  </si>
  <si>
    <t>VINCULACIÓN DE PERSONAL POR ORDEN DE PRESTACIÓN DE SERVICIOS PROFESIONALES DE APOYO PARA EL FORTALECIMIENTO DE LAS REVISTAS CIENTÍFICAS DE LA UNIVERSIDAD DEL MAGDALENA, CORRESPONDIENTE AL CONTRATO DE FINANCIAMIENTO DE RECUPERACIÓN CONTINGENTE N° 112721-181- 2023 CELEBRADO ENTRE EL FONDO FRANCISCO JOSÉ DE CALDAS Y LA UNIVERSIDAD DEL MAGDALENA PARA EL DESARROLLO DEL PROYECTO DE INVESTIGACIÓN TITULADO: "POSICIONAMIENTO INTERNACIONAL DE LAS REVISTAS CIENTÍFICAS DE LA UNIVERSIDAD DEL MAGDALENA”. PARA EL CUMPLIMIENTO DEL OBJETO EL CONTRATISTA SE COMPROMETE A CUMPLIR CON LAS SIGUIENTES ACTIVIDADES: ASISTENCIA EDITORIAL A REVISTAS: 1) BÚSQUEDA DE AUTORES, EVALUADORES Y PROMOCIÓN DE LOS ARTÍCULOS EN REDES SOCIALES Y ACADÉMICAS. 2) ACTUALIZACIÓN DE LAS BASES DE DATOS. 3) PUBLICACIÓN DE LAS EDICIONES EN EL OJS DE LAS REVISTAS Y DEMÁS ACTIVIDADES RELACIONADAS CON LAS REVISTAS CIENTÍFICAS. 4) APOYAR A LA COORDINACIÓN DEL PROYECTO EN LO RELACIONADO CON</t>
  </si>
  <si>
    <t>CO1.REQ.5924141</t>
  </si>
  <si>
    <t>OPSP-VIN-0119-2024</t>
  </si>
  <si>
    <t>https://community.secop.gov.co/Public/Tendering/OpportunityDetail/Index?noticeUID=CO1.NTC.5820392</t>
  </si>
  <si>
    <t>ROCIÓ DEL PILAR GARCÍA URUEÑA</t>
  </si>
  <si>
    <t>ELIANA MARGARITA PINEDA MUNIVE</t>
  </si>
  <si>
    <t>PRESTAR LOS SERVICIOS PROFESIONALES EN MARCO DEL PROYECTO DE INVESTIGACIÓN EXTERNO: EFECTO DE LA QUÍMICA DE CARBONATOS Y LA ACIDIFICACIÓN OCEÁNICA EN LA CALCIFICACIÓN Y FECUNDIDAD DE ALGAS CORALINÁCEAS COSTROSAS DE AMBIENTES CON SURGENCIA ESTACIONAL EN EL CARIBE COLOMBIANO. EL CONTRATISTA SE COMPROMETE A 1. APOYAR LOS PROCESOS ADMINISTRATIVOS Y DE GESTIÓN EN LAS COTIZACIONES RESPECTIVAS A LAS EMPRESAS EN LOS MATERIALES Y REACTIVOS. 2. COORDINAR CON LAS ENTIDADES ALIADAS EN LOS PROYECTOS LA GESTIÓN PARA APOYAR EN LOS TALLERES DE APROPIACIÓN SOCIAL DEL CONOCIMIENTO. 3. ELABORAR LA PROGRAMACIÓN Y CRONOGRAMA DE SEGUIMIENTO DETALLADO DE LOS PROYECTOS CON RELACIÓN A PERMISOS, INFORMES, ACTUALIZACIONES DE CVLAC DEL GRUPO, LEGALIZACIONES</t>
  </si>
  <si>
    <t>CO1.REQ.5923586</t>
  </si>
  <si>
    <t>OPSP-VIN-0118-2024</t>
  </si>
  <si>
    <t>https://community.secop.gov.co/Public/Tendering/OpportunityDetail/Index?noticeUID=CO1.NTC.5820402</t>
  </si>
  <si>
    <t>FANNY TATIANA GONZALEZ GAVIRIA</t>
  </si>
  <si>
    <t>PRESTAR LOS SERVICIOS PROFESIONALES EN MARCO DEL PROYECTO "POSICIONAMIENTO INTERNACIONAL DE LAS REVISTAS CIENTÍFICAS DE LA UNIVERSIDAD DEL MAGDALENA", CORRESPONDIENTE AL CONTRATO DE FINANCIAMIENTO DE RECUPERACIÓN CONTINGENTE N° 112721-181- 2023 CELEBRADO ENTRE EL FONDO FRANCISCO JOSÉ DE CALDAS Y LA UNIVERSIDAD DEL MAGDALENA. PARA EL CUMPLIMIENTO DEL OBJETO EL CONTRATISTA SE COMPROMETE A CUMPLIR CON LAS SIGUIENTES ACTIVIDADES: 1. REALIZAR LA BÚSQUEDA DE AUTORES, EVALUADORES Y PROMOCIÓN DE LOS ARTÍCULOS EN REDES SOCIALES Y ACADÉMICAS. 2. ACTUALIZAR LAS BASES DE DATOS. 3. REALIZAR LA PUBLICACIÓN DE LAS EDICIONES EN EL OJS DE LAS REVISTAS Y DEMÁS ACTIVIDADES RELACIONADAS CON LAS REVISTAS CIENTÍFICAS. 4. APOYAR A LA COORDINACIÓN DEL PROYECTO.</t>
  </si>
  <si>
    <t>CO1.REQ.5923536</t>
  </si>
  <si>
    <t>OPSP-VIN-0117-2024</t>
  </si>
  <si>
    <t>https://community.secop.gov.co/Public/Tendering/OpportunityDetail/Index?noticeUID=CO1.NTC.5799530</t>
  </si>
  <si>
    <t>JANWAR YESID MORENO CORTES</t>
  </si>
  <si>
    <t>PRESTAR LOS SERVICIOS PROFESIONALES EN LA DIRECCIÓN DE GESTIÓN DEL CONOCIMIENTO DE LA VICERRECTORÍA DE INVESTIGACIÓN. PARA EL CUMPLIMIENTO DEL OBJETO EL CONTRATISTA SE COMPROMETE A CUMPLIR CON LAS SIGUIENTES ACTIVIDADES: 1. BUSCAR INFORMACIÓN EN BASES DE DATOS, REPOSITORIOS INSTITUCIONALES, ENTIDADES MULTILATERALES, ENTRE OTRAS, ASOCIADAS A LOS SISTEMAS DE AGUA SUBTERRÁNEAS. 2. ANALIZAR Y PROCESAR LA INFORMACIÓN PRODUCTO DE LA REVISIÓN BIBLIOGRÁFICA, LA CUAL INCLUYE ANTECEDENTES, MODELOS, METODOLOGÍAS Y TEORÍAS PARA EL MANEJO INTEGRADO DE AGUAS SUBTERRÁNEAS. 3. REDACTAR LA PROPUESTA DE INVESTIGACIÓN SOBRE EL MANEJO INTEGRAL DE AGUAS SUBTERRÁNEAS EN COLOMBIA, EN LA CUAL SE DEBE HACER: - IDENTIFICAR Y DESCRIBIR DEL PROBLEMA, DESCRIBIR EL PROBLEMA Y LA SITUACIÓN EXISTENTE, MAGNITUD ACTUAL DEL PROBLEMA INDICADORES DE REFERENCIA. – CONSTRUIR EL ÁRBOL DE PROBLEMAS, ANTECEDENTES, JUSTIFICACIÓN Y ARTICULACIÓN DEL PROYECTO EN ATENCIÓN A LA(S)DEMAN</t>
  </si>
  <si>
    <t>CO1.REQ.5909233</t>
  </si>
  <si>
    <t>OPSP-VIN-0116-2024</t>
  </si>
  <si>
    <t>https://community.secop.gov.co/Public/Tendering/OpportunityDetail/Index?noticeUID=CO1.NTC.5791740&amp;isFromPublicArea=True&amp;isModal=False</t>
  </si>
  <si>
    <t>WENDY LORAYNE LOPEZ PICON</t>
  </si>
  <si>
    <t>PRESTAR LOS SERVICIOS PROFESIONALES EN LA EDITORIAL UNIMAGDALENA. PARA EL CUMPLIMIENTO DEL OBJETO, EL CONTRATISTA SE COMPROMETE A CUMPLIR CON LAS SIGUIENTES ACTIVIDADES: 1. APOYAR EN LA PLANEACIÓN DE LOS EVENTOS ACADÉMICOS, CULTURALES Y ARTÍSTICOS EN LAS CUALES PARTICIPE Y/O REALICE LA EDITORIAL UNIMAGDALENA. 2. APOYAR EN LA PLANEACIÓN, ORGANIZACIÓN Y DESARROLLO DE LAS FERIAS DEL LIBRO EN LAS CUALES PARTICIPE Y/O REALICE LA EDITORIAL UNIMAGDALENA. 3. VELAR POR LA REALIZACIÓN DEL MATERIAL PUBLICITARIO QUE SE REQUIERA PARA LOS EVENTOS O FERIAS DEL LIBRO EN LAS CUALES PARTICIPE Y/O REALICE LA EDITORIAL UNIMAGDALENA Y PARA LA DIVULGACIÓN DE LAS NOVEDADES EDITORIALES. 4. ENTREGAR LA INFORMACIÓN REQUERIDA DE LOS RESULTADOS Y ACTIVIDADES REALIZADAS DE LOS EVENTOS O FERIAS DEL LIBRO EN LAS CUALES PARTICIPE Y/O REALICE LA EDITORIAL UNIMAGDALENA. 5. APOYAR EN EL PROCESO DE EDICIÓN DE LA SECCIÓN DE EVENTOS DE LA REVISTA ENTRE TEXTOS. 6. APOYAR EL PR</t>
  </si>
  <si>
    <t>CO1.REQ.5900986</t>
  </si>
  <si>
    <t>OPSP-VIN-0115-2024</t>
  </si>
  <si>
    <t>https://community.secop.gov.co/Public/Tendering/OpportunityDetail/Index?noticeUID=CO1.NTC.5783280</t>
  </si>
  <si>
    <t>CARLOS ARTURO RODRIGUEZ CABRERA</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</si>
  <si>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REALIZAR EL SEGUIMIENTO A LOS MOVIMIENTOS DE SOLICITUDES DE ADICIÓN EXPEDIDOS O GENERADOS POR LA VICERRECTORÍA DE INVESTIGACIÓN Y QUE SE ENVÍAN AL GRUPO DE PRESUPUESTO PARA TRAMITE DE INCORPORACIÓN DE RECURSOS. 2. REALIZAR EL SEGUIMIENTO A LOS MOVIMIENTOS DE SOLICITUDES DE TRASLADOS PRESUPUESTALES QUE GENERA LA VICERRECTORÍA DE INVESTIGACIÓN Y QUE SON EMITIDOS AL GRUPO DE PRESUPUESTO PARA CRÉDITOS Y CONTRA CRÉDITO EN PROYECTOS DE PLAN DE ACCIÓN DE FONDO DE INVESTIGACIÓN. 3. REALIZAR EL SEGUIMIENTO A LOS MOVIMIENTOS DE SOLICITUDES DE TRASLADOS PRESUPUESTALE</t>
  </si>
  <si>
    <t>CO1.REQ.5892897</t>
  </si>
  <si>
    <t>OPSP-VIN-0114-2024</t>
  </si>
  <si>
    <t>https://community.secop.gov.co/Public/Tendering/OpportunityDetail/Index?noticeUID=CO1.NTC.5785028</t>
  </si>
  <si>
    <t>PRESTAR LOS SERVICIOS PROFESIONALES EN LA VICERRECTORÍA DE INVESTIGACIÓN DE LA UNIVERSIDAD DEL MAGDALENA. PARA EL CUMPLIMIENTO DEL OBJETO EL CONTRATISTA SE COMPROMETE A CUMPLIR CON LAS SIGUIENTES ACTIVIDADES: 1. APOYAR LA PLANEACIÓN DE TALLERES, CONVERSATORIOS, CHARLAS Y CICLOS DE CONFERENCIAS DE FORMACIÓN SOCIOHISTÓRICA Y PATRIMONIAL CON DIFERENTES INVITADOS AFINES A LA CULTURA, HUMANIDADES Y CIENCIAS SOCIALES. 2. APOYAR A LAS ACTIVIDADES CULTURALES QUE SE REALIZAN EN CONJUNTO CON OTRAS DEPENDENCIAS A TRAVÉS DEL SISTEMA DE MUSEOS Y LA DIRECCIÓN CULTURAL. 3. APOYAR EL DESARROLLO DE INVESTIGACIONES HISTÓRICAS QUE SOPORTEN LOS CONTENIDOS PARA EXPOSICIONES ITINERANTES VINCULADAS AL ÁREA DE LA DIRECCIÓN CULTURAL. 4. APOYAR EL DISEÑO DE ESTRATEGIAS DE APROPIACIÓN SOCIAL DE CONOCIMIENTOS CULTURALES DE LA CIUDAD A TRAVÉS DE DIFUSIÓN DE INFORMACIÓN POR PLATAFORMAS DIGITALES Y REDES SOCIALES. 5. APOYAR LA PLANEACIÓN, DISEÑO Y EJECUCIÓN DE RUTAS MU</t>
  </si>
  <si>
    <t>CO1.REQ.5894925</t>
  </si>
  <si>
    <t>OPSP-VIN-0113-2024</t>
  </si>
  <si>
    <t>https://community.secop.gov.co/Public/Tendering/OpportunityDetail/Index?noticeUID=CO1.NTC.5784401</t>
  </si>
  <si>
    <t>JUAN CARLOS VARGAS RUIZ</t>
  </si>
  <si>
    <t>GISELA CHIQUINCHIRA RODRIGUEZ ESCALANTE</t>
  </si>
  <si>
    <t xml:space="preserve">PRESTACIÓN DE SERVICIOS PROFESIONALES EN LA DIRECCIÓN DE GESTIÓN DEL CONOCIMIENTO DE LA UNIVERSIDAD DEL MAGDALENA. PARA EL CUMPLIMIENTO DEL OBJETO EL CONTRATISTA SE COMPROMETE A CUMPLIR CON LAS SIGUIENTES ACTIVIDADES: 1.APOYAR LA ELABORACIÓN DEL DOCUMENTO TÉCNICO DEL PROYECTO QUE SE PRESENTARÁ A LA "CONVOCATORIA PARA LA CONSERVACIÓN DE ÁREAS AMBIENTALES ESTRATÉGICAS Y GESTIÓN AMBIENTAL EN MUNICIPIOS MENORES DE 50.000 HABITANTES". 2. APOYAR LA ELABORACIÓN DEL PRESUPUESTO DE ACUERDO CON EL MONTO QUE SE SOLICITE EN LA CONVOCATORIA. 3. APOYAR EN LA RECOPILACIÓN Y ELABORACIÓN DE LOS DOCUMENTOS SOPORTE O ANEXOS PARA PRESENTACIÓN DEL PROYECTO. 4. APOYAR LA RECOLECCIÓN DE COTIZACIONES COMO SOPORTE DEL PRESUPUESTO. 5. ASISTIR A LAS REUNIONES QUE SEAN REQUERIDAS POR EL SUPERVISOR PARA EL CUMPLIMIENTO DEL OBJETO DEL CONTRATO. </t>
  </si>
  <si>
    <t>CO1.REQ.5894066</t>
  </si>
  <si>
    <t>OPSP-VIN-0112-2024</t>
  </si>
  <si>
    <t>https://community.secop.gov.co/Public/Tendering/OpportunityDetail/Index?noticeUID=CO1.NTC.5783828</t>
  </si>
  <si>
    <t>TONY RICARDO NARVAEZ PEREZ</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</si>
  <si>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CENTRO DE INNOVACIÓN Y EMPRENDIMIENTO EN LA ATENCIÓN DE REQUERIMIENTOS DE LA COMUNIDAD UNIMAGDALENA Y DE LOS PÚBLICOS DE INTERÉS DEL CIE PARA LA REALIZACIÓN DE ACTIVIDADES RELACIONADAS CON EMP</t>
  </si>
  <si>
    <t>CO1.REQ.5893518</t>
  </si>
  <si>
    <t>OPSP-VIN-0111-2024</t>
  </si>
  <si>
    <t>https://community.secop.gov.co/Public/Tendering/OpportunityDetail/Index?noticeUID=CO1.NTC.5783523</t>
  </si>
  <si>
    <t>ANDERSON STIVEN PEREZ FONTALVO</t>
  </si>
  <si>
    <t>CO1.REQ.5893089</t>
  </si>
  <si>
    <t>OPSP-VIN-0110-2024</t>
  </si>
  <si>
    <t>https://community.secop.gov.co/Public/Tendering/OpportunityDetail/Index?noticeUID=CO1.NTC.5766142</t>
  </si>
  <si>
    <t>MARÍA A. NEGRITTO CHEBEL</t>
  </si>
  <si>
    <t>ROSANA  LONDOÑO GONZALEZ</t>
  </si>
  <si>
    <t>PRESTACIÓN DE SERVICIOS PROFESIONALES EN MARCO DEL PROYECTO DE INVESTIGACIÓN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CON LA UNIVERSIDAD DEL ATLÁNTICO CÓDIGO 111685270531. EN EL MARCO DEL CONTRATO 80740-157- 2021. PARA EL CUMPLIMIENTO DEL OBJETO EL CONTRATISTA SE COMPROMETE A CUMPLIR CON LAS SIGUIENTES ACTIVIDADES: 1. COORDINAR ACTIVIDADES DE LABORATORIO. 2. IDENTIFICAR TARDÍGRADOS. 3. ANALIZAR RESULTADOS. 4. APOYAR EN LA ELABORACIÓN DE INFORMES Y MANUSCRITOS CIENTÍFICOS. 5. COORDINAR PERSONAL Y ACTIVIDADES. 6. GESTIONAR PROCESOS ADMINISTRATIVOS. 7. ORGANIZAR Y REALIZAR EL DEPÓSITO DE ESPECÍMENES EN COLECCIÓN. 8. REALIZAR EL SEGUIMIENTO DE LAS ACTIVIDADES DE JOVEN INVESTIGADOR. 9. COORDIN</t>
  </si>
  <si>
    <t>CO1.REQ.5876001</t>
  </si>
  <si>
    <t>OPSP-VIN-0109-2024</t>
  </si>
  <si>
    <t>https://community.secop.gov.co/Public/Tendering/OpportunityDetail/Index?noticeUID=CO1.NTC.5765738</t>
  </si>
  <si>
    <t>JORGE REYES CARREÑO</t>
  </si>
  <si>
    <t>CARLOS CALIXTO ARIAS  REDONDO</t>
  </si>
  <si>
    <t>PRESTACIÓN DE SERVICIOS PROFESIONALES EN LA DIRECCIÓN DE TRANSFERENCIA DE CONOCIMIENTO Y PROPIEDAD INTELECTUAL. PARA EL CUMPLIMIENTO DEL OBJETO EL CONTRATISTA SE COMPROMETE A CUMPLIR CON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3.APOYAR A LA VICERRECTORIA DE INVESTIGACIÓN EN LA DIAGRAMACIÓN DE DOCUMENTOS, FOLLETOS E INFOGRAFÍAS FÍSICAS Y/O DIGITALES SEGÚN SEA NECESARIO. 4. APOYAR EN EL DISEÑO GRÁFICO DE LAS CONVOCATORIAS FONCIENCIAS (BANNER/PORTADA)</t>
  </si>
  <si>
    <t>CO1.REQ.5875502</t>
  </si>
  <si>
    <t>OPSP-VIN-0108-2024</t>
  </si>
  <si>
    <t>https://community.secop.gov.co/Public/Tendering/OpportunityDetail/Index?noticeUID=CO1.NTC.5765049</t>
  </si>
  <si>
    <t>LUZ HELENA MOJICA LOPEZ</t>
  </si>
  <si>
    <t>PRESTAR LOS SERVICIOS PROFESIONALES EN MARCO DEL PROYECTO DE INVESTIGACIÓN EXTERNO “CALIDAD DEL AGUA Y RECONOCIMIENTO BIOLÓGICO PORTUARIO DE REFERENCIA PARA LA GESTIÓN DE AGUAS DE LASTRE”, ACORDE AL CONTRATO DE FINANCIAMIENTO DE RECUPERACIÓN CONTINGENTE NO. 2021-1024 DE 2021 CELEBRADO CON EL INSTITUTO COLOMBIANO DE CRÉDITO EDUCATIVO Y ESTUDIOS TÉCNICOS EN EL EXTERIOR "MARIANO OSPINA PEREZ" - ICETEX Y EL MINISTERIO DE CIENCIA, TECNOLOGÍA E INNOVACIÓN. PARA EL CUMPLIMIENTO DEL OBJETO EL CONTRATISTA SE COMPROMETE A CUMPLIR CON LAS SIGUIENTES ACTIVIDADES: 1. REALIZAR SERVICIOS TÉCNICOS PARA EL ANÁLISIS DE ZOOPLANCTON MARINO. 2. REALIZAR EL ASESORAMIENTO METODOLÓGICO PARA LA IDENTIFICACIÓN DE MUESTRAS DE ZOOPLANCTON MARINO. 3. ELABORAR INFORMES DE ANÁLISIS DE ZOOPLANCTON.</t>
  </si>
  <si>
    <t>CO1.REQ.5874642</t>
  </si>
  <si>
    <t>OPSP-VIN-0107-2024</t>
  </si>
  <si>
    <t>https://community.secop.gov.co/Public/Tendering/OpportunityDetail/Index?noticeUID=CO1.NTC.5764831</t>
  </si>
  <si>
    <t>DARIO  VEGA DIAZ</t>
  </si>
  <si>
    <t>PRESTACIÓN DE SERVICIOS PROFESIONALES EN MARCO DEL PROYECTO DE INVESTIGACIÓN "CALIDAD DEL AGUA Y RECONOCIMIENTO BIOLÓGICO PORTUARIO DE REFERENCIA PARA LA GESTIÓN DE AGUAS DE LASTRE", FINANCIADO MEDIANTE EL CONTRATO DE FINANCIAMIENTO DE RECUPERACIÓN CONTINGENTE N° 2021-1024 DE 2021 CELEBRADO ENTRE EL INSTITUTO COLOMBIANO DE CRÉDITO EDUCATIVO Y ESTUDIOS TÉCNICOS EN EL EXTERIOR "MARIANO OSPINA PÉREZ" - ICETEX, EL MINISTERIO DE CIENCIA, TECNOLOGÍA E INNOVACIÓN Y LA UNIMAGDALENA. PARA EL CUMPLIMIENTO DEL OBJETO EL CONTRATISTA SE COMPROMETE A CUMPLIR CON LAS SIGUIENTES ACTIVIDADES: 1. REALIZAR SERVICIOS TÉCNICOS DE ASESORAMIENTO EN EL ANÁLISIS DE MUESTRAS DE FITOPLANCTON. 2. REALIZAR LA DESCRIPCIÓN CUALITATIVA Y CUANTITATIVA DE MUESTRAS DE LAS ESTACIONES DE MUESTREO DE AGUA PARA FITOPLANCTON 3. ELABORAR LOS INFORMES TÉCNICOS DE ANÁLISIS DE FITOPLANCTON</t>
  </si>
  <si>
    <t>CO1.REQ.5866959</t>
  </si>
  <si>
    <t>OPSP-VIN-0106-2024</t>
  </si>
  <si>
    <t>https://community.secop.gov.co/Public/Tendering/OpportunityDetail/Index?noticeUID=CO1.NTC.5764950</t>
  </si>
  <si>
    <t>SIGMER QUIROGA</t>
  </si>
  <si>
    <t>Luciani Andrea Pertuz Mendez</t>
  </si>
  <si>
    <t>PRESTACIÓN DE SERVICIOS PROFESIONALES EN EL MARCO DEL PROYECTO DE INVESTIGACIÓN EXTERNO TITULADO: “OSITOS DE AGUA (TARDIGRADA) ASOCIADOS A BRIÓFITOS Y LÍQUENES EN FRAGMENTOS DE BOSQUE SECO TROPICAL DE LOS MONTES DE MARÍA Y LA SERRANÍA DE PIOJÓ. UNA CONTRIBUCIÓN A LA BIODIVERSIDAD DE COLOMBIA”, CORRESPONDIENTE AL CONVENIO ESPECÍFICO DE COLABORACIÓN INVESTIGATIVA NO. 27122021 DE 2021, SUSCRITO ENTRE LA UNIVERSIDAD DEL ATLÁNTICO Y LA UNIVERSIDAD DEL MAGDALENA – UNIMAGDALENA.
PARA EL CUMPLIMIENTO DEL OBJETO CONTRACTUAL, EL CONTRATISTA SE COMPROMETE AL DESARROLLO A CABALIDAD DE LAS SIGUIENTES ACTIVIDADES: 1. APOYO EN LA REVISIÓN DE MUESTRAS DE BRIÓFITOS, LÍQUENES Y HOJARASCA PARA LA EXTRACCIÓN, MONTAJE DE TARDÍGRADOS. 2. IDENTIFICACIÓN DE TARDÍGRADOS, ANÁLISIS DE RESULTADOS, APOYO EN LA ELABORACIÓN DE INFORMES Y MANUSCRITOS CIENTÍFICOS. 3. ACTUALIZACIÓN Y DEPURACIÓN DE BASES DE DATOS DARWINCORE CON LOS ESPECÍMENES RECOLECTADOS E IDENTIFICADOS.</t>
  </si>
  <si>
    <t>CO1.REQ.5866290</t>
  </si>
  <si>
    <t>OPSP-VIN-0105-2024</t>
  </si>
  <si>
    <t>https://community.secop.gov.co/Public/Tendering/OpportunityDetail/Index?noticeUID=CO1.NTC.5764944</t>
  </si>
  <si>
    <t>LUIS ALBERTO RUEDA SOLANO</t>
  </si>
  <si>
    <t>IMAEL  VARGAS MONTENEGRO</t>
  </si>
  <si>
    <t>PRESTAR LOS SERVICIOS PROFESIONALES EN EL MARCO DEL PROYECTO DE INVESTIGACIÓN EXTERNO TITULADO “PROGRAMA DE INVESTIGACIÓN EN COMPORTAMIENTO POBLACIONAL, ECOLOGÍA E HISTORIA NATURAL DE FAUNA SILVESTRE. - CONSTRUCCIÓN SEGUNDA CALZADA TRONCAL DEL CARIBE, TRAMO PEAJE DE TASAJERA – YE DE CIÉNAGA”, ACORDE AL CONTRATO DE PRESTACIÓN DE SERVICIOS 20230035 SUSCRITO ENTRE MINCIVIL S.A Y LA UNIVERSIDAD DEL MAGDALENA. PARA EL CUMPLIMIENTO DEL OBJETO EL CONTRATISTA SE COMPROMETE A CUMPLIR CON LAS SIGUIENTES ACTIVIDADES: 1. APOYAR EN LA PLANIFICACIÓN, ORGANIZACIÓN Y SUPERVISIÓN DE LOS ESTUDIOS Y SALIDAS DE CAMPO RELACIONADOS CON LA ESPECIE DE RÓBALO (CENTROPOMUS UNDECIMALIS) EN EL ÁREA DE INFLUENCIA DEL PROYECTO. 2. APOYAR EN EL ANÁLISIS DE MUESTRAS Y GENERACIÓN DE DATOS Y LA ENTREGA DE INFORMES MENSUALES, TRIMESTRALES Y FINAL DE LOS DIFERENTES COMPONENTES DEL PROYECTO. 3. BRINDAR APOYO EN LA GESTIÓN ADMINISTRATIVA DEL PROYECTO, ASEGURANDO EL CUMPLIMIEN</t>
  </si>
  <si>
    <t>CO1.REQ.5865861</t>
  </si>
  <si>
    <t>OPSP-VIN-0104-2024</t>
  </si>
  <si>
    <t>https://community.secop.gov.co/Public/Tendering/OpportunityDetail/Index?noticeUID=CO1.NTC.5763852</t>
  </si>
  <si>
    <t>WILLIAN JOSE HERNANDEZ OSPINO</t>
  </si>
  <si>
    <t>PRESTAR LOS SERVICIOS PROFESIONALES EN LA DIRECCIÓN DE GESTIÓN DEL CONOCIMIENTO. PARA EL CUMPLIMIENTO DEL OBJETO EL CONTRATISTA SE COMPROMETE A CUMPLIR CON LAS SIGUIENTES ACTIVIDADES: 1. REALIZAR UN BALANCE DE FUENTES DOCUMENTALES HISTÓRICAS SOBRE SANTA MARTA DURANTE EL PERÍODO COLONIAL PARA EL LABORATORIO DE INVESTIGACIONES EN HISTORIA Y PATRIMONIO</t>
  </si>
  <si>
    <t>CO1.REQ.5865688</t>
  </si>
  <si>
    <t>OPSP-VIN-0103-2024</t>
  </si>
  <si>
    <t>https://community.secop.gov.co/Public/Tendering/OpportunityDetail/Index?noticeUID=CO1.NTC.5722353</t>
  </si>
  <si>
    <t>SHESTER JESUS CAMPO SIERRA</t>
  </si>
  <si>
    <t>PRESTAR LOS SERVICIOS PROFESIONALES EN EL CENTRO DE INNOVACIÓN Y EMPRENDIMIENTO PARA LA FORMULACIÓN DE PROYECTOS. PARA EL CUMPLIMIENTO DEL OBJETO EL CONTRATISTA SE COMPROMETE A CUMPLIR CON LAS SIGUIENTES ACTIVIDADES: 1. APOYAR A LA DIRECCIÓN DEL CENTRO DE INNOVACIÓN Y EMPRENDIMIENTO- CIE EN LA ELABORACIÓN Y RECOLECCIÓN DE DOCUMENTOS REQUERIDOS EN CONVOCATORIAS PARA LA PRESENTACIÓN DE PROYECTOS RELACIONADAS CON EL FOMENTO Y FORTALECIMIENTO DE PROCESOS DE INNOVACIÓN Y EMPRENDIMIENTO, ASÍ COMO APOYAR EL CUMPLIMIENTO DE REQUISITOS DOCUMENTAL, ADMINISTRATIVO Y CONTRACTUAL REQUERIDOS PARA SU EJECUCIÓN FINANCIERA POR PARTE DE LOS ENTES COOPERANTES. 2. APOYAR A LA DIRECCIÓN DEL CIE EN LA BÚSQUEDA DE CONVOCATORIAS Y FUENTES DE FINANCIACIÓN NACIONAL O INTERNACIONAL PARA LA PRESENTACIÓN DE PROPUESTAS Y/O PROYECTOS QUE DERIVEN IMPACTOS EN EL ÁMBITO DE LA INNOVACIÓN Y EL EMPRENDIMIENTO. 3. APOYAR A LA DIRECCIÓN DEL CIE EN LA FORMULACIÓN, DISEÑO Y PRESE</t>
  </si>
  <si>
    <t>CO1.REQ.5828566</t>
  </si>
  <si>
    <t>OPSP-VIN-0102-2024</t>
  </si>
  <si>
    <t>https://community.secop.gov.co/Public/Tendering/OpportunityDetail/Index?noticeUID=CO1.NTC.5704663</t>
  </si>
  <si>
    <t>JUAN CARLOS MONROY RODRIGUEZ</t>
  </si>
  <si>
    <t>PRESTAR LOS SERVICIOS PROFESIONALES EN LA DIRECCIÓN DE TRANSFERENCIA DEL CONOCIMIENTO Y PROPIEDAD INTELECTUAL DE UNIMAGDALENA. PARA EL CUMPLIMIENTO DEL OBJETO EL CONTRATISTA SE COMPROMETE A CUMPLIR CON LAS SIGUIENTES ACTIVIDADES: 1. REALIZAR CAPACITACIONES EN TEMAS RELACIONADOS CON PROPIEDAD INTELECTUAL DE ACUERDO CON LOS DIFERENTES TIPOS DE OBRAS O INVENCIONES A MIEMBRO DE LA COMUNIDAD UNIVERSITARIA Y PÚBLICO DE INTERÉS DE LA DIRECCIÓN DE TRANSFERENCIA DE CONOCIMIENTO Y PROPIEDAD INTELECTUAL Y EL CENTRO DE INNOVACIÓN Y EMPRENDIMIENTO. 2. BRINDAR APOYO A DE LA DIRECCIÓN DE TRANSFERENCIA DE CONOCIMIENTO Y PROPIEDAD INTELECTUAL Y EL CENTRO DE INNOVACIÓN Y EMPRENDIMIENTO EN LOS PROCESOS DE IDENTIFICACIÓN, REGISTRO Y PROTECCIÓN DE LOS ACTIVOS INTANGIBLES QUE REALIZAN
LOS MIEMBROS DE LA COMUNIDAD UNIVERSITARIA Y PÚBLICO DE INTERÉS DE AMBAS DEPENDENCIAS ANTE LAS ENTIDADES COMPETENTES. 3. BRINDAR ORIENTACIONES A LOS MIEMBROS DE LA COMUNIDAD UNIV</t>
  </si>
  <si>
    <t>CO1.REQ.5812108</t>
  </si>
  <si>
    <t>OPSP-VIN-0101-2024</t>
  </si>
  <si>
    <t>https://community.secop.gov.co/Public/Tendering/OpportunityDetail/Index?noticeUID=CO1.NTC.5697536</t>
  </si>
  <si>
    <t>ERASMO DE JESUS VARGAS CASALINS</t>
  </si>
  <si>
    <t>PRESTAR LOS SERVICIOS PROFESIONALES EN LA VICERRECTORÍA DE INVESTIGACIÓN DE LA UNIVERSIDAD DEL MAGDALENA. PARA EL CUMPLIMIENTO DEL OBJETO EL CONTRATISTA SE COMPROMETE A CUMPLIR CON LAS SIGUIENTES ACTIVIDADES: 1. DISEÑAR, ORGANIZAR Y EJECUTAR EL PROCESO DE CREACIÓN DE LAS AGRUPACIONES MUSICALES QUE, CON BASE EN LOS DIFERENTES PROGRAMAS DE FORMACIÓN MUSICAL DESARROLLADOS DESDE LA DIRECCIÓN DE PROYECCIÓN CULTURAL. 2. DIRIGIR LA CONVOCATORIA Y CONFORMACIÓN DE LA ORQUESTA SINFÓNICA DE LA UNIVERSIDAD DEL MAGDALENA. 3. PRESENTAR UNA PROPUESTA ARTÍSTICA Y MUSICAL PARA LA ORQUESTA SINFÓNICA COMO RESPONSABLE DE LA DIRECCIÓN MUSICAL DE LA ORQUESTA. 4. DIRIGIR Y ORIENTAR, EN TODOS LOS ASPECTOS TÉCNICOS EL PROCESO PEDAGÓGICO Y DE FORMACIÓN MUSICAL. 5. DISEÑAR UNA ESTRATEGIA DE APOYO AL SISTEMA DE MUSEOS PARA EL DESARROLLO DE ACTIVIDADES CULTURALES DEL ÁREA DE LAS ARTES MUSICALES EN LAS DIFERENTES COMUNAS DEL DISTRITO Y EL DEPARTAMENTO DEL MAGDALENA. 6</t>
  </si>
  <si>
    <t>CO1.REQ.5806121</t>
  </si>
  <si>
    <t>OPSP-VIN-0100-2024</t>
  </si>
  <si>
    <t>https://community.secop.gov.co/Public/Tendering/OpportunityDetail/Index?noticeUID=CO1.NTC.5688030&amp;isFromPublicArea=True&amp;isModal=False</t>
  </si>
  <si>
    <t xml:space="preserve">PRESTAR LOS SERVICIOS PROFESIONALES EN LA VICERRECTORÍA DE INVESTIGACIÓN. PARA EL CUMPLIMIENTO DEL OBJETO EL CONTRATISTA SE COMPROMETE A CUMPLIR CON LAS SIGUIENTES ACTIVIDADES: 1. APOYAR EN LOS DIFERENTES TRÁMITES ADMINISTRATIVOS PREPARATIVOS PARA EL INICIO DEL PROYECTO DE INVERSIÓN BPIN 2023000100072: "IMPLEMENTACIÓN DE UNA PLATAFORMA DE DATOS ABIERTOS BASADA EN AIOT PARA EL ANÁLISIS Y GESTIÓN DE RIESGOS AMBIENTALES Y CLIMÁTICOS EN EL CORREDOR MINERO DE LOS MUNICIPIOS LA JAGUA DE IBÍRICO, ALBANIA, ALGARROBO". 2. APOYAR EN LAS SOLICITUDES Y SEGUIMIENTO A LOS TRÁMITES FINANCIEROS NECESARIOS PARA DAR INICIO AL PROYECTO BPIN 2023000100072. 3. APOYAR EN LA SOLICITUD Y VERIFICACIÓN DE DOCUMENTOS PARA LA CONTRATACIÓN DEL PERSONAL QUE SE VINCULARÁ AL PROYECTO. 4. APOYAR A LA VICERRECTORÍA EN LO REFERENTE A REUNIONES
ESTRATÉGICAS Y DE GESTIÓN ADMINISTRATIVA (DE PRESUPUESTO), RELACIONADAS CON EL INICIO DEL PROYECTO. </t>
  </si>
  <si>
    <t>CO1.REQ.5797030</t>
  </si>
  <si>
    <t>OPSP-VIN-0099-2024</t>
  </si>
  <si>
    <t>https://community.secop.gov.co/Public/Tendering/OpportunityDetail/Index?noticeUID=CO1.NTC.5688156&amp;isFromPublicArea=True&amp;isModal=False</t>
  </si>
  <si>
    <t>LINA MARÍA GARCÍA  GONZÁLEZ</t>
  </si>
  <si>
    <t xml:space="preserve">PRESTAR LOS SERVICIOS PROFESIONALES EN LA DIRECCIÓN DE TRANSFERENCIA DE CONOCIMIENTO Y PROPIEDAD INTELECTUAL DE LA VICERRECTORÍA DE INVESTIGACIÓN. PARA EL CUMPLIMIENTO DEL OBJETO EL CONTRATISTA SE COMPROMETE A CUMPLIR CON LAS SIGUIENTES ACTIVIDADES:
1. BRINDAR APOYO EN EL DISEÑO, IDENTIDAD GRÁFICA Y DESARROLLO DE IMÁGENES PARA EVENTOS PRESENCIALES O VIRTUALES REALIZADOS POR LA VICERRECTORÍA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VICERRECTORÍA DE INVESTIGACIÓN EN LA DIAGRAMACIÓN DE DOCUMENTOS, FOLLETOS E INFOGRAFÍAS FÍSICAS Y/O DIGITALES SEGÚN SEA NECESARIO. 4. APOYAR EN LA EDICIÓN DE CONTENIDO AUDIOVISUAL PARA LAS REDES SOCIALES DE LA VICERRECTORÍA DE INVESTIGACIÓN Y SUS </t>
  </si>
  <si>
    <t xml:space="preserve"> CO1.REQ.5793346</t>
  </si>
  <si>
    <t>OPSP-VIN-0098-2024</t>
  </si>
  <si>
    <t>https://community.secop.gov.co/Public/Tendering/OpportunityDetail/Index?noticeUID=CO1.NTC.5675709</t>
  </si>
  <si>
    <t>MARIA JOSÉ CASTILLO VIANA</t>
  </si>
  <si>
    <t>PRESTACIÓN DE SERVICIOS PROFESIONALES COMO PERSONAL DE APOYO DE TERRITORIAL EN EL MARCO DE LA EJECUCIÓN DEL PROYECTO DE INVERSIÓN: “IMPLEMENTACIÓN DE UNA PLATAFORMA DE DATOS ABIERTOS BASADA EN AIOT PARA EL ANÁLISIS Y GESTIÓN DE RIESGOS AMBIENTALES Y CLIMÁTICOS EN EL CORREDOR MINERO DE LOS MUNICIPIOS LA JAGUA DE IBIRICO ALBANIA ALGARROBO”, IDENTIFICADO CON EL BPIN 2023000100072, APROBADO POR EL ARTÍCULO 31 DEL ACUERDO OCAD NO. 33 DEL 16 DE AGOSTO DE 2023.
PARA EL CUMPLIMIENTO DEL OBJETO CONTRACTUAL, EL CONTRATISTA SE COMPROMETE AL DESARROLLO A CABALIDAD DE LAS SIGUIENTES ACTIVIDADES: 1. APOYAR LA GESTIÓN TERRITORIAL Y DE ALIADOS EN EL DESARROLLO DE LAS ACTIVIDADES RELACIONADAS CON EL DESARROLLO TECNOLÓGICO Y LA INNOVACIÓN. 2. APOYAR LA GESTIÓN TERRITORIAL Y DE ALIADOS EN EL DESARROLLO DE LAS ACTIVIDADES RELACIONADAS CON EL ENTRENAMIENTO ESPECIALIZADO. 3. APOYAR LA GESTIÓN TERRITORIAL Y DE ALIADOS EN EL DESARROLLO DE LAS ACTIVIDADES RELACION</t>
  </si>
  <si>
    <t>CO1.REQ.5781212</t>
  </si>
  <si>
    <t>OPSP-VIN-0097-2024</t>
  </si>
  <si>
    <t>https://community.secop.gov.co/Public/Tendering/OpportunityDetail/Index?noticeUID=CO1.NTC.5674921</t>
  </si>
  <si>
    <t>SEBASTIAN DE HOYOS VEGA</t>
  </si>
  <si>
    <t>PRESTAR SERVICIOS PROFESIONALES EN LA DIRECCIÓN DE TRANSFERENCIA DE CONOCIMIENTO Y PROPIEDAD INTELECTUAL. PARA EL CUMPLIMIENTO DEL OBJETO EL CONTRATISTA SE COMPROMETE A CUMPLIR CON EL APOYO EN LAS SIGUIENTES ACTIVIDADES: 1. BRINDAR APOYO EN EL DISEÑO, IDENTIDAD GRÁFICA Y DESARROLLO DE IMÁGENES PARA EVENTOS PRESENCIALES O VIRTUALES REALIZADOS POR LA VICERRECTORIA DE INVESTIGACIÓN Y SUS UNIDADES. 2. APOYAR EN EL DISEÑO DE PIEZAS PROMOCIONALES FÍSICAS Y DIGITALES (AFICHES, BROCHOURE, TARJETAS, PENDONES, VOLANTES, PLEGABLES, BANNERS, BACKINGS, BOTONES, ESTANDARTES, VALLAS, MEMBRETES, ETC.) QUE SEAN SOLICITADAS POR PARTE DE LA VICERRECTORÍA DE INVESTIGACIÓN. 3. APOYAR A LA VICERRECTORIA DE INVESTIGACIÓN EN LA DIAGRAMACIÓN DE DOCUMENTOS, FOLLETOS E INFOGRAFÍAS FÍSICAS Y/O DIGITALES SEGÚN SEA NECESARIO. 4. APOYAR EN EL DISEÑO GRÁFICO DE LAS CONVOCATORIAS FONCIENCIAS (BANNER/PORTADA).</t>
  </si>
  <si>
    <t>CO1.REQ.5780509</t>
  </si>
  <si>
    <t>OPSP-VIN-0096-2024</t>
  </si>
  <si>
    <t>https://community.secop.gov.co/Public/Tendering/OpportunityDetail/Index?noticeUID=CO1.NTC.5666544</t>
  </si>
  <si>
    <t>MÓNICA ZULBARÁN JIMÉNEZ</t>
  </si>
  <si>
    <t>OSCAR ALONSO HIDALGO MONTOYA</t>
  </si>
  <si>
    <t>PRESTAR LOS SERVICIOS PROFESIONALES EN LA DIRECCIÓN DE GESTIÓN DEL CONOCIMIENTO. PARA EL CUMPLIMIENTO DEL OBJETO EL CONTRATISTA SE COMPROMETE A CUMPLIR CON LAS SIGUIENTES ACTIVIDADES: 1. ASESORAR A LA VICERRECTORÍA DE INVESTIGACIÓN, LA DIRECCIÓN DE GESTIÓN DEL CONOCIMIENTO Y A LOS LÍDERES DE PROYECTOS EN EL CUMPLIMIENTO DE LOS REQUISITOS DE LAS CONVOCATORIAS NACIONALES VIGENTES. 2. ASESORAR A LA VICERRECTORÍA DE INVESTIGACIÓN, LA DIRECCIÓN DE GESTIÓN DEL CONOCIMIENTO Y A LOS LÍDERES DE PROYECTOS EN LA ELABORACIÓN DEL DOCUMENTO TÉCNICO, PRESUPUESTO Y CERTIFICACIONES, ASÍ COMO LOS AJUSTES, CORRECCIONES Y SUBSANACIONES QUE SEAN REQUERIDOS EN LAS CONVOCATORIAS NACIONALES VIGENTES. 3. BRINDAR APOYO A LA DIRECCIÓN DE GESTIÓN DEL CONOCIMIENTO EN LAS TRANSFERENCIAS DE LOS PROYECTOS DE INVERSIÓN NACIONAL DE LAS CONVOCATORIAS VIGENTES QUE LO REQUIERAN. 4. ASISTIR A LAS REUNIONES Y MESAS TÉCNICAS A LOS CUALES SEA CONVOCADO. 5. ELABORAR ANÁLISIS Y PRE</t>
  </si>
  <si>
    <t>CO1.REQ.5774640</t>
  </si>
  <si>
    <t>OPSP-VIN-0095-2024</t>
  </si>
  <si>
    <t>https://community.secop.gov.co/Public/Tendering/OpportunityDetail/Index?noticeUID=CO1.NTC.5668326</t>
  </si>
  <si>
    <t xml:space="preserve">ROSANA  CASTRO </t>
  </si>
  <si>
    <t>PRESTAR LOS SERVICIOS PROFESIONALES EN MARCO DEL CONVENIO DE SUBVENCIÓN 148659 SUSCRITO ENTRE LA FUNDACIÓN FORD Y LA UNIVERSIDAD DEL MAGDALENA, CUYO TEMA ES: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ELABORAR LOS INFORMES INTERMEDIOS Y FINALES DEL PROYECTO DE INVESTIGACIÓN. 3. APOYAR EN CARGUE DE DOCUMENTOS SOLICITADOS EN LA PLATAFORMA FORD FLUXX. 4. APOYAR EN LA REVISIÓN DE ASPECTOS DE ENTREGA DE LOS TÍTULOS MINEROS DE LA EMPRESA PRODECO (SITUACIÓN ACTUAL DE LA EMPRESA, ACTIVIDADES DE CIERRE Y CUMPLIMIENTO DE RESPONSABILIDADES). 5. APOYAR EN EL ANÁLISIS DE LOS CIERRES MINEROS A NIVEL GLOBAL: ANALIZAR SUS PROCESOS DE TRANSICIÓN ENERGÉTICA, JUSTA, RECONVERSIÓN LABORAL Y PRODUCTIVA. 6</t>
  </si>
  <si>
    <t>CO1.REQ.5772075</t>
  </si>
  <si>
    <t>OPSP-VIN-0094-2024</t>
  </si>
  <si>
    <t>https://community.secop.gov.co/Public/Tendering/OpportunityDetail/Index?noticeUID=CO1.NTC.5667227</t>
  </si>
  <si>
    <t>MÓNICA LASTENIA ZULBARÁN JIMÉNEZ</t>
  </si>
  <si>
    <t>JAHIR ALFONSO BERRIO SIERRA</t>
  </si>
  <si>
    <t>PRESTAR LOS SERVICIOS PROFESIONALES EN LA DIRECCIÓN DE GESTIÓN DEL CONOCIMIENTO EN LA VICERRECTORÍA DE INVESTIGACIÓN. PARA EL CUMPLIMIENTO DEL OBJETO, EL CONTRATISTA SE COMPROMETE A CUMPLIR CON LAS SIGUIENTES ACTIVIDADES: 1. APOYAR EN LA SOCIALIZACIÓN DEL PROYECTO CON COMUNIDADES DEL ÁREA DE INFLUENCIA EN EL MARCO DE LA CONVOCATORIA “CONSERVACIÓN DE ÁREAS AMBIENTALES ESTRATÉGICAS Y GESTIÓN AMBIENTAL EN MUNICIPIOS MENORES A 50.000 HABITANTES” Y “CONVOCATORIA PARA EL ORDENAMIENTO ALREDEDOR DEL AGUA” DE REGALÍAS AMBIENTE. 2. CONSOLIDAR Y ANALIZAR LOS DOCUMENTOS BASE PARA LA ELABORACIÓN DEL PROYECTO QUE SE PRESENTARÁ A LA "CONVOCATORIA PARA LA CONSERVACIÓN DE ÁREAS AMBIENTALES ESTRATÉGICAS PARA EL ORDENAMIENTO ALREDEDOR DEL AGUA Y LA JUSTICIA AMBIENTAL”. 3. APOYAR LA ELABORACIÓN DEL DOCUMENTO TÉCNICO DEL PROYECTO SIGUIENDO ESTRUCTURA DE MARCO LÓGICO Y MGA. 4. ELABORAR LA INFORMACIÓN CARTOGRÁFICA SEGÚN TÉRMINOS DE REFERENCIA DE LA "CONVOCATORIA</t>
  </si>
  <si>
    <t>CO1.REQ.5772106</t>
  </si>
  <si>
    <t>OPSP-VIN-0093-2024</t>
  </si>
  <si>
    <t>https://community.secop.gov.co/Public/Tendering/OpportunityDetail/Index?noticeUID=CO1.NTC.5667218</t>
  </si>
  <si>
    <t>DIEGO LEONARDO ROBAYO ALVARADO</t>
  </si>
  <si>
    <t>PRESTAR LOS SERVICIOS PROFESIONALES EN LA DIRECCIÓN DE GESTIÓN DEL CONOCIMIENTO DE LA VICERRECTORÍA DE INVESTIGACIÓN. EL CONTRATISTA SE COMPROMETE A 1. APOYAR LA RECOLECCIÓN, CONSOLIDACIÓN Y ANÁLISIS DE LOS DOCUMENTOS BASES PARA LA ELABORACIÓN DEL PROYECTO QUE SE PRESENTARÁ A LA CONSERVACIÓN DE ÁREAS AMBIENTALES ESTRATÉGICAS Y GESTIÓN AMBIENTAL EN MUNICIPIOS MENORES A 50.000 HABITANTES. 2. APOYAR LA ELABORACIÓN DEL DOCUMENTO TÉCNICO DEL PROYECTO SIGUIENDO ESTRUCTURA DE MARCO LÓGICO Y MGA QUE SE PRESENTARÁ A LA CONSERVACIÓN DE ÁREAS AMBIENTALES ESTRATÉGICAS Y GESTIÓN AMBIENTAL EN MUNICIPIOS MENORES A 50.000 HABITANTES. 3. APOYAR LA ELABORACIÓN DEL PRESUPUESTO DE ACUERDO CON EL MONTO QUE SE SOLICITE EN LA CONVOCATORIA CONSERVACIÓN DE ÁREAS AMBIENTALES ESTRATÉGICAS Y GESTIÓN AMBIENTAL EN MUNICIPIOS MENORES A 50.000 HABITANTES. 4. APOYAR LA RECOPILACIÓN Y ELABORACIÓN DE LOS DOCUMENTOS SOPORTE O ANEXOS PARA PRESENTACIÓN DEL PROYECTO A LA CONSER</t>
  </si>
  <si>
    <t>CO1.REQ.5771636</t>
  </si>
  <si>
    <t>OPSP-VIN-0092-2024</t>
  </si>
  <si>
    <t>https://community.secop.gov.co/Public/Tendering/OpportunityDetail/Index?noticeUID=CO1.NTC.5658633</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</si>
  <si>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ESTABLECER LOS DIÁLOGOS PREVIOS PARA GENERAR PROCESOS, INICIATIVAS Y PRODUCTOS DE APROPIACIÓN SOCIAL DEL CONOCIMIENTO ENTRE LA UNIVERSIDAD Y LOS DIFERENTES ACTORES DEL SISTEMA DE CIENCIA, TECNOLOGÍA, INNOVACIÓN, CREACIÓN Y EMPRENDIMIENTO. 3. APOYAR EL DESARROLLO DE TALLERES Y ESPACIOS DE CO-CREACIÓN CON LOS DIFERENTES SECTORES DE LA SOCIEDAD PARA LA FORMULACIÓN Y CONSOLIDACIÓN DE PROYECTOS, PROCESOS E INICIATIVAS DE APROPIACIÓN SOCIAL DE CONOCIMIENTO 4. REALIZAR INFORMES QUE SEAN RESULTADOS DE LOS TALLERES, CAPACITACIONES Y ESPACIOS DE CO- CREACIÓN PARA GENERAR APROPIACIÓN SOCIAL DEL CONOCIMIENTO. 5. APOYAR EN LA CONSOL</t>
  </si>
  <si>
    <t>CO1.REQ.5767713</t>
  </si>
  <si>
    <t>OPSP-VIN-0091-2024</t>
  </si>
  <si>
    <t>https://community.secop.gov.co/Public/Tendering/OpportunityDetail/Index?noticeUID=CO1.NTC.5658123</t>
  </si>
  <si>
    <t>LYDA RAQUEL CASTRO GARCÍA - LAIONELL POLO ALVARADO</t>
  </si>
  <si>
    <t>52389076 - 1082851808</t>
  </si>
  <si>
    <t>GINA SOFIA MORENO CRESPO</t>
  </si>
  <si>
    <t>PRESTAR LOS SERVICIOS PROFESIONALES COMO LÍDER DE CALIDAD DEL CENTRO DE GENÉTICA Y BILOGÍA MOLECULAR. EL CONTRATISTA SE COMPROMETE A 1. COADYUVAR EN LA GESTIÓN PARA LA HABILITACIÓN DE SERVICIOS QUE SE OFERTEN EN EL CENTRO DE GENÉTICA Y REALIZAR SEGUIMIENTO A LOS SERVICIOS HABILITADOS. 2. COADYUVAR EN LA CAPACITACIÓN PERMANENTE DEL PERSONAL Y EL PUNTO DE TOMA DE MUESTRA EN BIOSEGURIDAD Y EN LOS PROCESOS DEL SISTEMA DE GESTIÓN DE LA CALIDAD DEL LABORATORIO. 3. COADYUVAR Y ASISTIR AL COORDINADOR(A) DEL CENTRO DE GENÉTICA Y BIOLOGÍA MOLECULAR EN EL DISEÑO, ELABORACIÓN DE POLÍTICAS, PROCEDIMIENTOS, PROTOCOLOS, MANUALES, GUÍAS, FORMATOS Y DEMÁS DOCUMENTOS QUE SE DEFINAN DENTRO DEL ALCANCE TÉCNICO PARA EL CUMPLIMIENTO DE LOS ESTÁNDARES DE CALIDAD, ASÍ COMO A LA IMPLEMENTACIÓN Y CUMPLIMIENTO DE NORMAS TÉCNICAS Y ESTÁNDARES DE CALIDAD EN LA RED DEPARTAMENTAL. 4. ORGANIZAR EL ARCHIVO FÍSICO Y DIGITAL DEL CENTRO Y APOYAR EN EL BUEN USO Y MANTENIMIENT</t>
  </si>
  <si>
    <t>CO1.REQ.5765844</t>
  </si>
  <si>
    <t>OPSP-VIN-0090-2024</t>
  </si>
  <si>
    <t>https://community.secop.gov.co/Public/Tendering/OpportunityDetail/Index?noticeUID=CO1.NTC.5647843</t>
  </si>
  <si>
    <t>VICTOR ALFONSO NUÑEZ SANCHEZ</t>
  </si>
  <si>
    <t>PRESTACIÓN DE SERVICIOS PROFESIONALES EN MARCO DEL PROYECTO DE INVESTIGACIÓN "PRODUCCIÓN DE ECONOMÍA ECOLÓGICA, INCLUYENTE Y SOSTENIBLE: UNA INVESTIGACIÓN PARA DESARROLLAR ESTRATEGIAS DE EMPRENDIMIENTO SOCIAL/SOLIDARIO PARA EL ECOTURISMO EN PUEBLO VIEJO (CIÉNAGA GRANDE DE SANTA MARTA) - BPIN 2020000100569", FINANCIADO POR EL CONVENIO ESPECIAL DE COOPERACIÓN N° 001, CELEBRADO ENTRE EL COLEGIO MAYOR NUESTRA SEÑORA DEL ROSARIO Y LA UNIVERSIDAD DEL MAGDALENA - UNIMAGDALENA. PARA EL CUMPLIMIENTO DEL OBJETO EL CONTRATISTA SE COMPROMETE A CUMPLIR CON LAS SIGUIENTES ACTIVIDADES: 1. APOYO GENERAL DESDE EL ÁMBITO CIENTÍFICO AL PROYECTO DE INVESTIGACIÓN: “PRODUCCIÓN DE ECONOMÍA ECOLÓGICA INCLUYENTE Y SOSTENIBLE: UNA INVESTIGACIÓN PARA DESARROLLAR ESTRATEGIAS DE EMPRENDIMIENTO SOCIAL/SOLIDARIO PARA EL ECOTURISMO EN PUEBLO VIEJO (CIÉNAGA GRANDE DE SANTA MARTA). MAGDALENA”. 2. APOYO ESPECÍFICO AL LÍDER LOCAL DEL HILO 6, DE ACUERDO CON LO SOLICITADO POR</t>
  </si>
  <si>
    <t>CO1.REQ.5757319</t>
  </si>
  <si>
    <t>OPSP-VIN-0089-2024</t>
  </si>
  <si>
    <t>https://community.secop.gov.co/Public/Tendering/OpportunityDetail/Index?noticeUID=CO1.NTC.5649608</t>
  </si>
  <si>
    <t>PEDRO MIGUEL PIMIENTA MOJICA</t>
  </si>
  <si>
    <t xml:space="preserve">PRESTAR LOS SERVICIOS PROFESIONALES EN LA VICERRECTORÍA DE INVESTIGACIÓN DE LA UNIVERSIDAD DEL MAGDALENA. PARA EL CUMPLIMIENTO DEL OBJETO EL CONTRATISTA SE COMPROMETE A CUMPLIR CON LAS SIGUIENTES ACTIVIDADES: 1. COADYUVAR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EDICIÓN </t>
  </si>
  <si>
    <t>CO1.REQ.5758593</t>
  </si>
  <si>
    <t>OPSP-VIN-0088-2024</t>
  </si>
  <si>
    <t>https://community.secop.gov.co/Public/Tendering/OpportunityDetail/Index?noticeUID=CO1.NTC.5648112</t>
  </si>
  <si>
    <t>DANIEL GÓMEZ LÓPEZ</t>
  </si>
  <si>
    <t>GERSON JAHIR ANGARITA ESPITIA</t>
  </si>
  <si>
    <t>PRESTAR LOS SERVICIOS PROFESIONALES EN EL FUNCIONAMIENTO DEL OBSERVATORIO DE DDHH DEL CARIBE COLOMBIANO. PARA EL CUMPLIMIENTO DEL OBJETO EL CONTRATISTA SE COMPROMETE A CUMPLIR A ENTREGAR EL SIGUIENTE PRODUCTO: FICHA DE CARACTERIZACIÓN DE LA POBLACIÓN PARTICIPANTE EN EL MARCO DEL PROYECTO.</t>
  </si>
  <si>
    <t>CO1.REQ.5754651</t>
  </si>
  <si>
    <t>OPSP-VIN-0087-2024</t>
  </si>
  <si>
    <t>https://community.secop.gov.co/Public/Tendering/OpportunityDetail/Index?noticeUID=CO1.NTC.5627305</t>
  </si>
  <si>
    <t>IVAN DARIO CRUZ DAZA</t>
  </si>
  <si>
    <t>PRESTAR LOS SERVICIOS PROFESIONALES EN EL FUNCIONAMIENTO DEL OBSERVATORIO DE DDHH DEL CARIBE COLOMBIANO. PARA EL CUMPLIMIENTO DEL OBJETO EL CONTRATISTA SE COMPROMETE A ENTREGAR LOS SIGUIENTES PRODUCTOS: 1. DOCUMENTO ESTADÍSTICO SOBRE LAS VÍCTIMAS DE CONFLICTO ARMADO EN COLOMBIA-MAGDALENA 2016-2022 UN ESCENARIO DE VIOLACIÓN A LOS DERECHOS HUMANOS Y DE LAS VÍCTIMAS. 2. DOCUMENTO ESTADÍSTICO DE LA CARACTERIZACIÓN VICTIMAS EN LOS CORREGIMIENTOS DE BONDA Y CHIBOLO EN EL MARCO DEL CONFLICTO ARMADO 2023.</t>
  </si>
  <si>
    <t>CO1.REQ.5734856</t>
  </si>
  <si>
    <t>OPSP-VIN-0086-2024</t>
  </si>
  <si>
    <t>https://community.secop.gov.co/Public/Tendering/OpportunityDetail/Index?noticeUID=CO1.NTC.5620396</t>
  </si>
  <si>
    <t xml:space="preserve">DIVA   PIAMBA  </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</si>
  <si>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1.090 PÁGINAS</t>
  </si>
  <si>
    <t>CO1.REQ.5730273</t>
  </si>
  <si>
    <t>OPSP-VIN-0085-2024</t>
  </si>
  <si>
    <t>https://community.secop.gov.co/Public/Tendering/OpportunityDetail/Index?noticeUID=CO1.NTC.5620501</t>
  </si>
  <si>
    <t>MARIANA  BETANCUR GOMEZ</t>
  </si>
  <si>
    <t>PRESTAR LOS SERVICIOS PROFESIONALES COMO CORRECTOR DE ESTILO EN LA EDITORIAL UNIMAGDALENA. PARA EL CUMPLIMIENTO DEL OBJETO EL CONTRATISTA SE COMPROMETE A CUMPLIR CON LAS SIGUIENTES ACTIVIDADES: 1. REALIZAR LA PRIMERA Y SEGUNDA REVISIÓN DE ESTILO DE LAS OBRAS COMO LIBROS, CARTILLAS, BOLETINES, PORTAFOLIOS, CATÁLOGOS, ARTÍCULOS, GUÍAS Y MANUALES, QUE SE ENCUENTRAN EN PROCESO DE PUBLICACIÓN POR LA EDITORIAL UNIMAGDALENA, CORRESPONDIENTE A UN TOTAL DE 1.270 PÁGINAS</t>
  </si>
  <si>
    <t>CO1.REQ.5729656</t>
  </si>
  <si>
    <t>OPSP-VIN-0084-2024</t>
  </si>
  <si>
    <t>https://community.secop.gov.co/Public/Tendering/OpportunityDetail/Index?noticeUID=CO1.NTC.5619343</t>
  </si>
  <si>
    <t>DAVID MAURICIO GARCIA GUETTE</t>
  </si>
  <si>
    <t>PRESTAR LOS SERVICIOS PROFESIONALES EN EL FUNCIONAMIENTO DEL OBSERVATORIO DE DDHH DEL CARIBE COLOMBIANO. PARA EL CUMPLIMIENTO DEL OBJETO EL CONTRATISTA SE COMPROMETE A ENTREGAR LOS SIGUIENTES PRODUCTOS: 1. DOCUMENTO DE MAPA DE ACTORES UNIFICADO DE LOS MUNICIPIOS DE CHIBOLO Y SANTA MARTA EN PERIODO DEL POST ACUERDO DE LA HABANA. 2. DOCUMENTO CON LA RECONSTRUCCIÓN DEL CONTEXTO TERRITORIAL DE LOS MUNICIPIOS DE CHIBOLO Y SANTA MARTA EN EL PERIODO DEL POSACUERDO DE LA HABANA.</t>
  </si>
  <si>
    <t>CO1.REQ.5728750</t>
  </si>
  <si>
    <t>OPSP-VIN-0083-2024</t>
  </si>
  <si>
    <t>https://community.secop.gov.co/Public/Tendering/OpportunityDetail/Index?noticeUID=CO1.NTC.5616782</t>
  </si>
  <si>
    <t xml:space="preserve">PRESTACIÓN DE SERVICIOS PROFESIONALES EN LA VICERRECTORÍA DE INVESTIGACIÓN DE LA UNIVERSIDAD DEL MAGDALENA.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t>
  </si>
  <si>
    <t>CO1.REQ.5726192</t>
  </si>
  <si>
    <t>OPSP-VIN-0082-2024</t>
  </si>
  <si>
    <t>https://community.secop.gov.co/Public/Tendering/OpportunityDetail/Index?noticeUID=CO1.NTC.5611205</t>
  </si>
  <si>
    <t>LILIBET DEL CARMEN RUEDA SALAS</t>
  </si>
  <si>
    <t>PRESTAR LOS SERVICIOS PROFESIONALES EN EL CENTRO DE INNOVACIÓN Y EMPRENDIMIENTO CIE. PARA EL CUMPLIMIENTO DEL OBJETO EL CONTRATISTA SE COMPROMETE A CUMPLIR CON LAS SIGUIENTES ACTIVIDADES: 1. BRINDAR SOPORTE A LA DIRECCIÓN DEL CENTRO DE INNOVACIÓN Y EMPRENDIMIENTO- CIE, EN EL DISEÑO METODOLÓGICO Y EJECUCIÓN DE ACTIVIDADES DE FOMENTO Y FORTALECIMIENTO DE PROCESOS Y PRODUCTOS DE INNOVACIÓN EN SUS DIVERSAS FORMAS. 2. BRINDAR SOPORTE A LA DIRECCIÓN DEL CENTRO DE INNOVACIÓN Y EMPRENDIMIENTO EN LA ELABORACIÓN DE DOCUMENTOS CONCEPTUALES, INFORMES, COMUNICACIONES, RECOPILACIÓN, ACTUALIZACIÓN Y SEGUIMIENTO DE INDICADORES DEL POA Y RELACIONADOS CON PROYECTOS, INICIATIVAS, VENTAS DE SERVICIOS Y ACTIVIDADES REALIZADAS POR EL CIE. 3. BRINDAR MENTORÍAS Y HACER SEGUIMIENTO A LAS ACTIVIDADES RELACIONADAS CON LA PROMOCIÓN, DESARROLLO, EVALUACIÓN Y FINALIZACIÓN DE LAS PRÁCTICAS DE INNOVACIÓN Y EMPRENDIMIENTO. 4. BRINDAR SOPORTE Y APOYO LOGÍSTICO A LA DIRECC</t>
  </si>
  <si>
    <t>CO1.REQ.5717307</t>
  </si>
  <si>
    <t>OPSP-VIN-0081-2024</t>
  </si>
  <si>
    <t>https://community.secop.gov.co/Public/Tendering/OpportunityDetail/Index?noticeUID=CO1.NTC.5610042</t>
  </si>
  <si>
    <t>DANIELA PAOLA SALINAS PINEDO</t>
  </si>
  <si>
    <t>PRESTAR LOS SERVICIOS PROFESIONALES COMO INGENIERA INDUSTRIAL EN LA DIRECCIÓN DE TRANSFERENCIA DEL CONOCIMIENTO Y PROPIEDAD INTELECTUAL. PARA EL CUMPLIMIENTO DEL OBJETO, EL CONTRATISTA SE COMPROMETE A CUMPLIR CON LAS SIGUIENTES ACTIVIDADES: 1. APOYAR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APOYAR EN EL DISEÑO, EJECUCIÓN Y REGISTRO DE PROCESOS DE MEDICIÓN Y EVALUACIÓN DE CAPACIDADES, IDENTIFICACIÓN DE NECESIDADES Y DE OPORTUNIDADES PARA ACTIVIDADES DE INVESTIGACIÓN, CREACIÓN, INNOVACIÓN Y EMPRENDIMIENTO. 3. APOYAR EN EL DISEÑO Y LA CONSTRUCCIÓN DE PLANES Y AGENDAS DE INVESTIGACIÓN, CREACIÓN, INNOVACIÓN Y EMPRENDIMIENTO DE LA UNIVERSIDAD DEL MAGDALENA. 4. APOYAR LA RECOPILACIÓN Y ANÁLISIS DE INFORMACIÓN DE AU</t>
  </si>
  <si>
    <t>CO1.REQ.5717017</t>
  </si>
  <si>
    <t>OPSP-VIN-0080-2024</t>
  </si>
  <si>
    <t>https://community.secop.gov.co/Public/Tendering/OpportunityDetail/Index?noticeUID=CO1.NTC.5599998</t>
  </si>
  <si>
    <t>IVAN ENRIQUE HERNANDEZ PELAEZ</t>
  </si>
  <si>
    <t>PRESTAR LOS SERVICIOS PROFESIONALES COMO INGENIERO DE SISTEMAS EN LA VICERRECTORÍA DE INVESTIGACIÓN. PARA EL CUMPLIMIENTO DEL OBJETO EL CONTRATISTA SE COMPROMETE A CUMPLIR CON LAS SIGUIENTES ACTIVIDADES: 1. APOYAR EN EL DESARROLLO DE COMPONENTES SOFTWARE EN TECNOLOGÍAS NETCORE, JAVASCRIPT, ANGULAR, HACIENDO USO DE PATRONES DE DISEÑO. 2. APOYAR EN EL PROCESO DE OPTIMIZACIÓN DE SENTENCIAS SQL EN SQL SERVER. 3. CAPACITAR A LOS USUARIOS EN EL USO DEL SISTEMA DE SOFTWARE DE LA VICERRECTORÍA DE INVESTIGACIÓN. 4. APOYAR LA REALIZACIÓN DE COPIAS DE SEGURIDAD DEL SISTEMA DE SOFTWARE. 5. APOYAR CON LA IDENTIFICACIÓN DE LOS RIESGOS E IMPLEMENTACIÓN DE CONTROLES EN LOS SISTEMAS DE INFORMACIÓN DE LA VICERRECTORÍA DE INVESTIGACIÓN. 6. APOYAR CON LA IDENTIFICACIÓN DE LAS CORRECCIONES DE FUNCIONALIDADES DEL SISTEMA DE SOFTWARE Y REALIZAR LOS AJUSTES CORRESPONDIENTES. 7. CAPACITAR EN TÉCNICAS DE TRANSFERENCIA DE CONOCIMIENTO DE LOS SISTEMAS DE INFORMACIÓN</t>
  </si>
  <si>
    <t>CO1.REQ.5710210</t>
  </si>
  <si>
    <t>OPSP-VIN-0079-2024</t>
  </si>
  <si>
    <t>https://community.secop.gov.co/Public/Tendering/OpportunityDetail/Index?noticeUID=CO1.NTC.5590619</t>
  </si>
  <si>
    <t>LAURA VANESSA PERDOMO LOPEZ</t>
  </si>
  <si>
    <t>CO1.REQ.5699955</t>
  </si>
  <si>
    <t>OPSP-VIN-0078-2024</t>
  </si>
  <si>
    <t>https://community.secop.gov.co/Public/Tendering/OpportunityDetail/Index?noticeUID=CO1.NTC.5590887</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</si>
  <si>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t>
  </si>
  <si>
    <t>CO1.REQ.5700456</t>
  </si>
  <si>
    <t>OPSP-VIN-0077-2024</t>
  </si>
  <si>
    <t>https://community.secop.gov.co/Public/Tendering/OpportunityDetail/Index?noticeUID=CO1.NTC.5577011</t>
  </si>
  <si>
    <t>ANDREA
CARDOSO DÍAZ</t>
  </si>
  <si>
    <t>DANIA LISBETH GUZMAN BELEÑO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</si>
  <si>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REVISAR LOS ASPECTOS DE ENTREGA DE LOS TÍTULOS MINEROS DE LA EMPRESA PRODECO (SITUACIÓN ACTUAL DE LA EMPRESA, ACTIVIDADES DE CIERRE Y CUMPLIMIENTO DE RESPONSABILIDADES). 2. ANALIZAR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TALLERES PRESENCIALES Y MESAS DE TRABAJO P</t>
  </si>
  <si>
    <t>CO1.REQ.5686017</t>
  </si>
  <si>
    <t>OPSP-VIN-0076-2024</t>
  </si>
  <si>
    <t>https://community.secop.gov.co/Public/Tendering/OpportunityDetail/Index?noticeUID=CO1.NTC.5576344</t>
  </si>
  <si>
    <t>ANGELA MARIA RUEDA QUINTO</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</si>
  <si>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APOYAR EN LAS SALIDAS DE CAMPO Y APLICAR ENTREVISTAS CON EL FIN DE RECOLECTAR INFORMACIÓN PRIMARIA RESPECTO A LA SITUACIÓN ACTUAL SOCIAL, ECONÓMICA Y LABORAL A LO LARGO DEL CORREDOR VIDA CESAR - MAGDALENA. 4. APOYAR EN LA LO</t>
  </si>
  <si>
    <t>CO1.REQ.5685465</t>
  </si>
  <si>
    <t>OPSP-VIN-0075-2024</t>
  </si>
  <si>
    <t>https://community.secop.gov.co/Public/Tendering/OpportunityDetail/Index?noticeUID=CO1.NTC.5576563</t>
  </si>
  <si>
    <t>ALEJANDRA MARGARITA BALLESTAS CASAS</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</si>
  <si>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t>
  </si>
  <si>
    <t>CO1.REQ.5684995</t>
  </si>
  <si>
    <t>OPSP-VIN-0074-2024</t>
  </si>
  <si>
    <t>https://community.secop.gov.co/Public/Tendering/OpportunityDetail/Index?noticeUID=CO1.NTC.5576234</t>
  </si>
  <si>
    <t>ANGÉLICA LILIANA SILVA FRANCO</t>
  </si>
  <si>
    <t>JORGE SAUL VALDEBLANQUEZ DIAZ</t>
  </si>
  <si>
    <t>PRESTAR LOS SERVICIOS PROFESIONALES EN MARCO AL CONVENIO ESPECÍFICO NÚM. 6 DE COOPERACIÓN INTERINSTITUCIONAL CELEBRADO ENTRE LA CÁMARA DE COMERCIO DE SANTA MARTA PARA EL MAGDALENA Y LA UNIVERSIDAD DEL MAGDALENA EN MARCO AL PROYECTO DE INVESTIGACIÓN TITULADO:
"PILOTO PARA LA MEJORA PRODUCTIVA Y COMPETITIVA DE LA CADENA DE VALOR DEL MANGO Y SU INSERCIÓN EN MERCADOS DE MAYOR VALOR (ESPECIALIZADOS) MEDIANTE LA SOFISTICACIÓN E INNOVACIÓN DE PRODUCTOS DERIVADOS". PARA EL CUMPLIMIENTO DEL OBJETO EL CONTRATISTA SE COMPROMETE A CUMPLIR CON LAS SIGUIENTES ACTIVIDADES: 1. CONSOLIDAR LAS CONDICIONES DE CALIDAD Y TRAZABILIDAD DEL PRODUCTO A TRAVÉS DE UN ESTUDIO DE MODELOS DE ORGANIZACIÓN Y ABASTECIMIENTO PRODUCTIVO PARA SECTORES AGROPECUARIOS. EL ESTUDIO DEBE INCLUIR EL DISEÑO DEL MODELO DE ACOMPAÑAMIENTO TÉCNICO A PRODUCTORES Y PROTOCOLOS PACTADOS CON LAS REDES DE PROVEEDORES (PRODUCTORES / ASOCIACIONES). 2. REALIZAR UN TALLER O MESA DE TRABAJO CON L</t>
  </si>
  <si>
    <t>CO1.REQ.5684756</t>
  </si>
  <si>
    <t>OPSP-VIN-0073-2024</t>
  </si>
  <si>
    <t>https://community.secop.gov.co/Public/Tendering/OpportunityDetail/Index?noticeUID=CO1.NTC.5576161</t>
  </si>
  <si>
    <t>VERA TATIANA MARTINEZ BAÑOS</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</si>
  <si>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</si>
  <si>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CO1.REQ.5684447</t>
  </si>
  <si>
    <t>OPSP-VIN-0072-2024</t>
  </si>
  <si>
    <t>https://community.secop.gov.co/Public/Tendering/OpportunityDetail/Index?noticeUID=CO1.NTC.5576053</t>
  </si>
  <si>
    <t>JEANNIE CAROLINA SANCHEZ MENDOZA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</si>
  <si>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REVISIÓN LOS ASPECTOS DE ENTREGA DE LOS TÍTULOS MINEROS DE LA EMPRESA PRODECO (SITUACIÓN ACTUAL DE LA EMPRESA, ACTIVIDADES DE CIERRE Y CUMPLIMIENTO DE RESPONSABILIDADES). 2. APOYAR EN EL ANÁLISIS DE LOS CIERRES MINEROS A NIVEL GLOBAL: ANALIZAR SUS PROCESOS DE TRANSICIÓN ENERGÉTICA, JUSTA, RECONVERSIÓN LABORAL Y PRODUCTIVA. 3. ASISTIR A SALIDAS DE CAMPO Y APLICAR ENTREVISTAS CON EL FIN DE RECOLECTAR INFORMACIÓN PRIMARIA RESPECTO A LA SITUACIÓN ACTUAL SOCIAL, ECONÓMICA Y LABORAL A LO LARGO DEL CORREDOR VIDA CESAR - MAGDALENA. 4. APOYAR EN LOS TALLE</t>
  </si>
  <si>
    <t>CO1.REQ.5684899</t>
  </si>
  <si>
    <t>OPSP-VIN-0071-2024</t>
  </si>
  <si>
    <t>https://community.secop.gov.co/Public/Tendering/OpportunityDetail/Index?noticeUID=CO1.NTC.5576222</t>
  </si>
  <si>
    <t>LYDA CASTRO GARCIA</t>
  </si>
  <si>
    <t>ANGEL MANUEL OVIEDO MARQUEZ</t>
  </si>
  <si>
    <t>PRESTACIÓN DE SERVICIOS PROFESIONALES COMO ANALISTA DE LABORATORIO EN EL CENTRO DE GENÉTICA Y BIOLOGÍA MOLECULAR DE LA UNIVERSIDAD DEL MAGDALENA. PARA EL CUMPLIMIENTO DEL OBJETO EL CONTRATISTA SE COMPROMETE A CUMPLIR CON LAS SIGUIENTES ACTIVIDADES: 1.
COADYUVAR EN EL PROCESO DE DIAGNÓSTICO MOLECULAR Y VIGILANCIA GENÓMICA DE ENFERMEDADES INFECCIOSAS, REALIZANDO LAS ACTIVIDADES DESDE LA TOMA O RECEPCIÓN DE LAS MUESTRAS, DESEMBALAJE, MARCAJE, EXTRACCIÓN DE ÁCIDOS NUCLEICOS, PREPARACIÓN DE MEZCLAS DE RT-PCR, MONTAJE DE ENSAYOS DE RT-PCR EN TIEMPO REAL Y SECUENCIACIÓN DE ÚLTIMA GENERACIÓN, HASTA LA INTERPRETACIÓN, VALIDACIÓN Y REPORTE DE RESULTADOS. 2. COADYUVAR CON EL PROCESO DE VENTA DE SERVICIOS RELACIONADAS CON DIAGNÓSTICO VETERINARIO, ESTUDIOS DE BIODIVERSIDAD, AMBIENTALES, PESQUEROS, AGRONÓMICOS, ENTRE OTROS, REALIZANDO LOS PROCESOS DE LABORATORIO QUE REQUIERAN TÉCNICAS DE BIOLOGÍA MOLECULAR Y GENÓMICA ASOCIADOS A ESTAS VENTAS. 3. APOYAR</t>
  </si>
  <si>
    <t>CO1.REQ.5684870</t>
  </si>
  <si>
    <t>OPSP-VIN-0070-2024</t>
  </si>
  <si>
    <t>https://community.secop.gov.co/Public/Tendering/OpportunityDetail/Index?noticeUID=CO1.NTC.5576311</t>
  </si>
  <si>
    <t>ADALBERTO  DUICA BARRERA</t>
  </si>
  <si>
    <t>PRESTAR LOS SERVICIOS PROFESIONALES EN MARCO DEL CONVENIO DE SUBVENCIÓN 148659 SUSCRITO ENTRE LA FUNDACIÓN FORD Y LA UNIVERSIDAD DEL MAGDALENA, CON OBJETO: “RECONVERSIÓN LABORAL Y EDUCACIÓN VOCACIONAL EN EL “CORREDOR VIDA” DEL CESAR Y MAGDALENA: ENFRENTANDO LA SALIDA DEL CARBÓN”. PARA EL CUMPLIMIENTO DEL OBJETO, EL CONTRATISTA SE COMPROMETE A CUMPLIR CON LAS SIGUIENTES ACTIVIDADES: 1. APOYAR EN LA COORDINACIÓN DE LAS ACTIVIDADES DERIVADAS DEL PROYECTO. 2. GESTIONAR LAS ACTIVIDADES ADMINISTRATIVAS Y FINANCIERAS DERIVADAS DEL PROYECTO DE INVESTIGACIÓN. 3. ELABORAR LOS INFORMES FINANCIEROS INTERMEDIO Y FINAL CORRESPONDIENTE A LA EJECUCIÓN DE LOS RECURSOS DEL PROYECTO DE INVESTIGACIÓN CON SUS RESPECTIVOS ANEXOS. 4. APOYAR EN LAS AUDITORIAS PERIÓDICAS QUE REALIZARÁ LA FUNDACIÓN FORD. 5. COADYUVAR Y
PREPARAR CONTENIDOS TEÓRICOS PARA LOS ENCUENTROS VIRTUALES Y PRESENCIALES DEL PROYECTO. 6. MONITOREAR EL CUMPLIMIENTO DE LAS ÓRDENES Y RESOLUCIONES</t>
  </si>
  <si>
    <t>CO1.REQ.5684848</t>
  </si>
  <si>
    <t>OPSP-VIN-0069-2024</t>
  </si>
  <si>
    <t>https://community.secop.gov.co/Public/Tendering/OpportunityDetail/Index?noticeUID=CO1.NTC.5562668</t>
  </si>
  <si>
    <t>KATHERINE JULIETH ASENCIO DOMINGUEZ</t>
  </si>
  <si>
    <t>PRESTAR LOS SERVICIOS PROFESIONALES EN EL CENTRO DE INNOVACIÓN Y EMPRENDIMIENTO DE LA VICERRECTORÍA DE INVESTIGACIÓN DE LA UNIVERSIDAD DEL MAGDALENA. PARA EL CUMPLIMIENTO DEL OBJETO, EL CONTRATISTA SE COMPROMETE A CUMPLIR CON LAS SIGUIENTES ACTIVIDADES: 1. APOYAR A LA DIRECCIÓN DEL CENTRO DE INNOVACIÓN Y EMPRENDIMIENTO- CIE EN LA ELABORACIÓN Y RECOLECCIÓN DE DOCUMENTOS REQUERIDOS EN CONVOCATORIAS, CONVENIOS O PROYECTOS RELACIONADAS CON EL FOMENTO Y FORTALECIMIENTO DE PROCESOS DE INNOVACIÓN Y EMPRENDIMIENTO, ASÍ COMO APOYAR EL CUMPLIMIENTO DE REQUISITOS DOCUMENTAL, ADMINISTRATIVO Y CONTRACTUAL REQUERIDOS PARA SU EJECUCIÓN FINANCIERA. 2. APOYAR A LA DIRECCIÓN DEL CIE EN LA REVISIÓN DE LOS PRESUPUESTOS, SOLICITUDES DE CDP, PÓLIZAS Y OTROS PROCESOS ADMINISTRATIVOS DE LAS PROPUESTAS /PROYECTOS EN LAS CUALES PARTICIPA EL CIE. 3. BRINDAR APOYO A LA DIRECCIÓN DEL CIE EN EL DILIGENCIAMIENTO, INSCRIPCIÓN Y ACTUALIZACIÓN DE LOS PROYECTOS EN EL SISTE</t>
  </si>
  <si>
    <t>CO1.REQ.5671468</t>
  </si>
  <si>
    <t>OPSP-VIN-0068-2024</t>
  </si>
  <si>
    <t>https://community.secop.gov.co/Public/Tendering/OpportunityDetail/Index?noticeUID=CO1.NTC.5562776</t>
  </si>
  <si>
    <t>JUAN CARLOS NARVÁEZ BARANDICA</t>
  </si>
  <si>
    <t>MIRLE PATRICIA CABARCAS JIMENEZ</t>
  </si>
  <si>
    <t>PRESTAR LOS SERVICIOS PROFESIONALES COMO BIÓLOGA EN EL CENTRO DE COLECCIONES CIENTÍFICAS DE LA UNIVERSIDAD DEL MAGDALENA. PARA EL CUMPLIMIENTO DEL OBJETO EL CONTRATISTA SE COMPROMETE A CUMPLIR CON LAS SIGUIENTES ACTIVIDADES EN LA COLECCIÓN FICOLÓGICA: 1. ASISTIR EN LAS ACTIVIDADES (PROCEDIMIENTOS Y TAREAS RELACIONADAS CON EL MANTENIMIENTO FÍSICO DE LOS ESPECÍMENES DEPOSITADOS EN LA COLECCIÓN FICOLÓGICA "GERMÁN BULA MEYER". 2. ORGANIZAR Y ETIQUETAR EL MATERIAL DE MACROALGAS QUE REPOSA EN LA COLECCIÓN FICOLÓGICA "GERMÁN BULA MEYER". 3. IDENTIFICAR TAXONÓMICAMENTE LOS ESPECÍMENES DE LOS DIFERENTES GRUPOS DE MACROALGAS ESCOGIDOS. 4. ASISTIR Y ACTUALIZAR LA BASE DE DATOS “DARWIN CORE” COMO INSUMO PRIMARIO DE LAS LABORES DE BIOINFORMÁTICA QUE SE REALIZAN EN LA COLECCIÓN FICOLÓGICA "GERMÁN BULA MEYER". 5. APOYAR EN EL REGISTRO DE LA COLECCIÓN FICOLÓGICA "GERMÁN BULA MEYER" EN EL SISTEMA DE INFORMACIÓN DE LA BIODIVERSIDAD DE COLOMBIA (SIB COLOMBI</t>
  </si>
  <si>
    <t>CO1.REQ.5671430</t>
  </si>
  <si>
    <t>OPSP-VIN-0067-2024</t>
  </si>
  <si>
    <t>https://community.secop.gov.co/Public/Tendering/OpportunityDetail/Index?noticeUID=CO1.NTC.5562687</t>
  </si>
  <si>
    <t xml:space="preserve">AMANDA  BERBEN </t>
  </si>
  <si>
    <t>PRESTAR LOS SERVICIOS PROFESIONALES COMO BIÓLOGA EN EL CENTRO DE COLECCIONES CIENTÍFICAS DE LA UNIVERSIDAD DEL MAGDALENA. PARA EL CUMPLIMIENTO DEL OBJETO EL CONTRATISTA SE COMPROMETE A CUMPLIR CON LAS SIGUIENTES ACTIVIDADES EN LA COLECCIÓN DE INVERTEBRADOS: 1. APOYAR EN LOS PROCEDIMIENTOS CURATORIALES DE LOS EJEMPLARES DEPOSITADOS EN LAS COLECCIONES DE INVERTEBRADOS MARINOS (MEIOFAUNA, MESOFAUNA Y MACROFAUNA), COLECCIONES DE INVERTEBRADOS DULCEACUÍCOLAS Y TERRESTRES NO INSECTOS (ARACNOLÓGICA, TARDÍGRADOS, ENTRE OTRAS). 2. APOYAR EN LA ORGANIZACIÓN E IDENTIFICACIÓN DEL MATERIAL DEPOSITADO EN LA COLECCIÓN DE INVERTEBRADOS NO INSECTOS, A NIVEL DE PHYLUM ASÍ COMO DE FAMILIA EN GRUPOS DE INVERTEBRADOS NO INSECTOS ESCOGIDOS. 3. ACTUALIZAR LA INFORMACIÓN DE LAS DIFERENTES BASES DE DATOS (DARWIN CORE) DE LAS COLECCIONES DE INVERTEBRADOS NO INSECTOS. 4. APOYAR EN EL REGISTRO DE LOS DIFERENTES GRUPOS BIOLÓGICOS QUE CONFORMAN LAS COLECCIONES DE INVE</t>
  </si>
  <si>
    <t>CO1.REQ.5671089</t>
  </si>
  <si>
    <t>OPSP-VIN-0066-2024</t>
  </si>
  <si>
    <t>https://community.secop.gov.co/Public/Tendering/OpportunityDetail/Index?noticeUID=CO1.NTC.5562964</t>
  </si>
  <si>
    <t>MARIA  PAULA SOSSA</t>
  </si>
  <si>
    <t>PRESTAR LOS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BRINDAR</t>
  </si>
  <si>
    <t>CO1.REQ.5670796</t>
  </si>
  <si>
    <t>OPSP-VIN-0065-2024</t>
  </si>
  <si>
    <t>https://community.secop.gov.co/Public/Tendering/OpportunityDetail/Index?noticeUID=CO1.NTC.5565292</t>
  </si>
  <si>
    <t>KAREN  CUAO ALVARADO</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</si>
  <si>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OPERATIVA Y LOGÍSTICAMENTE EN EL DESARROLLO DE LOS DIFERENTES EVENTOS DE CTEI QUE SE REALICEN DE MANERA VIRTUAL O PRESENCIAL POR PARTE DE LA VICERRECTORÍA DE INVESTIGACIÓN Y/O SUS UNIDADES. 2. APOYAR EN LAS ACTIVIDADES DE DIVULGACIÓN DE LOS EVENTOS DE CTEI QUE SE PRODUZCAN POR MEDIOS VIRTUALES Y/O DE MODO PRESENCIAL CON AUSPICIO DE LA VICERRECTORÍA DE INVESTIGACIÓN. 3. BRINDAR APOYO CON LA ARTICULACIÓN ENTRE LA VICERRECTORÍA DE INVESTIGACIÓN, SUS DIRECCIONES Y LA DIRECCIÓN DE COMUNICACIONES, PARA EL CUBRIMIENTO DE MEDIOS Y LA GENERACIÓN DE NOTICIAS DE LAS ACTIVIDADES QUE EN ELLA SE DESARROLLEN DE MANERA VIRTUAL Y/O PRESENCIAL. 4. APOYAR EN EL SEGUIMIENTO DE LA REDACCIÓN DE BOLETINES </t>
  </si>
  <si>
    <t>CO1.REQ.5674418</t>
  </si>
  <si>
    <t>OPSP-VIN-0064-2024</t>
  </si>
  <si>
    <t>https://community.secop.gov.co/Public/Tendering/OpportunityDetail/Index?noticeUID=CO1.NTC.5562959</t>
  </si>
  <si>
    <t>FABIAN ANDRES MARTINEZ GUERRERO</t>
  </si>
  <si>
    <t>CO1.REQ.5671018</t>
  </si>
  <si>
    <t>OPSP-VIN-0063-2024</t>
  </si>
  <si>
    <t>https://community.secop.gov.co/Public/Tendering/OpportunityDetail/Index?noticeUID=CO1.NTC.5565740</t>
  </si>
  <si>
    <t>JAIME ANTONIO MENDOZA DEL CASTILLO</t>
  </si>
  <si>
    <t>PRESTAR LOS SERVICIOS PROFESIONALES EN EL CENTRO DE INNOVACIÓN Y EMPRENDIMIENTO. PARA EL CUMPLIMIENTO DEL OBJETO EL CONTRATISTA SE COMPROMETE A CUMPLIR CON LAS SIGUIENTES ACTIVIDADES: 1. BRINDAR SOPORTE A LA DIRECCIÓN DEL CENTRO DE INNOVACIÓN Y EMPRENDIMIENTO- CIE, EN EL DISEÑO METODOLÓGICO Y REALIZACIÓN DE ACTIVIDADES DE FOMENTO Y FORTALECIMIENTO DE LA MENTALIDAD EMPRENDEDORA EN SUS DIVERSAS FORMAS. 2. BRINDAR SOPORTE A LA DIRECCIÓN DEL CIE EN LA ELABORACIÓN DE DOCUMENTOS CONCEPTUALES, INFORMES, COMUNICACIONES, RECOPILACIÓN, ACTUALIZACIÓN Y SEGUIMIENTO DE INDICADORES RELACIONADOS CON LAS ACTIVIDADES REALIZADAS POR EL CENTRO. 3. BRINDAR MENTORÍAS Y HACER SEGUIMIENTO A LAS ACTIVIDADES DE ACOMPAÑAMIENTO REALIZADO POR EL EQUIPO DEL CIE EN LO RELACIONADO A LA PROMOCIÓN, DESARROLLO, EVALUACIÓN Y FINALIZACIÓN DE LAS PRÁCTICAS DE INNOVACIÓN Y EMPRENDIMIENTO. 4. BRINDAR SOPORTE Y APOYO LOGÍSTICO A LA DIRECCIÓN DEL CIE EN EL FORTALECIMIENTO DE LAS</t>
  </si>
  <si>
    <t>CO1.REQ.5674165</t>
  </si>
  <si>
    <t>OPSP-VIN-0062-2024</t>
  </si>
  <si>
    <t>https://community.secop.gov.co/Public/Tendering/OpportunityDetail/Index?noticeUID=CO1.NTC.5565434</t>
  </si>
  <si>
    <t>ELÍAS GREGORIO GARCÍA PEROZO</t>
  </si>
  <si>
    <t>LEIDY MAECHA</t>
  </si>
  <si>
    <t>PRESTACIÓN DE SERVICIOS PROFESIONALES EN LA VICERRECTORÍA DE INVESTIGACIÓN DE LA UNIVERSIDAD DEL MAGDALENA. PARA EL CUMPLIMIENTO DEL OBJETO EL CONTRATISTA SE COMPROMETE A CUMPLIR CON LAS SIGUIENTES ACTIVIDADES: 1. COADYUDAR EN LA GESTIÓN Y PROMOCIÓN DE PROCESOS E INICIATIVAS DE APROPIACIÓN SOCIAL DEL CONOCIMIENTO GENERADAS DESDE LOS ACTORES DEL SICTICE. 2. APOYAR EN LA EJECUCIÓN DE LA PRODUCCIÓN AUDIOVISUAL Y DESARROLLO DE LAS PIEZAS AUDIOVISUALES REQUERIDAS POR LA VICERRECTORÍA DE INVESTIGACIÓN Y SUS UNIDADES. 3. ACOMPAÑAMIENTO A LAS ACTIVIDADES DE GRABACIÓN CON CÁMARA FIJA, DE VIDEO, DRONES Y DEMÁS EQUIPOS. 4. APOYAR EN LA COORDINACIÓN Y EJECUCIÓN DE GRABACIONES DE IMÁGENES PARA LOS MATERIALES AUDIOVISUALES REQUERIDOS POR LA VICERRECTORÍA DE INVESTIGACIÓN Y SUS UNIDADES. 5. GENERAR EL MONTAJE DE IMÁGENES PARA VIDEOS Y ANIMACIÓN DE CONTENIDO REQUERIDOS POR LA VICERRECTORÍA DE INVESTIGACIÓN Y SUS UNIDADES. 6. APOYAR LOS PROCESOS DE EDICIÓ</t>
  </si>
  <si>
    <t>CO1.REQ.5673879</t>
  </si>
  <si>
    <t>OPSP-VIN-0061-2024</t>
  </si>
  <si>
    <t>https://community.secop.gov.co/Public/Tendering/OpportunityDetail/Index?noticeUID=CO1.NTC.5564596</t>
  </si>
  <si>
    <t>WILHELM LONDOÑO DIAZ</t>
  </si>
  <si>
    <t>MARIA FERNANDA MOZO RODRIGUEZ</t>
  </si>
  <si>
    <t>PRESTAR LOS SERVICIOS PROFESIONALES COMO ANTROPÓLOGA EN LA COLECCIÓN ARQUEOLÓGICA ADSCRITA AL CENTRO DE COLECCIONES CIENTÍFICAS DE LA UNIVERSIDAD DEL MAGDALENA. PARA EL CUMPLIMIENTO DEL OBJETO EL CONTRATISTA SE COMPROMETE A CUMPLIR CON LAS SIGUIENTES ACTIVIDADES: 1.
ASISTENCIA A LOS PROCESOS DE INVENTARIO DE LA COLECCIÓN. 2. ASISTENCIA Y PARTICIPACIÓN EN EL PROCESO DE RESTAURACIÓN DE 60 PIEZAS ARQUEOLÓGICAS. 3. ENTREGA DE UN INFORME SOBRE LA RELACIÓN DE BIENES MUEBLES REGISTRADOS ANTE EL ICANH Y BIENES EXISTENTES EN EL INVENTARIO. 4. APOYO A LAS ACTIVIDADES DE DIVULGACIÓN Y DEMÁS DEL SISTEMA DE COLECCIONES CIENTÍFICAS DE LA UNIVERSIDAD DEL MAGDALENA</t>
  </si>
  <si>
    <t>CO1.REQ.5673376</t>
  </si>
  <si>
    <t>OPSP-VIN-0060-2024</t>
  </si>
  <si>
    <t>https://community.secop.gov.co/Public/Tendering/OpportunityDetail/Index?noticeUID=CO1.NTC.5563439</t>
  </si>
  <si>
    <t>EMIRA ISABEL GARCIA AVENDAÑO</t>
  </si>
  <si>
    <t xml:space="preserve">PRESTAR LOS SERVICIOS PROFESIONALES COMO BIÓLOGA EN EL CENTRO DE COLECCIONES CIENTÍFICAS PARA EL CUMPLIMIENTO DEL OBJETO, EL CONTRATISTA SE COMPROMETE A CUMPLIR CON LAS SIGUIENTES ACTIVIDADES EN LA COLECCIÓN ENTOMOLÓGICA: 1. ASISTIR EN LA ORGANIZACIÓN, ETIQUETADO, SEPARACIÓN, MONTAJE Y CONSERVACIÓN DE LOS EJEMPLARES BIOLÓGICOS DEPOSITADOS EN LA COLECCIÓN ENTOMOLÓGICA. 2. ORGANIZAR Y RATIFICAR TAXONÓMICAMENTE (A NIVEL DE FAMILIA) LOS EJEMPLARES DE LA COLECCIÓN ENTOMOLÓGICA. 3. IDENTIFICAR LOS EJEMPLARES ESCOGIDOS A NIVEL DE
FAMILIA, GÉNERO O ESPECIE. 4. ACTUALIZAR, DEPURAR Y ORGANIZAR LA BASE DE DATOS DARWIN CORE DE LA COLECCIÓN ENTOMOLÓGICA. 5. APOYAR EN LA PUBLICACIÓN DE LOS REGISTROS DE LA COLECCIÓN ENTOMOLÓGICA EN EL SISTEMA DE BIODIVERSIDAD DE COLOMBIA (SIB COLOMBIA). 6. ASISTIR A LAS COLECCIONES BIOLÓGICAS EN LAS ACTIVIDADES DE DIVULGACIÓN Y APROPIACIÓN SOCIAL DEL CONOCIMIENTO. 7. APOYAR EN LA GENERACIÓN DE RESPUESTAS Y/O DOCUMENTOS </t>
  </si>
  <si>
    <t>CO1.REQ.5672214</t>
  </si>
  <si>
    <t>OPSP-VIN-0059-2024</t>
  </si>
  <si>
    <t>AURA MARIA MENA DELACRUZ</t>
  </si>
  <si>
    <t>PRESTAR LOS SERVICIOS PROFESIONALES EN EL CENTRO DE INNOVACIÓN Y EMPRENDIMIENTO DE LA VICERRECTORÍA DE INVESTIGACIÓN DE LA UNIVERSIDAD DEL MAGDALENA. PARA EL CUMPLIMIENTO DEL OBJETO, EL CONTRATISTA SE COMPROMETE A CUMPLIR CON LAS SIGUIENTES ACTIVIDADES: 1. BRINDAR APOYO LOGÍSTICO A LA DIRECCIÓN DEL CIE EN EL DISEÑO Y TRANSFERENCIA DE METODOLOGÍAS Y LA REALIZACIÓN DE ACTIVIDADES DE SENSIBILIZACIÓN, FORMACIÓN Y FOMENTO DEL EMPRENDIMIENTO ARTÍSTICO, CULTURAL E INNOVACIÓN SOCIAL EN LA COMUNIDAD UNIMAGDALENA Y SU ÁREA DE INFLUENCIA. 2. BRINDAR SOPORTE A LA DIRECCIÓN DEL CIE EN EL DESARROLLO DE MENTORÍAS Y SEGUIMIENTO A LA EJECUCIÓN DE LAS PRÁCTICAS DE INNOVACIÓN Y EMPRENDIMIENTOS DE CREACIÓN ARTÍSTICA, CULTURAL Y DE INDUSTRIAS CREATIVAS. 3. BRINDAR APOYO LOGÍSTICO Y SOPORTE A LA DIRECCIÓN DEL CIE EN LA IDENTIFICACIÓN Y EJECUCIÓN DE PROGRAMAS Y PROYECTOS, ASÍ COMO VENTA DE SERVICIOS QUE FORTALEZCAN LAS INICIATIVAS DE CREACIÓN ARTÍSTICA, CULTURA</t>
  </si>
  <si>
    <t>CO1.REQ.5671811</t>
  </si>
  <si>
    <t>OPSP-VIN-0058-2024</t>
  </si>
  <si>
    <t>https://community.secop.gov.co/Public/Tendering/OpportunityDetail/Index?noticeUID=CO1.NTC.5563007</t>
  </si>
  <si>
    <t>KEDUIN RAFAEL FERNANDEZ MONTENEGRO</t>
  </si>
  <si>
    <t>PRESTACIÓN DE SERVICIOS PROFESIONALES EN EL CENTRO DE INNOVACIÓN Y EMPRENDIMIENTO DE LA UNIVERSIDAD DEL MAGDALENA. PARA EL CUMPLIMIENTO DEL OBJETO EL CONTRATISTA SE COMPROMETE A CUMPLIR CON LAS SIGUIENTES ACTIVIDADES: 1. BRINDAR SOPORTE Y APOYO LOGÍSTICO A LA DIRECCIÓN DEL CIE EN LA CONSTRUCCIÓN DE METODOLOGÍAS, DISEÑO Y EJECUCIÓN DE ACTIVIDADES DE SENSIBILIZACIÓN, ASESORÍA Y FORMACIÓN EN EL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O EN LA ATENCIÓN DE REQUERIMIENTOS DE LA COMUNIDAD UNIMAGDALENA Y DE LOS PÚBLICOS DE INTERÉS PARA LA REALIZACIÓN DE ACTIVIDADES RELACIONADAS CON EMPRENDIMIENTO E INNOVACIÓN. 4. BRINDAR SOP</t>
  </si>
  <si>
    <t>CO1.REQ.5671625</t>
  </si>
  <si>
    <t>OPSP-VIN-0057-2024</t>
  </si>
  <si>
    <t>https://community.secop.gov.co/Public/Tendering/OpportunityDetail/Index?noticeUID=CO1.NTC.5565115</t>
  </si>
  <si>
    <t>TYFFANY MARIA ACOSTA MORA</t>
  </si>
  <si>
    <t>PRESTAR LOS SERVICIOS PROFESIONALES EN LA DIRECCIÓN DE GESTIÓN DEL CONOCIMIENTO DE LA VICERRECTORÍA DE INVESTIGACIÓN. PARA EL CUMPLIMIENTO DEL OBJETO EL CONTRATISTA SE COMPROMETE A CUMPLIR CON LAS SIGUIENTES ACTIVIDADES: 1. ESTRUCTURAR TÉCNICA Y PRESUPUESTALMENTE LOS DOS PROYECTOS QUE SE PRESENTARÁN A LAS CONVOCATORIAS “CONSERVACIÓN DE ÁREAS AMBIENTALES ESTRATÉGICAS Y GESTIÓN AMBIENTAL EN MUNICIPIOS MENORES A 50.000 HABITANTES” Y “CONVOCATORIA PARA EL ORDENAMIENTO ALREDEDOR DEL AGUA” DE REGALÍAS AMBIENTE. 2. ELABORAR LOS DOCUMENTOS TÉCNICOS DE LOS DOS PROYECTOS CUMPLIENDO LA ESTRUCTURA DE MARCO LÓGICO, MGA Y LOS TÉRMINOS DE REFERENCIA DE LAS CONVOCATORIAS “CONSERVACIÓN DE ÁREAS AMBIENTALES ESTRATÉGICAS Y GESTIÓN AMBIENTAL EN MUNICIPIOS MENORES A 50.000 HABITANTES” Y “CONVOCATORIA PARA EL ORDENAMIENTO ALREDEDOR DEL AGUA” DE REGALÍAS AMBIENTE. 3. ELABORAR EL PRESUPUESTO DE ACUERDO CON EL MONTO QUE SE SOLICITE EN LAS CONVOCATORIAS “CONSERVAC</t>
  </si>
  <si>
    <t>CO1.REQ.5670981</t>
  </si>
  <si>
    <t>OPSP-VIN-0056-2024</t>
  </si>
  <si>
    <t>https://community.secop.gov.co/Public/Tendering/OpportunityDetail/Index?noticeUID=CO1.NTC.5564773</t>
  </si>
  <si>
    <t>JULIE P. VILORIA PORTO</t>
  </si>
  <si>
    <t>PRESTAR LOS SERVICIOS PROFESIONALES EN LA DIRECCIÓN DE TRANSFERENCIA DE CONOCIMIENTO Y PROPIEDAD INTELECTUAL DE LA VICERRECTORÍA DE INVESTIGACIÓN. PARA EL CUMPLIMIENTO DEL OBJETO EL CONTRATISTA SE COMPROMETE A CUMPLIR CON LAS SIGUIENTES ACTIVIDADES: 1. APOYAR LOS EJERCICIOS DE BÚSQUEDA Y ANÁLISIS DE INFORMACIÓN TECNOLÓGICA EN BASES DE DATOS DE PROPIEDAD INTELECTUAL. 2. APOYAR EN EL DISEÑO E IMPLEMENTACIÓN DE ESTRATEGIAS (BOLETINES TECNOLÓGICOS, CAPSULAS) PARA LA DIVULGACIÓN DE LA PROPIEDAD INTELECTUAL. 3. BRINDAR SOPORTE CON LA IDENTIFICACIÓN Y RASTREO DE OPORTUNIDADES (CONVOCATORIAS, CURSOS, TALLERES, ENTRE OTROS) EN MATERIA DE CIENCIA, TECNOLOGÍA, INNOVACIÓN, ARTE Y CULTURA, ASÍ COMO TAMBIÉN CON LA PUBLICACIÓN DE LAS MISMAS EN EL BUSCADOR DE OPORTUNIDADES CO-LAB. 4. COADYUVAR EN LA CONSTRUCCIÓN DEL INVENTARIO DE PRODUCCIÓN CIENTÍFICA DE LA COMUNIDAD UNIMAGDALENA. 5. APOYAR EN EL PROCESO DE AUTOEVALUACIÓN DE LA DIRECCIÓN DE TRANSFERENCIA</t>
  </si>
  <si>
    <t>CO1.REQ.5670946</t>
  </si>
  <si>
    <t>OPSP-VIN-0055-2024</t>
  </si>
  <si>
    <t>https://community.secop.gov.co/Public/Tendering/OpportunityDetail/Index?noticeUID=CO1.NTC.5564563</t>
  </si>
  <si>
    <t>YEISON RENE DIAZ ARIAS</t>
  </si>
  <si>
    <t>PRESTAR LOS SERVICIOS PROFESIONALES EN LA DIRECCIÓN DE TRANSFERENCIA DE CONOCIMIENTO Y PROPIEDAD INTELECTUAL DE LA VICERRECTORÍA DE INVESTIGACIÓN. PARA EL CUMPLIMIENTO DEL OBJETO EL CONTRATISTA SE COMPROMETE A CUMPLIR CON LAS SIGUIENTES ACTIVIDADES: 1. APOYAR A LA DIRECCIÓN DE TRANSFERENCIA DE CONOCIMIENTO Y PROPIEDAD INTELECTUAL EN LOS PROCESOS DE REGISTRO ANTE LA DIRECCIÓN NACIONAL DE DERECHOS DE AUTOR (DNDA). 2. APOYAR LA ASESORÍA A LA COMUNIDAD UNIVERSITARIA PARA LA SUSCRIPCIÓN DE LOS DIFERENTES CONTRATOS DE CESIÓN DE DERECHOS PATRIMONIALES. 3. APOYAR A LA DIRECCIÓN DURANTE LA SUSCRIPCIÓN Y SEGUIMIENTO DE CONVENIOS CON INSTITUCIONES Y ENTIDADES PÚBLICAS Y PRIVADAS, Y LA COMUNIDAD PARA LA TRANSFERENCIA DE CONOCIMIENTO Y TECNOLOGÍAS PRODUCTO DE LAS INVESTIGACIONES. 4. APOYAR EN EL SEGUIMIENTO Y ACTUALIZACIÓN DE PROCEDIMIENTOS, GUIAS Y DOCUMENTACIÓN RELACIONADA CON EL SISTEMA DE CALIDAD PARA LA DIRECCIÓN DE TRANSFERENCIA DEL CONOCIMIENTO</t>
  </si>
  <si>
    <t>CO1.REQ.5670916</t>
  </si>
  <si>
    <t>OPSP-VIN-0054-2024</t>
  </si>
  <si>
    <t>https://community.secop.gov.co/Public/Tendering/OpportunityDetail/Index?noticeUID=CO1.NTC.5564711</t>
  </si>
  <si>
    <t>JENTHY DAVIANNA PAEZ SIERRA</t>
  </si>
  <si>
    <t>PRESTAR LOS SERVICIOS PROFESIONALES EN EL CENTRO DE INNOVACIÓN Y EMPRENDIMIENTO CIE. PARA EL CUMPLIMIENTO DEL OBJETO EL CONTRATISTA SE COMPROMETE A CUMPLIR CON LAS SIGUIENTES ACTIVIDADES: 1. BRINDAR SOPORTE Y APOYO LOGÍSTICO A LA DIRECCIÓN DEL CENTRO DE INNOVACIÓN Y EMPRENDIMIENTO-CIE EN EL DISEÑO Y EJECUCIÓN DE METODOLOGÍAS, ACTIVIDADES DE SENSIBILIZACIÓN, ASESORÍA Y FORMACIÓN ORIENTADAS AL FOMENTO DEL EMPRENDIMIENTO Y LA INNOVACIÓN EN TODAS SUS FORMAS, DIRIGIDAS PARA TODA LA COMUNIDAD UNIVERSITARIA Y PÚBLICOS DE INTERÉS DEL CIE. 2. BRINDAR MENTORÍAS Y HACER SEGUIMIENTO A LAS ACTIVIDADES RELACIONADAS CON LA PROMOCIÓN, DESARROLLO, EVALUACIÓN Y FINALIZACIÓN DE LAS PRÁCTICAS DE EMPRENDIMIENTO E INNOVACIÓN. 3. BRINDAR APOYO LOGÍSTICO A LA DIRECCIÓN DEL CIE EN LA ATENCIÓN DE REQUERIMIENTOS DE LA COMUNIDAD UNIMAGDALENA Y DE LOS PÚBLICOS DE INTERÉS DEL CIE PARA LA REALIZACIÓN DE ACTIVIDADES RELACIONADAS CON EMPRENDIMIENTO E INNOVACIÓN. 4. BRINDA</t>
  </si>
  <si>
    <t>CO1.REQ.5670549</t>
  </si>
  <si>
    <t>OPSP-VIN-0053-2024</t>
  </si>
  <si>
    <t>https://community.secop.gov.co/Public/Tendering/OpportunityDetail/Index?noticeUID=CO1.NTC.5564540</t>
  </si>
  <si>
    <t>CARLOS  LOPEZ GARGIOLI</t>
  </si>
  <si>
    <t>PRESTAR LOS SERVICIOS PROFESIONALES EN LA DIRECCIÓN DE GESTIÓN DEL CONOCIMIENTO. PARA EL CUMPLIMIENTO DEL OBJETO, EL CONTRATISTA SE COMPROMETE A CUMPLIR CON LAS SIGUIENTES ACTIVIDADES: 1. APOYAR A LA DIRECCIÓN DE GESTIÓN DEL CONOCIMIENTO EN EL RASTREO Y REGISTRO DE CONVOCATORIAS NACIONALES E INTERNACIONALES DE FINANCIACIÓN DE PROYECTOS, MOVILIDAD, BECAS Y SIMILARES EN COLAB, ASÍ COMO SU DIVULGACIÓN A LA COMUNIDAD UNIVERSITARIA. 2. APOYAR A LA DIRECCIÓN DE GESTIÓN DEL CONOCIMIENTO EN LA COMPILACIÓN DE LAS PROPUESTAS, PROYECTOS Y TRABAJOS. DE GRADO QUE SE PRESENTEN EN CONVOCATORIAS FONCIENCIAS, ASÍ COMO LA DOCUMENTACIÓN Y SOPORTES. 3. APOYAR A LA DIRECCIÓN DE GESTIÓN DEL CONOCIMIENTO EN LA CONSTRUCCIÓN DE MATRICES DE PROPUESTAS, PROYECTOS Y TRABAJOS DE GRADO PRESENTADOS EN CONVOCATORIAS FONCIENCIAS, ASÍ COMO LA GENERACIÓN DE ESTADÍSTICAS Y BALANCES. 4. APOYAR A LA DIRECCIÓN DE GESTIÓN DEL CONOCIMIENTO EN LA ELABORACIÓN DE PRESENTACIONES Y PA</t>
  </si>
  <si>
    <t>CO1.REQ.5670268</t>
  </si>
  <si>
    <t>OPSP-VIN-0052-2024</t>
  </si>
  <si>
    <t>https://community.secop.gov.co/Public/Tendering/OpportunityDetail/Index?noticeUID=CO1.NTC.5563110</t>
  </si>
  <si>
    <t>NEILA  PATRICIA  MACEA  SMITH</t>
  </si>
  <si>
    <t>PRESTAR LOS SERVICIOS PROFESIONALES EN LA EDITORIAL UNIMAGDALENA. PARA EL CUMPLIMIENTO DEL OBJETO EL CONTRATISTA SE COMPROMETE A CUMPLIR CON LAS SIGUIENTES ACTIVIDADES: 1. APOYAR LA EDITORIAL UNIMAGDALENA EN LA EJECUCIÓN DE LA PRODUCCIÓN AUDIOVISUAL Y DESARROLLO DE LAS PIEZAS AUDIOVISUALES REQUERIDAS PARA LA DIVULGACIÓN DEL MATERIAL QUE SE PUBLICA. 2. REALIZAR PROPUESTAS DE LAS PRODUCCIONES AUDIOVISUALES QUE SE REALIZARAN DE LAS PUBLICACIONES DE LA EDITORIAL. 3. ELABORAR EL PLAN DE DIVULGACIÓN DE LAS OBRAS DE LA EDITORIAL UNIMAGDALENA. 4. MONTAJE DE IMÁGENES PARA VIDEOS Y ANIMACIÓN DE CONTENIDO REQUERIDOS POR LA EDITORIAL UNIMAGDALENA. 5. REALIZAR LAS GRABACIONES DE LOS EVENTOS QUE DESARROLLA LA EDITORIAL UNIMAGALENA Y OTRAS UNIDADES DE LA VICERRECTORÍA DE INVESTIGACIÓN. 6. ORGANIZAR Y PUBLICAR EN LA PÁGINA WEB DE LA EDITORIAL LAS ACTIVIDADES DE DIVULGACIÓN. 7. APOYAR LA ORGANIZACIÓN Y REALIZACIÓN DE LOS EVENTOS ACADÉMICOS, CULTURALES Y AR</t>
  </si>
  <si>
    <t>CO1.REQ.5670233</t>
  </si>
  <si>
    <t>OPSP-VIN-0051-2024</t>
  </si>
  <si>
    <t>https://community.secop.gov.co/Public/Tendering/OpportunityDetail/Index?noticeUID=CO1.NTC.5542687&amp;isFromPublicArea=True&amp;isModal=False</t>
  </si>
  <si>
    <t>CLINTON ALBERTO RAMIREZ CONTRERAS</t>
  </si>
  <si>
    <t>PRESTAR LOS SERVICIOS PROFESIONALES EN LA EDITORIAL UNIMAGDALENA. PARA EL CUMPLIMIENTO DEL OBJETO EL CONTRATISTA SE COMPROMETE A CUMPLIR CON LAS SIGUIENTES ACTIVIDADES: 1. APOYAR A LA EDICIÓN DE LAS PUBLICACIONES REALIZADAS POR LA EDITORIAL UNIMAGDALENA. 2. ACOMPAÑAR A LOS AUTORES DE OBRAS SOMETIDAS A LA EDITORIAL EN EL PROCESO DE AJUSTES Y MODIFICACIONES SOLICITADAS POR LOS PARES EVALUADORES Y LA REVISIÓN DE ESTILO. 3. COADYUVAR EN LA REVISIÓN Y APROBACIÓN DE LA PRUEBA DURA FINAL DE LAS PUBLICACIONES DE LA EDITORIAL. 4. APOYAR EN LOS EVENTOS ACADÉMICOS Y CULTURALES QUE REALICE LA EDITORIAL. 5. APOYAR EN LAS FERIAS DE LIBROS NACIONALES E INTERNACIONALES DONDE LA EDITORIAL TENGA STAND PROPIO. 6. ELABORACIÓN Y REDACCIÓN DE LA REVISTA ENTRE TEXTOS, REVISTA DE DIVULGACIÓN DE LA EDITORIAL UNIMAGDALENA</t>
  </si>
  <si>
    <t xml:space="preserve"> CO1.REQ.5642501</t>
  </si>
  <si>
    <t>OPSP-VIN-0050-2024</t>
  </si>
  <si>
    <t>https://community.secop.gov.co/Public/Tendering/OpportunityDetail/Index?noticeUID=CO1.NTC.5511909&amp;isFromPublicArea=True&amp;isModal=False</t>
  </si>
  <si>
    <t>ELAINE ESTHER CAMARGO  NORIEGA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</si>
  <si>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CLÍO AMÉRICA.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CLÍO AMÉRICA. 6. MANTENER ACTUALIZADA LA DISTINTA INFORMACIÓN DE LA REV</t>
  </si>
  <si>
    <t xml:space="preserve"> CO1.REQ.5620111</t>
  </si>
  <si>
    <t>OPSP-VIN-0049-2024</t>
  </si>
  <si>
    <t>https://community.secop.gov.co/Public/Tendering/OpportunityDetail/Index?noticeUID=CO1.NTC.5504641&amp;isFromPublicArea=True&amp;isModal=False</t>
  </si>
  <si>
    <t xml:space="preserve">JANNIE  VALENCIA </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</si>
  <si>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PRAXIS.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PRAXIS. 6. MANTENER ACTUALIZADA LA DISTINTA INFORMACIÓN DE LA REVISTA PRAXIS</t>
  </si>
  <si>
    <t>CO1.REQ.5608553</t>
  </si>
  <si>
    <t>OPSP-VIN-0048-2024</t>
  </si>
  <si>
    <t>https://community.secop.gov.co/STS/Users/Login/Index</t>
  </si>
  <si>
    <t>MARIA CLARA RIASCOS NIGRINIS</t>
  </si>
  <si>
    <t>PRESTAR LOS SERVICIOS PROFESIONALES EN LA DIRECCIÓN DE TRANSFERENCIA DEL CONOCIMIENTO Y PROPIEDAD INTELECTUAL DE LA VICERRECTORÍA DE INVESTIGACIÓN.
PARA EL CUMPLIMIENTO DEL OBJETO, EL CONTRATISTA SE COMPROMETE A CUMPLIR CON LAS SIGUIENTES ACTIVIDADES: 1. APOYAR LA COORDINACIÓN LOGÍSTICA DE FOROS, CONFERENCIAS, SEMINARIOS Y DEMÁS EVENTOS PRESENCIALES O VIRTUALES DESTINADOS A SOCIALIZAR ACTIVIDADES DE CTEI. 2. APOYAR CON EL TRÁMITE DE LOS REQUERIMIENTOS RELACIONADOS CON LA EJECUCIÓN DE EVENTOS PROGRAMADOS DE MANERA VIRTUAL O PRESENCIAL Y CON EL ACOMPAÑAMIENTO PARA CULMINAR LOS MISMOS CON ÉXITO. 3. APOYAR CON LA BÚSQUEDA DE ITINERARIOS DE BOLETOS AÉREOS PARA LOS INVESTIGADORES DE LA UNIVERSIDAD O DE INVITADOS NACIONALES E INTERNACIONALES QUE PARTICIPEN EN EVENTOS. 4. APOYAR EN LA COMPILACIÓN DE LOS SOPORTES NECESARIOS QUE EVIDENCIEN LA REALIZACIÓN DE LOS EVENTOS DESARROLLADOS O APOYADOS DESDE LA VICERRECTORÍA Y SUS UNIDADES. 5. APOYAR CON EL</t>
  </si>
  <si>
    <t>CO1.REQ.5603093</t>
  </si>
  <si>
    <t>OPSP-VIN-0047-2024</t>
  </si>
  <si>
    <t>ANA MILENA LAGOS TOBIAS</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</si>
  <si>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INTROPICA 2. VELAR POR EL CUMPLIMIENTO DE LOS REQUISITOS DE CLASIFICACIÓN DE LA REVISTA EN BASES E ÍNDICES BIBLIOGRÁFICOS. 3. EXAMINAR QUE LOS ARTÍCULOS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INTROPICA 6. MANTENER ACTUALIZADA LA DISTINTA INFORMACIÓN DE LA REVISTA INTROPI</t>
  </si>
  <si>
    <t>CO1.REQ.5602198</t>
  </si>
  <si>
    <t>OPSP-VIN-0046-2024</t>
  </si>
  <si>
    <t>https://community.secop.gov.co/Public/Tendering/OpportunityDetail/Index?noticeUID=CO1.NTC.5494666</t>
  </si>
  <si>
    <t>JESUS MANUEL JIMENEZ TORRES</t>
  </si>
  <si>
    <t>PRESTAR LOS SERVICIOS PROFESIONALES EN LA EDITORIAL UNIMAGDALENA. PARA EL CUMPLIMIENTO DEL OBJETO, EL CONTRATISTA SE COMPROMETE A CUMPLIR CON LAS SIGUIENTES ACTIVIDADES: 1. MANTENER ACTUALIZADO EL ECOSISTEMA DIGITAL DE LA EDITORIAL QUE INCLUYE: LOS CATÁLOGOS, LA PÁGINA WEB, SIMEH, LOS SISTEMAS DE VENTAS BAJO DEMANDA Y LOS DEMÁS QUE SE VAYAN IMPLEMENTANDO. 2. VERIFICAR QUE LAS OBRAS POSTULADAS PARA SU PUBLICACIÓN SEAN INÉDITAS Y ORIGINALES CON EL APOYO DEL SOFTWARE TURNITIN. 3. REVISAR Y EMITIR CONCEPTO DEL CUMPLIMIENTO DE LA APLICACIÓN DE LA GUÍA DE AUTORES DE LA EDITORIAL A LAS OBRAS EN PROCESO DE PUBLICACIÓN, TENIENDO EN CUENTA. 4. MANTENER UNA COMUNICACIÓN FLUIDA CON LOS AUTORES DE LAS OBRAS SOMETIDAS A LA EDITORIAL PARA APOYAR EL PROCESO DE APLICACIÓN DE LAS NORMAS EDITORIALES. 5. APOYAR EN LAS FERIAS DE LIBROS NACIONALES E INTERNACIONALES DONDE LA EDITORIAL TENGA STAND PROPIO. 6. APOYAR EN EVENTOS ACADÉMICOS, CIENTÍFICOS O LITERARIOS</t>
  </si>
  <si>
    <t>CO1.REQ.5601222</t>
  </si>
  <si>
    <t>OPSP-VIN-0045-2024</t>
  </si>
  <si>
    <t>https://community.secop.gov.co/Public/Tendering/OpportunityDetail/Index?noticeUID=CO1.NTC.5495132</t>
  </si>
  <si>
    <t>JESUS DAVID FREYLE MARQUEZ</t>
  </si>
  <si>
    <t>PRESTAR LOS SERVICIOS PROFESIONALES EN LA VICERRECTORÍA DE INVESTIGACIÓN DE LA UNIVERSIDAD DEL MAGDALENA. PARA EL CUMPLIMIENTO DEL OBJETO EL CONTRATISTA SE COMPROMETE A CUMPLIR CON LAS SIGUIENTES ACTIVIDADES: 1. APOYAR EN LA GESTIÓN, EJECUCIÓN Y DESARROLLO DE PROCESOS E INICIATIVAS DE APROPIACIÓN SOCIAL DEL CONOCIMIENTO. 2. ACOMPAÑAR LAS ACTIVIDADES DE DIVULGACIÓN, COMUNICACIÓN Y SOCIALIZACIÓN DE LAS ACTIVIDADES, PLANES Y PROYECTOS DESARROLLADOS POR LA VICERRECTORÍA DE INVESTIGACIÓN Y SUS UNIDADES. 3. COADYUVAR EN LA GESTIÓN Y SEGUIMIENTO DEL CUMPLIMIENTO DE METAS Y MEDICIÓN DE INDICADORES ESTABLECIDOS PARA LA GESTIÓN DE LA APROPIACIÓN SOCIAL DEL CONOCIMIENTO. 4. GENERAR ESPACIOS PARA LA GENERACIÓN DE LA APROPIACIÓN SOCIAL DEL CONOCIMIENTO DENTRO Y FUERA DE LA UNIVERSIDAD. 5. APOYAR LA CREACIÓN Y GENERACIÓN DE CONTENIDOS Y PRODUCTOS DE APROPIACIÓN SOCIAL DEL CONOCIMIENTO RESULTADOS DE LAS ACTIVIDADES DE CIENCIA, TECNOLOGÍA, INNOVACIÓN, CR</t>
  </si>
  <si>
    <t>CO1.REQ.5602784</t>
  </si>
  <si>
    <t>OPSP-VIN-0044-2024</t>
  </si>
  <si>
    <t>https://community.secop.gov.co/Public/Tendering/OpportunityDetail/Index?noticeUID=CO1.NTC.5494077</t>
  </si>
  <si>
    <t>OSKARLY  PEREZ ANAYA</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</si>
  <si>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DUAZARY.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DUAZARY. 6. MANTENER ACTUALIZADA LA DISTINTA INFORMACIÓN DE LA REVISTA DUAZ</t>
  </si>
  <si>
    <t>CO1.REQ.5602437</t>
  </si>
  <si>
    <t>OPSP-VIN-0043-2024</t>
  </si>
  <si>
    <t>https://community.secop.gov.co/Public/Tendering/OpportunityDetail/Index?noticeUID=CO1.NTC.5494466</t>
  </si>
  <si>
    <t>JENNY LICETH MACHADO VIDES</t>
  </si>
  <si>
    <t xml:space="preserve">PRESTAR LOS SERVICIOS PROFESIONALES EN LA VICERRECTORÍA DE INVESTIGACIÓN DE LA UNIVERSIDAD DEL MAGDALENA. PARA EL CUMPLIMIENTO DEL OBJETO EL CONTRATISTA SE COMPROMETE A CUMPLIR CON LAS SIGUIENTES ACTIVIDADES: 1. APOYAR EN LA GESTIÓN, Y EJECUCIÓN DE LA PRODUCCIÓN DEL MATERIAL AUDIOVISUAL DE ACTIVIDADES DE APROPIACIÓN SOCIAL DEL CONOCIMIENTO. 2. COLABORAR EN LA GENERACIÓN DE ALIANZAS Y CONVENIOS PARA LA GESTIÓN Y EJECUCIÓN DE PROCESOS E INICIATIVAS DE APROPIACIÓN SOCIAL DEL CONOCIMIENTO. 3. COADYUVAR A LA PROMOCIÓN Y DIVULGACIÓN DE LA CIENCIA. 4. APOYAR A LA GESTIÓN DE LA VIN PARA LAS TRANSMISIONES EN VIVO POR LAS PLATAFORMAS DE LA VICERRECTORA DE INVESTIGACIÓN Y UNIMAGDALENA. 5. ACOMPAÑAR LAS ACTIVIDADES QUE REALIZA EL EQUIPO DE GRABACIÓN AUDIOVISUAL Y TRANSMISIÓN. 6. DISEÑAR INICIATIVAS PARA LA IMPLEMENTACIÓN DE LA APROPIACIÓN SOCIAL DEL CONOCIMIENTO. 7. APOYAR TODOS LOS PROCESOS ADMINISTRATIVOS Y PRESUPUESTALES DE LA GESTIÓN Y PROMOCIÓN </t>
  </si>
  <si>
    <t>CO1.REQ.5602240</t>
  </si>
  <si>
    <t>OPSP-VIN-0042-2024</t>
  </si>
  <si>
    <t>https://community.secop.gov.co/Public/Tendering/OpportunityDetail/Index?noticeUID=CO1.NTC.5493333</t>
  </si>
  <si>
    <t>BRAYAN DE JESUS PEÑATE CARRANZA</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</si>
  <si>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t>
  </si>
  <si>
    <t>CO1.REQ.5601316</t>
  </si>
  <si>
    <t>OPSP-VIN-0041-2024</t>
  </si>
  <si>
    <t>https://community.secop.gov.co/Public/Tendering/OpportunityDetail/Index?noticeUID=CO1.NTC.5492252</t>
  </si>
  <si>
    <t>ALEX HERVER ESTRADA CAIAFA</t>
  </si>
  <si>
    <t xml:space="preserve">PRESTAR LOS SERVICIOS PROFESIONALES EN LA DIRECCIÓN DE TRANSFERENCIA DE CONOCIMIENTO Y PROPIEDAD INTELECTUAL DE LA VICERRECTORÍA DE INVESTIGACIÓN. PARA EL CUMPLIMIENTO DEL OBJETO EL CONTRATISTA SE COMPROMETE A CUMPLIR CON LAS SIGUIENTES ACTIVIDADES: 1. APOYAR A LA VICERRECTORÍA DE INVESTIGACIÓN Y SUS UNIDADES, EN COORDINACIÓN CON LA OFICINA DE RELACIONES INTERNACIONALES, EN LA BÚSQUEDA, PRESENTACIÓN Y DIFUSIÓN DE OPORTUNIDADES DE MOVILIZACIÓN DE RECURSOS INTERNACIONALES PARA INVESTIGACIÓN, INNOVACIÓN Y EMPRENDIMIENTO EN LA PLATAFORMA COLAB Y MEDIANTE BOLETINES PERSONALIZADOS PARA LA COMUNIDAD UNIMAGDALENA. 2. APOYAR EN LA CONEXIÓN E INTERLOCUCIÓN CON LOS DIFERENTES GRUPOS DE INTERÉS (EXTERNOS E INTERNOS), DE LAS OPORTUNIDADES DE MOVILIZACIÓN DE RECURSOS INTERNACIONALES PARA
INVESTIGACIÓN, INNOVACIÓN Y EMPRENDIMIENTO. 3. APOYAR CON LA PROGRAMACIÓN Y DESARROLLO DE REUNIONES CON LOS DIFERENTES GRUPOS DE INTERÉS (EXTERNOS E INTERNOS), DE LAS </t>
  </si>
  <si>
    <t>CO1.REQ.5600354</t>
  </si>
  <si>
    <t>OPSP-VIN-0040-2024</t>
  </si>
  <si>
    <t>https://community.secop.gov.co/Public/Tendering/OpportunityDetail/Index?noticeUID=CO1.NTC.5492405</t>
  </si>
  <si>
    <t>CO1.REQ.5597053</t>
  </si>
  <si>
    <t>OPSP-VIN-0039-2024</t>
  </si>
  <si>
    <t>https://community.secop.gov.co/Public/Tendering/OpportunityDetail/Index?noticeUID=CO1.NTC.5486170</t>
  </si>
  <si>
    <t>ANGELLY PAOLA CASTRO SUAREZ</t>
  </si>
  <si>
    <t>PRESTAR LOS SERVICIOS PROFESIONALES EN EL CENTRO DE GENÉTICA Y BIOLOGÍA MOLECULAR PARA EL CUMPLIMIENTO DEL OBJETO, EL CONTRATISTA SE COMPROMETE A CUMPLIR CON LAS SIGUIENTES ACTIVIDADES: 1. COADYUVAR, GESTIONAR Y REALIZAR SEGUIMIENTO A LOS SERVICIOS HABILITADOS Y A LOS PROCESOS DE HABILITACIÓN DE NUEVOS SERVICIOS DEL CENTRO DE GENÉTICA. 2. COADYUVAR EN LA COORDINACIÓN ADMINISTRATIVA DE LAS VENTAS DE SERVICIOS PARA EL DIAGNÓSTICO DE PATÓGENOS EN HUMANO Y ANIMALES, ASÍ COMO SERVICIOS EN INVESTIGACIÓN Y SECUENCIACIÓN GENÓMICA. 3. COADYUVAR EN LA COORDINACIÓN, GESTIÓN Y SEGUIMIENTO DE LAS SOLICITUDES ADMINISTRATIVAS DE EJECUCIÓN PRESUPUESTAL COMO ADICIONES, CREACIÓN DE CDP, RECAUDOS, APALANCAMIENTOS, PROYECCIONES DE PRESUPUESTO, ORDENES DE COMPRAS, ORDENES DE SUMINISTRO, ORDENES DE SERVICIOS, ORDENES DE SERVICIOS PROFESIONALES, ORDENES DE APOYO A LA GESTIÓN, APOYOS ECONÓMICOS, ENTRE OTROS REALIZADAS DESDE EL CENTRO DE GENÉTICA A LAS DIFERENTES</t>
  </si>
  <si>
    <t>CO1.REQ.5591769</t>
  </si>
  <si>
    <t>OPSP-VIN-0038-2024</t>
  </si>
  <si>
    <t>https://community.secop.gov.co/Public/Tendering/OpportunityDetail/Index?noticeUID=CO1.NTC.5486230</t>
  </si>
  <si>
    <t>CO1.REQ.5591195</t>
  </si>
  <si>
    <t>OPSP-VIN-0037-2024</t>
  </si>
  <si>
    <t>https://community.secop.gov.co/Public/Tendering/OpportunityDetail/Index?noticeUID=CO1.NTC.5484847</t>
  </si>
  <si>
    <t>JULY PAULIN TORRES HAMBURGER</t>
  </si>
  <si>
    <t>PRESTAR LOS SERVICIOS PROFESIONALES EN LA EDITORIAL UNIMAGDALENA. PARA EL CUMPLIMIENTO DEL OBJETO EL CONTRATISTA SE COMPROMETE A CUMPLIR CON LAS SIGUIENTES ACTIVIDADES: 1. GESTIONAR, PROVEER SOPORTE TÉCNICO Y MANTENER AL DÍA EL SISTEMA DE REVISTAS OPEN JOURNAL SYSTEMS. 2. COORDINAR, BRINDAR SOPORTE TÉCNICO Y ACTUALIZAR EL SISTEMA DE GESTIÓN EDITORIAL OPEN MONOGRAPH PRESS. 3. REALIZAR LA DIAGRAMACIÓN EN HTML O XML DE LOS VOLÚMENES DE LAS REVISTAS CIENTÍFICAS DE LA UNIVERSIDAD DEL MAGDALENA. 4. CAPACITAR Y HACER SEGUIMIENTO A LOS AYUDANTES EN LA DIAGRAMACIÓN DE VOLÚMENES DE LAS REVISTAS CIENTÍFICAS DE LA UNIVERSIDAD DEL MAGDALENA. 5. EJECUTAR COPIAS DE SEGURIDAD DE LOS SISTEMAS DE INFORMACIÓN OPEN JOURNAL SYSTEMS, OPEN MONOGRAPH PRESS Y EDITORIAL UNIMAGDALENA. 6. IMPARTIR FORMACIÓN A LOS USUARIOS EN EL MANEJO DE LOS SISTEMAS DE INFORMACIÓN EDITORIAL UNIMAGDALENA, OPEN JOURNAL SYSTEMS Y OPEN MONOGRAPH PRESS. 7. ADMINISTRAR, OFRECER SOPORTE T</t>
  </si>
  <si>
    <t>CO1.REQ.5592435</t>
  </si>
  <si>
    <t>OPSP-VIN-0036-2024</t>
  </si>
  <si>
    <t>https://community.secop.gov.co/Public/Tendering/OpportunityDetail/Index?noticeUID=CO1.NTC.5485985</t>
  </si>
  <si>
    <t>HEYDI VIVIANA PEREZ FEDRICH</t>
  </si>
  <si>
    <t>PRESTACIÓN DE SERVICIOS PROFESIONALES EN LA DIRECCIÓN DE GESTIÓN DEL CONOCIMIENTO. PARA EL CUMPLIMIENTO DEL OBJETO, EL CONTRATISTA SE COMPROMETE A CUMPLIR CON LAS SIGUIENTES ACTIVIDADES: 1. APOYAR A LA DIRECCIÓN DE GESTIÓN DEL CONOCIMIENTO EN LOS PROCESOS RELACIONADOS CON LA OBTENCIÓN DE PERMISOS AMBIENTALES REQUERIDOS EN LOS PROYECTOS DE LA VICERRECTORÍA DE INVESTIGACIÓN. 2. APOYAR A LA DIRECCIÓN DE GESTIÓN DEL CONOCIMIENTO EN EL ACOMPAÑAMIENTO Y ASESORÍA A INVESTIGADORES, ESTUDIANTES, UNIDADES O DEPENDENCIAS EN LOS TEMAS RELACIONADOS CON PERMISOS AMBIENTALES Y AFINES. 3. APOYAR A LA DIRECCIÓN DE GESTIÓN DEL CONOCIMIENTO EN LA GESTIÓN Y TRÁMITES REQUERIDOS PARA LA VIGENCIA Y ACTUALIZACIÓN DEL PERMISO MARCO DE RECOLECCIÓN OTORGADO A LA UNIVERSIDAD DEL MAGDALENA. 4. APOYAR A LA DIRECCIÓN DE GESTIÓN DEL CONOCIMIENTO CON LA GESTIÓN, CONCEPTOS Y TRÁMITES ANTE EL MINISTERIO DE AMBIENTE Y DESARROLLO SOSTENIBLE CON RESPECTO AL CONTRATO DE ACCESO</t>
  </si>
  <si>
    <t>CO1.REQ.5592411</t>
  </si>
  <si>
    <t>OPSP-VIN-0035-2024</t>
  </si>
  <si>
    <t>https://community.secop.gov.co/Public/Tendering/OpportunityDetail/Index?noticeUID=CO1.NTC.5486205</t>
  </si>
  <si>
    <t>JEYNNER KEVIN PAEZ VELEZ</t>
  </si>
  <si>
    <t>PRESTAR LOS SERVICIOS PROFESIONALES EN LA EDITORIAL UNIMAGDALENA.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</si>
  <si>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CO1.REQ.5591551</t>
  </si>
  <si>
    <t>OPSP-VIN-0034-2024</t>
  </si>
  <si>
    <t>https://community.secop.gov.co/Public/Tendering/OpportunityDetail/Index?noticeUID=CO1.NTC.5486117</t>
  </si>
  <si>
    <t>JOAQUIN ANTONIO PERDOMO VEGA</t>
  </si>
  <si>
    <t>CO1.REQ.5591945</t>
  </si>
  <si>
    <t>OPSP-VIN-0033-2024</t>
  </si>
  <si>
    <t>https://community.secop.gov.co/Public/Tendering/OpportunityDetail/Index?noticeUID=CO1.NTC.5482745</t>
  </si>
  <si>
    <t>eduard  hernandez rodriguez</t>
  </si>
  <si>
    <t>PRESTAR LOS SERVICIOS PROFESIONALES EN LA EDITORIAL DE LA UNIVERSIDAD DEL MAGDALENA. PARA EL CUMPLIMIENTO DEL OBJETO EL CONTRATISTA SE COMPROMETE A CUMPLIR CON LAS SIGUIENTES ACTIVIDADES: 1. DIAGRAMAR LAS DIVERSAS PUBLICACIONES DE LA EDITORIAL EN FORMATO FÍSICO O DIGITAL (INCLUYE VERSIÓN EPUB Y PDF). 2. REALIZAR LOS AJUSTES REQUERIDOS ALA DIAGRAMACIÓN DE LAS PUBLICACIONES UNA VEZ SEAN REVISADAS POR LOS AUTORES Y EL EQUIPO DE LA EDITORIAL. 3. DISEÑAR DE PIEZAS PUBLICITARIAS DE LAS ACTIVIDADES (CONVOCATORIAS, EVENTOS, FERIAS ENTRE OTROS) QUE REALIZA LA EDITORIAL. 4. DISEÑAR LAS PIEZAS PUBLICITARIAS DE LAS NOVEDADES EDITORIALES PARA DIVULGACIÓN DE DIVERSOS MEDIOS. 5. APOYAR EN LAS FERIAS DE LIBROS NACIONALES E INTERNACIONALES DONDE LA EDITORIAL TENGA STAND PROPIO.</t>
  </si>
  <si>
    <t>CO1.REQ.5591284</t>
  </si>
  <si>
    <t>OPSP-VIN-0032-2024</t>
  </si>
  <si>
    <t>https://community.secop.gov.co/Public/Tendering/OpportunityDetail/Index?noticeUID=CO1.NTC.5482944</t>
  </si>
  <si>
    <t>ELVIS ANDRES NUÑEZ MEJIA</t>
  </si>
  <si>
    <t>PRESTAR LOS SERVICIOS PROFESIONALES EN LA DIRECCIÓN DE TRANSFERENCIA DE CONOCIMIENTO Y PROPIEDAD INTELECTUAL DE LA VICERRECTORÍA DE INVESTIGACIÓN. PARA EL CUMPLIMIENTO DEL OBJETO EL CONTRATISTA SE COMPROMETE A CUMPLIR CON LAS SIGUIENTES ACTIVIDADES: 1. BRINDAR APOYO A LA REALIZACIÓN DE LOS EJERCICIOS DE IDENTIFICACIÓN DE ACTIVOS DE PROPIEDAD INTELECTUAL SUSCEPTIBLES DE PROTECCIÓN Y TRANSFERENCIA CON LOS GRUPOS DE INVESTIGACIÓN. 2. APOYAR LOS EJERCICIOS DE BÚSQUEDA Y ANÁLISIS DE INFORMACIÓN TECNOLÓGICA (PROPIEDAD INDUSTRIAL) EN BASES DE DATOS DE PROPIEDAD INTELECTUAL. 3. APOYAR EN EL DISEÑO E IMPLEMENTACIÓN DE ESTRATEGIAS (BOLETINES TECNOLÓGICOS, CAPSULAS) PARA LA DIVULGACIÓN DE LA PROPIEDAD INTELECTUAL. 4. BRINDAR APOYO A LA REALIZACIÓN DE LOS EJERCICIOS DE IDENTIFICACIÓN DE ACTIVOS DE PROPIEDAD
INTELECTUAL SUSCEPTIBLES DE PROTECCIÓN Y TRANSFERENCIA A PARTIR DE LOS TRABAJOS DE GRADO (PREGRADO Y POSGRADO). 5. APOYAR EN EL PROCESO DE AUTOEV</t>
  </si>
  <si>
    <t>CO1.REQ.5590816</t>
  </si>
  <si>
    <t>OPSP-VIN-0031-2024</t>
  </si>
  <si>
    <t>https://community.secop.gov.co/Public/Tendering/OpportunityDetail/Index?noticeUID=CO1.NTC.5482386</t>
  </si>
  <si>
    <t>LIBARDO JOSE ESCOBAR TOLEDO</t>
  </si>
  <si>
    <t>PRESTAR LOS SERVICIOS PROFESIONALES EN LA VIGILANCIA CIENTÍFICA Y TECNOLÓGICA DE LA VICERRECTORÍA DE INVESTIGACIÓN. PARA EL CUMPLIMIENTO DEL OBJETO EL CONTRATISTA SE COMPROMETE A CUMPLIR CON LAS SIGUIENTES ACTIVIDADES: 1. COADYUVAR EN EL DESARROLLO Y DOCUMENTACIÓN DE ESTUDIOS DE VIGILANCIA E INTELIGENCIA CIENTÍFICA Y TECNOLÓGICA QUE  SUPLAN LAS NECESIDADES DE LA VICERRECTORÍA DE INVESTIGACIÓN, SUS UNIDADES DE GESTIÓN Y LAS DEMÁS UNIDADES DE LA UNIVERSIDAD Y LLEVAR UN REGISTRO HISTÓRICO DE LOS MISMOS. 2. COADYUVAR EN EL DISEÑO, EJECUCIÓN Y REGISTRO DE PROCESOS DE MEDICIÓN Y EVALUACIÓN DE CAPACIDADES, IDENTIFICACIÓN DE NECESIDADES Y DE OPORTUNIDADES PARA ACTIVIDADES DE INVESTIGACIÓN, CREACIÓN, INNOVACIÓN Y EMPRENDIMIENTO. 3. COADYUVAR EN EL DISEÑO Y LA CONSTRUCCIÓN DE PLANES Y AGENDAS DE INVESTIGACIÓN, CREACIÓN, INNOVACIÓN Y EMPRENDIMIENTO DE LA UNIVERSIDAD DEL MAGDALENA. 4. APOYAR LA RECOPILACIÓN Y ANÁLISIS DE INFORMACIÓN DE AUTOEVALUACIÓN</t>
  </si>
  <si>
    <t>CO1.REQ.5590414</t>
  </si>
  <si>
    <t>OPSP-VIN-0030-2024</t>
  </si>
  <si>
    <t>https://community.secop.gov.co/Public/Tendering/OpportunityDetail/Index?noticeUID=CO1.NTC.5482844</t>
  </si>
  <si>
    <t>DIANA CAROLINA MORALES CERVANTES</t>
  </si>
  <si>
    <t>PRESTAR LOS SERVICIOS PROFESIONALES EN LA DIRECCIÓN DE TRANSFERENCIA DE CONOCIMIENTO Y PROPIEDAD INTELECTUAL DE LA VICERRECTORÍA DE INVESTIGACIÓN. PARA EL CUMPLIMIENTO DEL OBJETO EL CONTRATISTA SE COMPROMETE A CUMPLIR CON LAS SIGUIENTES ACTIVIDADES: 1. APOYAR EN LA ELABORACIÓN DE LOS DIFERENTES INFORMES DE GESTIÓN QUE SEAN SOLICITADOS A LA DIRECCIÓN DE TRANSFERENCIA DE CONOCIMIENTO Y PROPIEDAD INTELECTUAL. 2. APOYAR CON LA ELABORACIÓN Y SEGUIMIENTO A TODO EL CICLO DE LOS TRÁMITES DE EJECUCIÓN FINANCIERA PARA LA DIRECCIÓN DE TRANSFERENCIA DEL CONOCIMIENTO Y PROPIEDAD INTELECTUAL. 3. APOYAR CON EL SEGUIMIENTO Y REPORTE DE INDICADORES DE LA DIRECCIÓN DE TRANSFERENCIA DEL CONOCIMIENTO (PLAN DE ACCIÓN, PLAN DE DESARROLLO, SNIES, GREENMETRICS, ETC.). 4. APOYAR CON LA CONSOLIDACIÓN DE
LOS SOPORTES DE LOS INDICADORES PARA EL ARCHIVO DIGITAL DE LA DIRECCIÓN DE TRANSFERENCIA DEL CONOCIMIENTO Y PROPIEDAD INTELECTUAL. 5. APOYAR CON LA CONSOLIDACIÓN D</t>
  </si>
  <si>
    <t>CO1.REQ.5587564</t>
  </si>
  <si>
    <t>OPSP-VIN-0029-2024</t>
  </si>
  <si>
    <t>https://community.secop.gov.co/Public/Tendering/OpportunityDetail/Index?noticeUID=CO1.NTC.5482842</t>
  </si>
  <si>
    <t>ANGIE PAOLA MONTERO LAGOS</t>
  </si>
  <si>
    <t>PRESTAR LOS SERVICIOS PROFESIONALES EN LA VICERRECTORÍA DE INVESTIGACIÓN. PARA EL CUMPLIMIENTO DEL OBJETO EL CONTRATISTA SE COMPROMETE A CUMPLIR CON LAS SIGUIENTES ACTIVIDADES: 1. APOYAR LA GESTIÓN DE LA VIN CON LA REALIZACIÓN DE ACTIVIDADES DE PROYECTOS ESTRATÉGICOS CONCERTADOS EN LOS PLANES DE ACCIÓN Y ACUERDO DE GESTIÓN RECTORAL. 2. APOYAR EN LA ORGANIZACIÓN DE ACTIVIDADES ACADÉMICAS, DE INVESTIGACIÓN Y DE DIVULGACIÓN CIENTÍFICA DE LA VIN ORDENADAS POR LA RECTORÍA Y CON SU RESPONSABILIDAD DEL VICERRECTOR. 3. REALIZAR ACTIVIDADES DE ACOMPAÑAMIENTO AL VICERRECTOR DE INVESTIGACIÓN EN LA GESTIÓN Y CONSECUCIÓN DE RECURSOS DE FUENTES EXTERNAS Y RELACIONES CON EL ENTORNO. 4. REALIZAR ACOMPAÑAMIENTO TELEFÓNICO A LAS REUNIONES Y ACTIVIDADES PROGRAMADAS POR EL VICERRECTOR DE INVESTIGACIÓN. 5. APOYAR LA ELABORACIÓN DE INFORMES, GESTIONAR LA INFORMACIÓN Y DOCUMENTACIÓN SOLICITADA POR EL VICERRECTOR DE INVESTIGACIÓN, REFERENTES A LAS ACTIVIDADES AC</t>
  </si>
  <si>
    <t>CO1.REQ.5588432</t>
  </si>
  <si>
    <t>OPSP-VIN-0028-2024</t>
  </si>
  <si>
    <t>https://community.secop.gov.co/Public/Tendering/OpportunityDetail/Index?noticeUID=CO1.NTC.5482836</t>
  </si>
  <si>
    <t>ANDRES FELIPE MORENO TORO</t>
  </si>
  <si>
    <t xml:space="preserve">PRESTAR LOS SERVICIOS PROFESIONALES EN LA DIRECCIÓN DE TRANSFERENCIA DEL CONOCIMIENTO Y PROPIEDAD INTELECTUAL DE LA VICERRECTORÍA DE INVESTIGACIÓN. PARA EL CUMPLIMIENTO DEL OBJETO, EL CONTRATISTA SE COMPROMETE A CUMPLIR CON LAS SIGUIENTES ACTIVIDADES: 1. APOYAR A LA DIRECCIÓN DE TRANSFERENCIA DE CONOCIMIENTO Y PROPIEDAD INTELECTUAL EN EL DISEÑO, IDENTIDAD GRÁFICA Y DESARROLLO DE IMÁGENES PARA EVENTOS PRESENCIALES O VIRTUALES REALIZADOS POR LA VICERRECTORÍA DE INVESTIGACIÓN Y SUS UNIDADES. 2. APOYAR A LA DIRECCIÓN DE TRANSFERENCIA DE CONOCIMIENTO Y PROPIEDAD INTELECTUAL EN EL DISEÑO DE PIEZAS PROMOCIONALES FÍSICAS Y DIGITALES (AFICHES, BROCHOURE, TARJETAS, PENDONES, VOLANTES, PLEGABLES, BANNERS, BACKINGS, BOTONES, ESTANDARTES, VALLAS, MEMBRETES, ETC.) QUE SEAN SOLICITADAS POR PARTE DE LA VICERRECTORÍA DE INVESTIGACIÓN Y SUS UNIDADES. 3. APOYAR A LA DIRECCIÓN DE TRANSFERENCIA DE CONOCIMIENTO Y PROPIEDAD INTELECTUAL EN EL DISEÑO DE PORTADAS </t>
  </si>
  <si>
    <t>CO1.REQ.5588071</t>
  </si>
  <si>
    <t>OPSP-VIN-0027-2024</t>
  </si>
  <si>
    <t>https://community.secop.gov.co/Public/Tendering/OpportunityDetail/Index?noticeUID=CO1.NTC.5482938</t>
  </si>
  <si>
    <t>YISETH PAOLA MEJIA MARTINEZ</t>
  </si>
  <si>
    <t>PRESTAR LOS SERVICIOS PROFESIONALES EN LA EDITORIAL UNIMAGDALENA. PARA EL CUMPLIMIENTO DEL OBJETO, EL CONTRATISTA SE COMPROMETE A CUMPLIR CON LAS SIGUIENTES ACTIVIDADES: 1. APOYAR EL SEGUIMIENTO DE LA APLICACIÓN DE CRITERIOS DE CALIDAD NECESARIOS PARA LA PUBLICACIÓN Y PROMOCIÓN DE LA REVISTA JANGWA PANA 2. VELAR POR EL CUMPLIMIENTO DE LOS REQUISITOS DE CLASIFICACIÓN DE LA REVISTA EN BASES E ÍNDICES BIBLIOGRÁFICOS. 3. EXAMINAR QUE LOS ARTÍCULOS DE REVISADOS PARA PUBLICACIÓN CUMPLAN CON LO ESTABLECIDO EN LA GUÍA DE AUTORES Y QUE UNA VEZ REVISADOS POR EL SOFTWARE DE ORIGINALIDAD ESTOS SEAN INÉDITOS Y NO ESTÉN PUBLICADOS EN OTRAS REVISTAS. 4. APOYAR EN LA BÚSQUEDA Y SELECCIÓN DE PARES EVALUADORES PARA LOS ARTÍCULOS QUE SE ENCUENTRAN EN PROCESO DE PUBLICACIÓN. 5. COADYUVAR EN LOS PROCESOS DE APERTURA DE CONVOCATORIAS PARA PROMOVER LA PUBLICACIÓN DE ARTÍCULOS EN LA REVISTA JANGWA PANA 6. MANTENER ACTUALIZADA LA DISTINTA INFORMACIÓN DE LA REVIST</t>
  </si>
  <si>
    <t>CO1.REQ.5588132</t>
  </si>
  <si>
    <t>OPSP-VIN-0026-2024</t>
  </si>
  <si>
    <t>https://community.secop.gov.co/Public/Tendering/OpportunityDetail/Index?noticeUID=CO1.NTC.5482925</t>
  </si>
  <si>
    <t>VANYRA VANESSA MARTINEZ RAMOS</t>
  </si>
  <si>
    <t>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t>
  </si>
  <si>
    <t>CO1.REQ.5587842</t>
  </si>
  <si>
    <t>OPSP-VIN-0025-2024</t>
  </si>
  <si>
    <t>https://community.secop.gov.co/Public/Tendering/OpportunityDetail/Index?noticeUID=CO1.NTC.5482949</t>
  </si>
  <si>
    <t>STELLA JUDITH SALAS SALAZAR</t>
  </si>
  <si>
    <t xml:space="preserve">PRESTACIÓN DE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INCENTIVOS QUE SE ENCUENTREN PENDIENTES POR EJECUTAR Y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t>
  </si>
  <si>
    <t>CO1.REQ.5588854</t>
  </si>
  <si>
    <t>OPSP-VIN-0024-2024</t>
  </si>
  <si>
    <t>https://community.secop.gov.co/Public/Tendering/OpportunityDetail/Index?noticeUID=CO1.NTC.5482942</t>
  </si>
  <si>
    <t>JESUS DAVID RIBON RAMOS</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</si>
  <si>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COADYUVAR EN EL DISEÑO Y APLICACIÓN DE ENCUESTAS DE SATISFACCIÓN PARA MEJORAS CONTINUAS EN LOS PROCESOS DE LA GESTIÓN DE LA CIENCIA, TECNOLOGÍA E INNOVACIÓN.4. APOYAR EN LA RECOLECCIÓN DE INFORMACIÓN PARA LA GESTIÓN DE PROCESOS Y PARTICIPAR EN LA FORMULACIÓN, DISEÑO, ORGANIZACIÓN, EJECUCIÓN Y CONTROL DE PLANES Y PROYECTOS DE LA UNIDAD. 5. COADYUVAR EN EL DISEÑO DE INDICADORES DE CIENCIA, TECNOLOG</t>
  </si>
  <si>
    <t>CO1.REQ.5588820</t>
  </si>
  <si>
    <t>OPSP-VIN-0023-2024</t>
  </si>
  <si>
    <t>https://community.secop.gov.co/Public/Tendering/OpportunityDetail/Index?noticeUID=CO1.NTC.5482933</t>
  </si>
  <si>
    <t>LUIS FRANCISCO SIMMONS MARIN</t>
  </si>
  <si>
    <t>PRESTAR LOS SERVICIOS PROFESIONALES COMO INGENIERO INDUSTRIAL EN LA VICERRECTORÍA DE INVESTIGACIÓN. PARA EL CUMPLIMIENTO DEL OBJETO, EL CONTRATISTA SE COMPROMETE A CUMPLIR CON LAS SIGUIENTES ACTIVIDADES: 1. COLABORAR EN LA IMPLEMENTACIÓN, EJECUCIÓN Y ELABORACIÓN DE PROCESOS, LINEAMIENTOS Y APLICACIONES DE NORMAS PARA LA GESTIÓN DE LA INVESTIGACIÓN EN LA UNIVERSIDAD. 2. COADYUVAR EN LA IDENTIFICACIÓN, ANÁLISIS, MEDICIÓN Y DOCUMENTACIÓN DE LAS NECESIDADES, OPORTUNIDADES DE MEJORA Y CAPACIDADES DE LOS PROCESOS DE CIENCIA, TECNOLOGÍA E INNOVACIÓN. 3. APOYAR EN LA RECOLECCIÓN DE INFORMACIÓN PARA LA GESTIÓN DE PROCESOS Y PARTICIPAR EN LA FORMULACIÓN, DISEÑO, ORGANIZACIÓN, EJECUCIÓN Y CONTROL DE PLANES Y PROYECTOS DE LA UNIDAD. 4. COADYUVAR EN EL DISEÑO DE ENCUESTAS DE SATISFACCIÓN PARA MEJORAS CONTINUAS EN LOS PROCESOS DE LA GESTIÓN DE LA CIENCIA, TECNOLOGÍA E INNOVACIÓN. 5. APOYAR EN LOS PROCESOS DE CONSOLIDA</t>
  </si>
  <si>
    <t>CO1.REQ.5588640</t>
  </si>
  <si>
    <t>OPSP-VIN-0022-2024</t>
  </si>
  <si>
    <t>https://community.secop.gov.co/Public/Tendering/OpportunityDetail/Index?noticeUID=CO1.NTC.5482908</t>
  </si>
  <si>
    <t>PRESTAR LOS SERVICIOS PROFESIONALES EN LA DIRECCIÓN DE GESTIÓN DEL CONOCIMIENTO. PARA EL CUMPLIMIENTO DEL OBJETO EL CONTRATISTA SE COMPROMETE A CUMPLIR CON LAS SIGUIENTES ACTIVIDADES: 1. APOYAR A LA DIRECCIÓN DE GESTIÓN DEL CONOCIMIENTO EN EL DILIGENCIAMIENTO, INSCRIPCIÓN Y ACTUALIZACIÓN DE LOS PROYECTOS EN EL SISTEMA DE INFORMACIÓN DE LA VICERRECTORÍA DE INVESTIGACIÓN. 2. APOYAR A LA DIRECCIÓN DE GESTIÓN DEL CONOCIMIENTO EN EL SEGUIMIENTO A LOS PROCESOS RELACIONADOS CON LOS INCENTIVOS OTORGADOS EN EL AÑO 2023 A INVESTIGADORES Y GRUPOS, ASÍ COMO EL SEGUIMIENTO A LOS PROYECTOS RADICADOS COMO PRODUCTO COMPROMETIDO (RESOLUCIÓN 550 DE 2022). 3. APOYAR A LA DIRECCIÓN DE GESTIÓN DEL CONOCIMIENTO EN LA ELABORACIÓN DE LAS ACTAS DE INICIO, SUSPENSIÓN, REINICIO Y PRÓRROGAS, ASÍ COMO OTROS DOCUMENTOS REQUERIDOS EN EL DESARROLLO Y FINALIZACIÓN DE LOS PROYECTOS DE INVESTIGACIÓN. 4. APOYAR A LA DIRECCIÓN DE GESTIÓN DEL CONOCIMIENTO EN EL SEGUIMIENTO DE</t>
  </si>
  <si>
    <t>CO1.REQ.5588291</t>
  </si>
  <si>
    <t>OPSP-VIN-0021-2024</t>
  </si>
  <si>
    <t>https://community.secop.gov.co/Public/Tendering/OpportunityDetail/Index?noticeUID=CO1.NTC.5482901</t>
  </si>
  <si>
    <t>PRESTAR LOS SERVICIOS PROFESIONALES EN LA DIRECCIÓN DE GESTIÓN DEL CONOCIMIENTO. PARA EL CUMPLIMIENTO DEL OBJETO EL CONTRATISTA SE COMPROMETE A CUMPLIR CON LAS SIGUIENTES ACTIVIDADES: 1. APOYAR A LA DIRECCIÓN DE GESTIÓN DEL CONOCIMIENTO EN LA FORMULACIÓN Y ESTRUCTURACIÓN DE PROYECTOS QUE SEAN PRESENTADOS POR LA VICERRECTORÍA DE INVESTIGACIÓN, ASÍ COMO EN EL CUMPLIMIENTO DE REQUISITOS DE LAS FUENTES DE FINANCIACIÓN, CUANDO SEA REQUERIDO. 2. APOYAR A LA DIRECCIÓN DE GESTIÓN DEL CONOCIMIENTO EN LA EN REVISIÓN DE DOCUMENTACIÓN COMO: CARTAS DE AVAL, MODELOS DE GOBERNANZA, PRESUPUESTOS Y DEMÁS ANEXOS PARA LAS CONVOCATORIAS DEL SISTEMA GENERAL DE REGALÍAS (SGR). 3. APOYAR A LA DIRECCIÓN DE GESTIÓN DEL CONOCIMIENTO EN EL REGISTRO Y TRANSFERENCIA DE PROYECTOS DE INVERSIÓN EN LA MGA WEB. 4. APOYAR A LA DIRECCIÓN DE GESTIÓN DEL CONOCIMIENTO EN EL ACOMPAÑAMIENTO Y ASESORÍA A LOS INVESTIGADORES EN LAS CONVOCATORIAS DEL PLAN BIENAL DE LA ASCTEI DEL SGR</t>
  </si>
  <si>
    <t>CO1.REQ.5588209</t>
  </si>
  <si>
    <t>OPSP-VIN-0020-2024</t>
  </si>
  <si>
    <t>https://community.secop.gov.co/Public/Tendering/OpportunityDetail/Index?noticeUID=CO1.NTC.5470867&amp;isFromPublicArea=True&amp;isModal=False</t>
  </si>
  <si>
    <t>EVELYN ROCIO RUIZ GONZALEZ</t>
  </si>
  <si>
    <t>PRESTAR LOS SERVICIOS PROFESIONALES EN LA EDITORIAL UNIMAGDALENA. PARA EL CUMPLIMIENTO DEL OBJETO, EL CONTRATISTA SE COMPROMETE A CUMPLIR CON LAS SIGUIENTES ACTIVIDADES 1. ASIGNAR MATERIAL Y REALIZAR SEGUIMIENTO A LOS PROCESOS DE EVALUACIÓN, EDICIÓN, IMPRESIÓN, DIVULGACIÓN Y COMERCIALIZACIÓN DE LAS PUBLICACIONES DE LA EDITORIAL UNIMAGDALENA, SEGÚN LO ESTABLECIDO EN EL REGLAMENTO DE LA EDITORIAL. 2. APOYAR EN LA ELABORACIÓN Y ENTREGA DE LOS DIVERSOS INFORMES QUE SOLICITAN LAS DEPENDENCIAS DE LA INSTITUCIÓN DE LAS ACTIVIDADES REALIZADAS POR LA EDITORIAL EN TEMAS DE EDICIÓN, PUBLICACIÓN Y DIVULGACIÓN. 3. APOYAR EN LA VERIFICACIÓN DE CUMPLIMIENTO DE LA NORMATIVIDAD RELACIONADA CON DERECHOS DE AUTOR, ASÍ COMO TAMBIÉN, LA ORIGINALIDAD DE LAS OBRAS QUE INGRESAN AL PROCESO DE EDICIÓN. 4. APOYAR EN LA BÚSQUEDA Y SELECCIÓN DE PARES EVALUADORES EXTERNOS PARA LAS OBRAS A PUBLICAR EN LA EDITORIAL Y ADELANTAR LAS SOLICITUDES PARA SU PAGO Y EXPEDICIÓN D</t>
  </si>
  <si>
    <t>CO1.REQ.5577976</t>
  </si>
  <si>
    <t>OPSP-VIN-0019-2024</t>
  </si>
  <si>
    <t>https://community.secop.gov.co/Public/Tendering/OpportunityDetail/Index?noticeUID=CO1.NTC.5470830&amp;isFromPublicArea=True&amp;isModal=False</t>
  </si>
  <si>
    <t>LUIS  FELIPE MARQUEZ LORA</t>
  </si>
  <si>
    <t>PRESTAR LOS SERVICIOS PROFESIONALES EN LA EDITORIAL DE LA UNIVERSIDAD DEL MAGDALENA. PARA EL CUMPLIMIENTO DEL OBJETO EL CONTRATISTA SE COMPROMETE A CUMPLIR CON LAS SIGUIENTES ACTIVIDADES: 1. REVISAR Y PROPONER LAS ESPECIFICACIONES TÉCNICAS QUE UTILIZARAN LAS PUBLICACIONES FÍSICAS Y DIGITALES DE LA EDITORIAL UNIMAGDALENA. 2. DIAGRAMACIÓN DE DIVERSAS PUBLICACIONES DE LA EDITORIAL EN FORMATO FÍSICO O DIGITAL (INCLUYE VERSIÓN EPUB Y PDF). 3. REVISIÓN Y APROBACIÓN DE LA MUESTRA FINAL DE LA OBRA EN FORMATO FÍSICO Y DIGITAL. 4. ADELANTAR LOS TRÁMITES ANTE LAS ENTIDADES RESPONSABLES DE LAS CATALOGACIONES EN LA FUENTE DE LAS PUBLICACIONES DE LA EDITORIAL. 5. COMUNICAR EL INICIO DE PROCESO DE SOLICITUD DE LOS ISBN Y DOI AL EQUIPO DE LA EDITORIAL DE LAS PUBLICACIONES EN PROCESO. 6. SOLICITAR LOS ISSN NECESARIOS DE LAS PUBLICACIONES DE LA EDITORIAL. 7. ADELANTAR LOS TRÁMITES PERMITENTES PARA LA ENTREGA DE COTIZACIONES DE LAS PUBLICACIONES QUE SE ENVI</t>
  </si>
  <si>
    <t>CO1.REQ.5577539</t>
  </si>
  <si>
    <t>OPSP-VIN-0018-2024</t>
  </si>
  <si>
    <t>https://community.secop.gov.co/Public/Tendering/OpportunityDetail/Index?noticeUID=CO1.NTC.5470462&amp;isFromPublicArea=True&amp;isModal=False</t>
  </si>
  <si>
    <t xml:space="preserve">PRESTAR LOS SERVICIOS PROFESIONALES EN LA DIRECCIÓN DE GESTIÓN DEL CONOCIMIENTO. PARA EL CUMPLIMIENTO DEL OBJETO EL CONTRATISTA SE COMPROMETE A CUMPLIR CON LAS SIGUIENTES ACTIVIDADES: 1. APOYAR A LA DIRECCIÓN DE GESTIÓN DEL CONOCIMIENTO EN LA ESTRUCTURACIÓN DE PROPUESTAS/PROYECTOS, ELABORACIÓN Y RECOLECCIÓN DE DOCUMENTOS REQUERIDOS EN CONVOCATORIA EN LAS CUALES PARTICIPE LA VICERRECTORÍA DE INVESTIGACIÓN Y SUS UNIDADES, ASÍ COMO APOYAR EL CUMPLIMIENTO DE REQUISITOS DE LAS FUENTES DE FINANCIACIÓN. 2. APOYAR A LA DIRECCIÓN DE GESTIÓN DEL CONOCIMIENTO EN LA REVISIÓN DE LOS PRESUPUESTOS DE LAS PROPUESTAS /PROYECTOS EN LAS CUALES PARTICIPE LA VICERRECTORÍA DE INVESTIGACIÓN Y SUS UNIDADES. 3. BRINDAR ACOMPAÑAMIENTO A LOS INVESTIGADORES DE LA UNIVERSIDAD DEL MAGDALENA EN LA POSTULACIÓN DE PROPUESTAS/PROYECTOS EN CONVOCATORIAS NACIONALES E INTERNACIONALES. 4. APOYAR A LA DIRECCIÓN DE GESTIÓN DEL CONOCIMIENTO EN EL DILIGENCIAMIENTO, INSCRIPCIÓN Y </t>
  </si>
  <si>
    <t>CO1.REQ.5575319</t>
  </si>
  <si>
    <t>OPSP-VIN-0017-2024</t>
  </si>
  <si>
    <t>https://community.secop.gov.co/Public/Tendering/OpportunityDetail/Index?noticeUID=CO1.NTC.5471271&amp;isFromPublicArea=True&amp;isModal=False</t>
  </si>
  <si>
    <t>PRESTAR LOS SERVICIOS PROFESIONALES EN LA EDITORIAL UNIMAGDALENA. PARA EL CUMPLIMIENTO DEL OBJETO EL CONTRATISTA SE COMPROMETE A CUMPLIR CON LAS SIGUIENTES ACTIVIDADES: 1. ELABORAR Y ENTREGAR UN INFORME DE LAS VENTAS DIGITALES Y FÍSICAS REALIZADAS POR LA EDITORIAL EN LOS AÑOS 2022 Y 2023. 2. ELABORAR Y ENTREGAR UN INFORME DEL INVENTARIO FINAL DE LA EDITORIAL Y DE LOS DISTRIBUIDORES AUTORIZADOS</t>
  </si>
  <si>
    <t xml:space="preserve"> CO1.REQ.5576896</t>
  </si>
  <si>
    <t>OPSP-VIN-0016-2024</t>
  </si>
  <si>
    <t>https://community.secop.gov.co/Public/Tendering/OpportunityDetail/Index?noticeUID=CO1.NTC.5454531&amp;isFromPublicArea=True&amp;isModal=False</t>
  </si>
  <si>
    <t>PRESTAR LOS SERVICIOS PROFESIONALES EN LA VICERRECTORÍA DE INVESTIGACIÓN. PARA EL CUMPLIMIENTO DEL OBJETO, EL CONTRATISTA SE COMPROMETE A CUMPLIR CON LAS SIGUIENTES ACTIVIDADES: 1. APOYAR EN EL SEGUIMIENTO DE LAS COMUNICACIONES ELECTRÓNICAS DE LA VICERRECTORÍA DE INVESTIGACIÓN. 2. APOYAR EL SEGUIMIENTO EN EL MANEJO DE LA AGENDA DEL VICERRECTOR DE INVESTIGACIÓN Y ORGANIZACIÓN DE REUNIONES EN LA VIN. 3. APOYAR EN LA GESTIÓN DE DOCUMENTOS REMITIDOS A LA VICERRECTORÍA, Y DOCUMENTOS PARA LA FIRMA DEL VICERRECTOR. 4. APOYAR LA GESTIÓN DEL PROGRAMA DE FINANCIACIÓN PARA LA FORMACIÓN CIENTÍFICA. 5. APOYAR EN LA GESTIÓN DE LAS SOLICITUDES DE LAS UNIDADES ADSCRITAS A LA VICERRECTORÍA DE INVESTIGACIÓN. 6. APOYAR EN LA GESTIÓN Y CONSOLIDACIÓN DE LAS SOLICITUDES DE INFORMACIÓN REQUERIDAS POR OTRAS
DEPENDENCIAS. 7. APOYAR EN EL CARGUE DE LAS SOLICITUDES DE LAS UNIDADES AL SISTEMA DE CORRESPONDENCIA INSTITUCIONAL. 8. APOYAR A LA VICERRECTORÍA EN LO REFER</t>
  </si>
  <si>
    <t>CO1.REQ.5559067</t>
  </si>
  <si>
    <t>OPSP-VIN-0015-2024</t>
  </si>
  <si>
    <t>https://community.secop.gov.co/Public/Tendering/OpportunityDetail/Index?noticeUID=CO1.NTC.5454543&amp;isFromPublicArea=True&amp;isModal=False</t>
  </si>
  <si>
    <t>ISABEL MARIA CALLE SANGUINO</t>
  </si>
  <si>
    <t>PRESTAR LOS SERVICIOS PROFESIONALES COMO CONTADOR PÚBLICO PARA ATENDER LOS DIFERENTES TRÁMITES Y SERVICIOS QUE SE DEBEN SURTIR EN EL GRUPO DE CONTABILIDAD. PARA EL CUMPLIMIENTO DEL OBJETO EL CONTRATISTA SE COMPROMETE A CUMPLIR CON LAS SIGUIENTES ACTIVIDADES: 1. APOYAR AL GRUPO DE CONTABILIDAD EN LA ELABORACIÓN DE CUENTAS POR PAGAR Y OBLIGACIONES PRESUPUESTALES. 2. APOYAR AL PROFESIONAL ESPECIALIZADO DEL GRUPO DE CONTABILIDAD EN LA ELABORACIÓN DE LOS INFORMES FINANCIEROS DE AVANCES Y FINALES DE PROYECTOS. 3. APOYAR AL TÉCNICO ADMINISTRATIVO DEL GRUPO DE CONTABILIDAD EN LA ELABORACIÓN Y EXPEDICIÓN DE CERTIFICADOS DE PAZ Y SALVO DE AVANCES, AUTORIZADOS POR LA VICERRECTORÍA DE INVESTIGACIÓN. 4. APOYAR AL PROFESIONAL ESPECIALIZADO DEL GRUPO DE CONTABILIDAD EN LAS ACTIVIDADES INHERENTES PROPIAS DE LOS DIFERENTES TRÁMITES DE PAGOS ENVIADOS DESDE LA VICERRECTORÍA DE INVESTIGACIÓN A LA DIRECCIÓN FINANCIERA. 5. COORDINAR CON EL PROFESIONAL UNIVERSIT</t>
  </si>
  <si>
    <t>CO1.REQ.5557482</t>
  </si>
  <si>
    <t>OPSP-VIN-0014-2024</t>
  </si>
  <si>
    <t>https://community.secop.gov.co/Public/Tendering/OpportunityDetail/Index?noticeUID=CO1.NTC.5454307&amp;isFromPublicArea=True&amp;isModal=False</t>
  </si>
  <si>
    <t>DALIANYS  DE JESUS  PASTRANA  MARTINEZ</t>
  </si>
  <si>
    <t>CO1.REQ.5557653</t>
  </si>
  <si>
    <t>OPSP-VIN-0013-2024</t>
  </si>
  <si>
    <t>https://community.secop.gov.co/Public/Tendering/OpportunityDetail/Index?noticeUID=CO1.NTC.5452903&amp;isFromPublicArea=True&amp;isModal=False</t>
  </si>
  <si>
    <t>ANGELICA MARIA CORTES MARTINEZ</t>
  </si>
  <si>
    <t xml:space="preserve">PRESTAR LOS SERVICIOS PROFESIONALES EN LA EDITORIAL UNIMAGDALENA. PARA EL CUMPLIMIENTO DEL OBJETO, EL CONTRATISTA SE COMPROMETE A CUMPLIR CON LAS SIGUIENTES ACTIVIDADES: 1. ASESORAR LOS PROCESOS DE EDICIÓN Y PUBLICACIÓN DE LA EDITORIAL UNIMAGDALENA. 2. ADELANTAR ACCIONES DE SEGUIMIENTO Y CONTROL DE LOS PROCESOS DE PUBLICACIONES DE LA EDITORIAL UNIMAGDALENA. 3. PREPARAR LOS DIVERSOS TÉRMINOS DE CONVOCATORIAS DE APOYO A PUBLICACIÓN QUE REALIZARÁ LA EDITORIAL. 4. EJECUTAR Y DESARROLLAR ACTIVIDADES TENDIENTES A LA REALIZACIÓN DE LA FERIA DEL LIBRO DE SANTA MARTA 2023. 5. ELABORAR Y ENTREGAR INFORMES, PLANES, ACCIONES Y DEMÁS INFORMACIÓN QUE SOLICITEN LAS DEPENDENCIAS DE LA INSTITUCIÓN RELACIONADAS CON LAS ACTIVIDADES DE LA EDITORIAL. 6. ASESORAR EL CUMPLIMIENTO DE LAS METAS ESTABLECIDAS PARA LA EDITORIAL EN EL PLAN DE ACCIÓN 2024. 7. ELABORAR Y GESTIONAR CONVENIOS DE COEDICIÓN CON OTRAS INSTITUCIONES PARA LA PUBLICACIÓN DE OBRAS. 8. VELAR POR </t>
  </si>
  <si>
    <t>CO1.REQ.5557074</t>
  </si>
  <si>
    <t>OPSP-VIN-0012-2024</t>
  </si>
  <si>
    <t>https://community.secop.gov.co/Public/Tendering/OpportunityDetail/Index?noticeUID=CO1.NTC.5454123&amp;isFromPublicArea=True&amp;isModal=False</t>
  </si>
  <si>
    <t>TAHIS ELENA ABUABARA LARA</t>
  </si>
  <si>
    <t>PRESTAR LOS SERVICIOS PROFESIONALES EN EL GRUPO DE TESORERÍA DE LA UNIVERSIDAD DEL MAGDALENA. PARA EL CUMPLIMIENTO DEL OBJETO, EL CONTRATISTA SE COMPROMETE A CUMPLIR CON LAS SIGUIENTES ACTIVIDADES: 1. VERIFICAR EL TRÁMITE DE LAS SOLICITUDES DE PAGOS RECIBIDAS POR LA VICERRECTORÍA DE INVESTIGACIÓN. 2. TRAMITAR LAS SOLICITUDES DE INFORMACIÓN RECIBIDAS POR LA VICERRECTORÍA DE INVESTIGACIÓN. 3. APOYAR EN EL CONTROL FINANCIERO A LOS CONVENIOS SUSCRITOS POR LA INSTITUCIÓN Y VERIFICAR EL COMPORTAMIENTO DEL FLUJO DE CAJA DE LOS DIFERENTES PROYECTOS ADSCRITOS A LA VICERRECTORA DE INVESTIGACIÓN. 4. COADYUVAR EN LA ELABORACIÓN DE COMPROBANTES DE PAGOS DE LA OFICINA DE TESORERÍA. 5. ENVIAR REPORTE DIARIO AL GRUPO DE ADMISIONES DE LOS RECAUDOS EN SINAP DE LAS PLATAFORMAS BANCARIAS QUE NO TENGAN ACCESO. 6. ELABORAR LOS COMPROBANTES DE INGRESOS EN SINAP DE LOS RECAUDOS POR CONCEPTO DE MATRÍCULAS, VENTA DE SERVICIOS Y OTROS 7. APOYAR EN LA PROYECCIÓN DE L</t>
  </si>
  <si>
    <t>CO1.REQ.5556632</t>
  </si>
  <si>
    <t>OPSP-VIN-0011-2024</t>
  </si>
  <si>
    <t>https://community.secop.gov.co/Public/Tendering/OpportunityDetail/Index?noticeUID=CO1.NTC.5454557&amp;isFromPublicArea=True&amp;isModal=False</t>
  </si>
  <si>
    <t>ANA FLORA JIMENEZ DE LA HOZ</t>
  </si>
  <si>
    <t>CLAUDIA PATRICIA RUIZ PINO</t>
  </si>
  <si>
    <t>PRESTAR LOS SERVICIOS PROFESIONALES COMO CONTADOR PÚBLICO EN EL GRUPO DE PRESUPUESTO DE LA UNIVERSIDAD DEL MAGDALENA. PARA EL CUMPLIMIENTO DEL OBJETO, EL CONTRATISTA SE COMPROMETE A CUMPLIR CON LAS SIGUIENTES ACTIVIDADES: 1. DILIGENCIAR EN EL SINAP LAS SOLICITADOS DE CDP PARA CADA PROYECTO INTERNO Y EXTERNO O DEL PLAN DE ACCIÓN INSTITUCIONAL Y AUTORIZADAS POR LA VICERRECTORÍA DE INVESTIGACIÓN. 2. REVISAR DETALLADAMENTE LOS DOCUMENTOS REQUERIDOS EN LA ETAPA PRECONTRACTUAL PARA ELABORAR EN EL SINAP LOS COMPROMISOS PRESUPUESTALES DE LAS ÓRDENES Y RESOLUCIONES AUTORIZADAS POR LA VICERRECTORIA DE INVESTIGACIÓN. 3. ELABORAR EN EL SINAP LAS ADICIONES, DISMINUCIONES, ANULACIONES DE RECURSOS A LOS CDP EXPEDIDOS DE CADA PROYECTO INTERNO Y EXTERNO O DEL PLAN DE ACCIÓN INSTITUCIONAL Y AUTORIZADAS POR LA VICERRECTORÍA DE INVESTIGACIÓN. 4. REALIZAR EN EL SINAP LAS ADICIONES, DISMINUCIONES, ANULACIONES DE RECURSOS A LOS COMPROMISOS Y RESERVAS PRESUPUESTA</t>
  </si>
  <si>
    <t>CO1.REQ.5556825</t>
  </si>
  <si>
    <t>OPSP-VIN-0010-2024</t>
  </si>
  <si>
    <t>https://community.secop.gov.co/Public/Tendering/OpportunityDetail/Index?noticeUID=CO1.NTC.5454547&amp;isFromPublicArea=True&amp;isModal=False</t>
  </si>
  <si>
    <t>LIZETH CAROLINA LOZANO VASQUEZ</t>
  </si>
  <si>
    <t>PRESTAR LOS SERVICIOS PROFESIONALES COMO INGENIERA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POR LA</t>
  </si>
  <si>
    <t>CO1.REQ.5556986</t>
  </si>
  <si>
    <t>OPSP-VIN-0009-2024</t>
  </si>
  <si>
    <t>https://community.secop.gov.co/Public/Tendering/OpportunityDetail/Index?noticeUID=CO1.NTC.5454451&amp;isFromPublicArea=True&amp;isModal=False</t>
  </si>
  <si>
    <t>JUAN CARLOS RESTREPO CUELLAR</t>
  </si>
  <si>
    <t>PRESTAR LOS SERVICIOS PROFESIONALES COMO INGENIERO INDUSTRIAL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t>
  </si>
  <si>
    <t>CO1.REQ.5556804</t>
  </si>
  <si>
    <t>OPSP-VIN-0008-2024</t>
  </si>
  <si>
    <t>https://community.secop.gov.co/Public/Tendering/OpportunityDetail/Index?noticeUID=CO1.NTC.5454334&amp;isFromPublicArea=True&amp;isModal=False</t>
  </si>
  <si>
    <t>RAY JESUS FANDIÑO GARCIA</t>
  </si>
  <si>
    <t>PRESTAR LOS SERVICIOS COMO PROFESIONAL EN NEGOCIOS INTERNACIONALES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t>
  </si>
  <si>
    <t>CO1.REQ.5556627</t>
  </si>
  <si>
    <t>OPSP-VIN-0007-2024</t>
  </si>
  <si>
    <t>https://community.secop.gov.co/Public/Tendering/OpportunityDetail/Index?noticeUID=CO1.NTC.5454529&amp;isFromPublicArea=True&amp;isModal=False</t>
  </si>
  <si>
    <t xml:space="preserve">MARIO ANDRES NAVARRO TANO </t>
  </si>
  <si>
    <t>PRESTAR LOS SERVICIOS PROFESIONALES COMO ADMINISTRADOR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t>
  </si>
  <si>
    <t>CO1.REQ.5556429</t>
  </si>
  <si>
    <t>OPSP-VIN-0006-2024</t>
  </si>
  <si>
    <t>https://community.secop.gov.co/Public/Tendering/OpportunityDetail/Index?noticeUID=CO1.NTC.5454395&amp;isFromPublicArea=True&amp;isModal=False</t>
  </si>
  <si>
    <t>MABEL ELIANA ORDOÑEZ AGAMEZ</t>
  </si>
  <si>
    <t>PRESTAR LOS SERVICIOS PROFESIONALES COMO ADMINISTRADOR DE EMPRESAS EN LA EDITORIAL UNIMAGDALENA. PARA EL CUMPLIMIENTO DEL OBJETO, EL CONTRATISTA SE COMPROMETE A CUMPLIR CON LAS SIGUIENTES ACTIVIDADES: 1. APOYAR EN LOS TRÁMITES ADMINISTRATIVOS, FINANCIEROS Y DE EJECUCIÓN PRESUPUESTAL DE LA EDITORIAL. 2. REALIZAR LOS PROCESOS REQUERIDOS PARA LA VENTA DE LAS PUBLICACIONES DE LA EDITORIAL A PERSONAS NATURALES, JURÍDICAS Y DISTRIBUIDORES AUTORIZADOS. 3. MANTENER ACTUALIZADO Y ORGANIZADO EL INVENTARIO DE LAS PUBLICACIONES FÍSICAS DE LA EDITORIAL. 4. REALIZAR SEGUIMIENTO A LOS INVENTARIOS DE LOS DISTRIBUIDORES DE LAS OBRAS QUE SE ENCUENTRAN EN CONSIGNACIÓN. 5. ADELANTAR LOS PROCESOS REQUERIDOS PARA LA DISTRIBUCIÓN DE LAS PUBLICACIONES A DISTRIBUIDORES, COMPRADORES, INSTITUCIONES, AUTORES Y ENTIDADES DE ORDEN NACIONAL E INTERNACIONAL. 6. SOLICITAR LA EXPEDICIÓN DE FACTURAS Y RECAUDO DE LAS VENTAS REALIZADAS POR PARTE DE LA EDITORIAL. 7. REALIZAR L</t>
  </si>
  <si>
    <t>CO1.REQ.5556833</t>
  </si>
  <si>
    <t>OPSP-VIN-0005-2024</t>
  </si>
  <si>
    <t>https://community.secop.gov.co/Public/Tendering/OpportunityDetail/Index?noticeUID=CO1.NTC.5454167&amp;isFromPublicArea=True&amp;isModal=False</t>
  </si>
  <si>
    <t>ANGIE CAROLINA SERNA CARVAJAL</t>
  </si>
  <si>
    <t>PRESTAR LOS SERVICIOS PROFESIONALES COMO CONTADOR PÚBLICO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A LOS INVESTIGADORES EN LA REALIZACIÓN DE SONDEOS COMERCIALES DE PRODUCTOS, BIENES Y SERVICIOS PA</t>
  </si>
  <si>
    <t>CO1.REQ.5556680</t>
  </si>
  <si>
    <t>OPSP-VIN-0004-2024</t>
  </si>
  <si>
    <t>https://community.secop.gov.co/Public/Tendering/OpportunityDetail/Index?noticeUID=CO1.NTC.5454147&amp;isFromPublicArea=True&amp;isModal=False</t>
  </si>
  <si>
    <t>MONICA ISABEL CALDERON SOLANO</t>
  </si>
  <si>
    <t>PRESTAR LOS SERVICIOS PROFESIONALES COMO ADMINISTRADOR DE EMPRESAS EN LA VICERRECTORÍA DE INVESTIGACIÓN. PARA EL CUMPLIMIENTO DEL OBJETO, EL CONTRATISTA SE COMPROMETE A CUMPLIR CON LAS SIGUIENTES ACTIVIDADES: 1. REVISAR Y VALIDAR LAS HOJAS DE VIDA CON SUS SOPORTES EN LA PLATAFORMA GEDOCO Y SIGEP II LOS DOCUMENTOS PRECONTRACTUALES NECESARIOS PARA ELABORACIÓN DE ÓRDENES DE SERVICIOS PROFESIONALES Y DE APOYO A LA GESTIÓN. 2. RECOPILAR, ANALIZAR, REVISAR Y DILIGENCIAR LOS FORMATOS REQUERIDOS EN LA ETAPA PRECONTRACTUAL Y COADYUVAR EN LA PROYECCIÓN DE LAS ÓRDENES DE GASTO AUTORIZADAS POR LA VICERRECTORÍA DE INVESTIGACIÓN. 3. REMITIR A LA DIRECCIÓN DE TALENTO HUMANO EL LISTADO DE LOS CONTRATISTAS PARA QUE SEAN AFILIADOS A LA ARL. 4. COMUNICAR A LOS SUPERVISORES, CONTRATISTAS Y A LAS UNIDADES DE GESTIÓN DE CTEL, LA EXPEDICIÓN DE LAS ORDENES DE GASTO. 5. APOYAR EN EL CARGUE DE LOS CONTRATOS Y ACTAS MODIFICATORIAS DE LAS ORDENES DE GASTO EXPEDIDOS P</t>
  </si>
  <si>
    <t>CO1.REQ.5557055</t>
  </si>
  <si>
    <t>OPSP-VIN-0003-2024</t>
  </si>
  <si>
    <t>https://community.secop.gov.co/Public/Tendering/OpportunityDetail/Index?noticeUID=CO1.NTC.5454135&amp;isFromPublicArea=True&amp;isModal=False</t>
  </si>
  <si>
    <t>MANUEL ALEJANDRO UMAÑA GRANADOS</t>
  </si>
  <si>
    <t>PRESTAR LOS SERVICIOS PROFESIONALES COMO ABOGADO EN LA VICERRECTORÍA DE INVESTIGACIÓN. PARA EL CUMPLIMIENTO DEL OBJETO, EL CONTRATISTA SE COMPROMETE A CUMPLIR CON LAS SIGUIENTES ACTIVIDADES: 1. PRESTAR ASESORÍA Y ORIENTACIÓN EN MATERIA JURÍDICA Y CONTRATACIÓN ESTATAL, QUE REQUIERA LA VICERRECTORÍA DE INVESTIGACIÓN Y SUS UNIDADES DE GESTIÓN CTEI. 2. VERIFICAR Y APROBAR LOS DOCUMENTOS PRECONTRACTUALES Y LA INFORMACIÓN GENERADA POR LAS PLATAFORMAS GEDOCO Y SIGEP II DE LA INFORMACIÓN DEL PERSONAL QUE SE VA A CONTRATAR, PREVIA VERIFICACIÓN DE LOS SOPORTES EXIGIDOS. 3. APOYAR EN LA REVISIÓN DE LAS ÓRDENES DE GASTO ADELANTADAS POR LA VICERRECTORÍA DE INVESTIGACIÓN DE CONFORMIDAD CON EL ESTATUTO DE CONTRATACIÓN DE LA INSTITUCIÓN, TENIENDO EN CUENTA LOS FORMATOS DE CALIDAD PUBLICADOS EN COGUI+. 4. APOYAR A LA VICERRECTORÍA DE INVESTIGACIÓN EN LA ELABORACIÓN Y/O REVISIÓN DE LOS ACTOS ADMINISTRATIVOS QUE SE REQUIERA EXPEDIR POR EL DESPACHO DEL VICERR</t>
  </si>
  <si>
    <t>CO1.REQ.5556706</t>
  </si>
  <si>
    <t>OPSP-VIN-0002-2024</t>
  </si>
  <si>
    <t>https://community.secop.gov.co/Public/Tendering/OpportunityDetail/Index?noticeUID=CO1.NTC.5454122&amp;isFromPublicArea=True&amp;isModal=False</t>
  </si>
  <si>
    <t>PRESTAR LOS SERVICIOS PROFESIONALES COMO INGENIERO INDUSTRIAL EN LA VICERRECTORÍA DE INVESTIGACIÓN. PARA EL CUMPLIMIENTO DEL OBJETO, EL CONTRATISTA SE COMPROMETE A CUMPLIR CON LAS SIGUIENTES ACTIVIDADES: 1. ELABORAR PARA LA VICERRECTORÍA DE INVESTIGACIÓN EL DILIGENCIAMIENTO DE LOS FORMATOS DE SOLICITUDES DE CDP, DE AFECTACIONES PRESUPUESTALES Y DE TRASLADOS INTERNOS ENTRE RUBROS PARA LOS PROYECTOS DE INVESTIGACIÓN O DEL PLAN DE ACCIÓN INSTITUCIONAL. FORMATOS DE SOLICITUD DE CDP, FORMATO DE AFECTACIÓN Y FORMATO DE TRASLADOS. 2.
REVISAR Y VALIDAR LAS HOJAS DE VIDA CON SUS SOPORTES EN LA PLATAFORMA GEDOCO Y SIGEP II LOS DOCUMENTOS PRECONTRACTUALES NECESARIOS PARA ELABORACIÓN DE ÓRDENES DE SERVICIOS PROFESIONALES Y DE APOYO A LA GESTIÓN. 3. RECOPILAR, ANALIZAR, REVISAR Y DILIGENCIAR LOS FORMATOS REQUERIDOS EN LA ETAPA PRECONTRACTUAL Y CONTRACTUAL DE LAS ÓRDENES DE GASTO AUTORIZADAS POR LA VICERRECTORÍA DE INVESTIGACIÓN. 4. REMITIR A LA DIRECCI</t>
  </si>
  <si>
    <t xml:space="preserve"> CO1.REQ.5556060</t>
  </si>
  <si>
    <t>OPSP-VIN-0001-2024</t>
  </si>
  <si>
    <t>VICERRECTORÍA DE INVESTIGACIÓN</t>
  </si>
  <si>
    <t>https://community.secop.gov.co/Public/Tendering/ContractNoticePhases/View?PPI=CO1.PPI.32129010&amp;isFromPublicArea=True&amp;isModal=False</t>
  </si>
  <si>
    <t>INSTITUTO COLOMBIANO DE NORMAS TECNICAS Y CERTIFICACION ICONTEC, O ICONTEC O ICONTEC INTERNACIONAL</t>
  </si>
  <si>
    <t>LA PRESENTE ORDEN TIENE POR OBJETO PRESTAR EL SERVICIO PARA LA ORIENTACION DEL CURSO DE FORMACION DE AUDITORES EN SISTEMAS INTEGRADO DE GESTION HSEQ, EN EL MARCO DE LA ASIGNATURA SISTEMAS DE GESTION INTEGRADO Y AUDITORIAS NORMAS ISO, OFERTADO POR EL PROGRAMA MAESTRIA EN SISTEMAS DE GESTION DE LA FACULTAD DE INGENIERIA. LA PROPUESTA HACE PARTE INTEGRAL DE LA PRESENTE ORDEN.</t>
  </si>
  <si>
    <t>CO1.REQ.6316111</t>
  </si>
  <si>
    <t>OPS-FIN-0011-2024</t>
  </si>
  <si>
    <t>https://community.secop.gov.co/Public/Tendering/OpportunityDetail/Index?noticeUID=CO1.NTC.5992263&amp;isFromPublicArea=True&amp;isModal=False</t>
  </si>
  <si>
    <t>AQUILES ALFONSO COHEN LLANES</t>
  </si>
  <si>
    <t>JOAQUIN JOSE RODRIGUEZ PARRA</t>
  </si>
  <si>
    <t>LA PRESENTE ORDEN TIENE POR OBJETO 1. APOYAR AL DECANO EN LA COORDINACION ACADEMICA DEL PROGRAMA ESPECIALIZACION EN DESARROLLO DE SOFTWARE.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</si>
  <si>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CO1.REQ.5909091</t>
  </si>
  <si>
    <t>OPSP-FIN-0010-2024</t>
  </si>
  <si>
    <t>https://community.secop.gov.co/Public/Tendering/ContractNoticePhases/View?PPI=CO1.PPI.30406149&amp;isFromPublicArea=True&amp;isModal=False</t>
  </si>
  <si>
    <t>DANNA CAROLINA PALMET MONTIEL</t>
  </si>
  <si>
    <t xml:space="preserve">LA PRESENTE ORDEN TIENE POR OBJETO: 1. APOYAR AL DECANO EN LA COORDINACIÓN ACADÉMICA DE LOS PROGRAMAS MAESTRÍA EN SISTEMAS DE GESTIÓN Y ESPECIALIZACIÓN EN LOGÍSTICA Y TRANSPORTE INTERNACIONAL.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</si>
  <si>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OPSP-FIN-0009-2024</t>
  </si>
  <si>
    <t>https://community.secop.gov.co/Public/Tendering/ContractNoticePhases/View?PPI=CO1.PPI.30405256&amp;isFromPublicArea=True&amp;isModal=False</t>
  </si>
  <si>
    <t>ADRIANA JOSE FREILE BRITTO</t>
  </si>
  <si>
    <t xml:space="preserve">LA PRESENTE ORDEN TIENE POR OBJETO: 1. APOYAR AL DECANO EN LA COORDINACIÓN ACADÉMICA DEL PROGRAMA MAESTRÍA EN CIENCIAS AGRARIAS. 2. APOYAR AL DECANO EN LOS PROCESOS DE ACOMPAÑAMIENTO INTEGRAL DE LOS ESTUDIANTES. 3. APOYAR AL DECANO EN LA FORMULACIÓN DEL PRESUPUESTO QUE CORRESPONDE A CADA PROGRAMA ACADÉMICO. 4. APOYAR AL DECANO EN LOS COMPONENTES ACADÉMICOS DE LOS PROCESOS DE AUTOEVALUACIÓN PARA RENOVACIÓN DE REGISTRO CALIFICADO Y ACREDITACIÓN DE LOS PROGRAMAS DE POSGRADO ASIGNADOS. 5. APOYAR AL DECANO EN LA PROMOCIÓN DE SUSCRIPCIÓN DE ACUERDOS Y CONVENIOS NACIONALES E INTERNACIONALES EN BENEFICIO DEL CENTRO DE POSGRADOS Y DE FORMACIÓN CONTINUA </t>
  </si>
  <si>
    <t>CO1.REQ.5908952</t>
  </si>
  <si>
    <t>OPSP-FIN-0008-2024</t>
  </si>
  <si>
    <t>https://community.secop.gov.co/Public/Tendering/ContractNoticePhases/View?PPI=CO1.PPI.29704607&amp;isFromPublicArea=True&amp;isModal=False</t>
  </si>
  <si>
    <t>SHEIMY PAOLA LOZANO BUSTAMANTE</t>
  </si>
  <si>
    <t>LA PRESENTE ORDEN TIENE POR OBJETO 1 APOYAR EL PROCESO DE INSCRIPCION, MATRICULA Y GRADO DE LOS ESTUDIANTES. 2 APOYAR EL PROCESO DE ACTUALIZACION DE LA INFORMACION Y DOCUMENTACION RELACIONADA CON LOS POSGRADOS DE LA FACULTAD DE INGENIERIA. 3 APOYAR EL PROCESO DE AUTOEVALUACION DEL PROGRAMA CON FINES DE MEJORAMIENTO CONTINUO, RENOVACION DE REGISTRO CALIFICADO Y ACREDITACION POR ALTA CALIDAD. 4 APOYAR LA CONSOLIDACION DE LA INFORMACION ESTADISTICA DE LOS POSGRADOS DE LA FACULTAD DE INGENIERIA. 5 SOLICITAR DE MANERA OPORTUNA DE LA ASIGNACION DE SALONES PARA EL DESARROLLO DE LAS ACTIVIDADES ACADEMICAS.</t>
  </si>
  <si>
    <t>CO1.REQ.5704707</t>
  </si>
  <si>
    <t>OAG-FIN-0007-2024</t>
  </si>
  <si>
    <t>https://community.secop.gov.co/Public/Tendering/ContractNoticePhases/View?PPI=CO1.PPI.29703278&amp;isFromPublicArea=True&amp;isModal=False</t>
  </si>
  <si>
    <t>DAGY ENRIQUE CABARCAS SAUMETH</t>
  </si>
  <si>
    <t>LA PRESENTE ORDEN TIENE POR OBJETO 1. APOYO EN LA RECOPILACION DE INFORMACION, ELABORACION DE DOCUMENTOS Y DILIGENCIAMIENTO DE FORMATOS REQUERIDOS PARA EL REPORTE Y EVALUACION DE LA SUSTENTABILIDAD EN INSTITUCIONES DE EDUCACION SUPERIOR RESIES. 2. APOYO EN EL DIAGNOSTICO PARA EL ABORDAJE DE LA ESTRATEGIA DE CARBONO NEUTRALIDAD NETZERO CON LA IMPLEMENTACION DE LA NTC ISO 14064. 3. APOYO EN EL DILIGENCIAMIENTO DE LA MATRIZ DE INDICADORES DE GESTION DE LA FACULTAD DE INGENIERIA. 4. APOYO EN LA RECOPILACION DE INFORMACION DE INDICADORES RELACIONADOS CON EL ENFOQUE DE GENERO EN LA FACULTAD DE INGENIERIA. 5. APOYO EN LAS ACTIVIDADES GENERALES DE ASEGURAMIENTO DE LA CALIDAD DE PROGRAMAS ACADEMICOS ADSCRITOS A LA FACULTAD DE INGENIERIA.</t>
  </si>
  <si>
    <t>CO1.REQ.5704190</t>
  </si>
  <si>
    <t>OPSP-FIN-0006-2024</t>
  </si>
  <si>
    <t>https://community.secop.gov.co/Public/Tendering/ContractNoticePhases/View?PPI=CO1.PPI.29703087&amp;isFromPublicArea=True&amp;isModal=False</t>
  </si>
  <si>
    <t>ANA MARIA BARROS VEGA</t>
  </si>
  <si>
    <t>LA PRESENTE ORDEN TIENE POR OBJETO 1 APOYO EN LA ORGANIZACION DE ACTIVIDADES Y DESARROLLO DE LAS MISMAS, EN EL MARCO DEL PROCESO DE AUTOEVALUACION CON FINES DE REGISTRO CALIFICADO DEL PROGRAMA DE INGENIERIA AMBIENTAL Y SANITARIA. 2 APOYO EN LA ORGANIZACION DE ACTIVIDADES Y DESARROLLO DE LAS MISMAS, EN EL MARCO DEL PROCESO DE CONDICIONES INICIALES PARA ACREDITACION POR ALTA CALIDAD. 3 APOYO EN LA ELABORACION DE ACTAS, INFORMES, DOCUMENTOS Y ENVIO DE COMUNICACIONES INTERNAS Y EXTERNAS PARA LA ACREDITACION DE ENSAYOS DE LABORATORIO BAJO LA NORMA NTC ISO 170252017. 4 APOYO EN LA REALIZACION DE REUNIONES CON GRUPOS FOCALES INTERNOS Y EXTERNOS PARA PROCESOS DE ASEGURAMIENTO DE LA CALIDAD DEL PROGRAMA DE INGENIERIA AMBIENTAL Y SANITARIA. 5 APOYO EN LA ELABORACION Y DIFUSION DE LOS INSTRUMENTOS PARA MEDIR LA PERCEPCION DE LOS DOCENTES, ESTUDIANTES Y GRADUADOS DEL PROGRAMA EN EL MARCO DEL PROCESO DE AUTOEVALUACION DEL PROGRAMA DE INGENIERIA AMBIENTAL Y SANITARIA</t>
  </si>
  <si>
    <t>CO1.REQ.5704183</t>
  </si>
  <si>
    <t>OPSP-FIN-0005-2024</t>
  </si>
  <si>
    <t>https://community.secop.gov.co/Public/Tendering/ContractNoticePhases/View?PPI=CO1.PPI.29703075&amp;isFromPublicArea=True&amp;isModal=False</t>
  </si>
  <si>
    <t>JORGE GOMEZ ROJAS</t>
  </si>
  <si>
    <t>DANAY VANESA PARDO BERMUDEZ</t>
  </si>
  <si>
    <t>LA PRESENTE ORDEN TIENE POR OBJETO 1. APOYAR AL DECANO EN LA COORDINACION ACADEMICA DE LOS PROGRAMAS MAESTRIA EN INGENIERIA Y DOCTORADO EN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</si>
  <si>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CO1.REQ.5704383</t>
  </si>
  <si>
    <t>OPSP-FIN-0004-2024</t>
  </si>
  <si>
    <t>https://community.secop.gov.co/Public/Tendering/ContractNoticePhases/View?PPI=CO1.PPI.29703058&amp;isFromPublicArea=True&amp;isModal=False</t>
  </si>
  <si>
    <t>DANIEL ESTEBAN BERMUDEZ VARGAS</t>
  </si>
  <si>
    <t>LA PRESENTE ORDEN TIENE POR OBJETO 1. APOYAR AL DECANO EN LA COORDINACION ACADEMICA DEL PROGRAMA ESPECIALIZACION EN GESTION Y LEGISLACION AMBIENTAL.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</si>
  <si>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CO1.REQ.5704086</t>
  </si>
  <si>
    <t>OPSP-FIN-0003-2024</t>
  </si>
  <si>
    <t>https://community.secop.gov.co/Public/Tendering/ContractNoticePhases/View?PPI=CO1.PPI.29703035&amp;isFromPublicArea=True&amp;isModal=False</t>
  </si>
  <si>
    <t>EDARGDO JOSE DIAZ OÑATE</t>
  </si>
  <si>
    <t>LA PRESENTE ORDEN TIENE POR OBJETO 1. APOYAR AL DECANO EN LA COORDINACION ACADEMICA DEL PROGRAMA ESPECIALIZACION EN GERENCIA DE PROYECTOS DE INGENIERIA. 2. APOYAR AL DECANO EN LOS PROCESOS DE ACOMPAÑAMIENTO INTEGRAL DE LOS ESTUDIANTES. 3. APOYAR AL DECANO EN LA FORMULACION DEL PRESUPUESTO QUE CORRESPONDE A CADA PROGRAMA ACADEMICO. 4. APOYAR AL DECANO EN LOS COMPONENTES ACADEMICOS DE LOS PROCESOS DE AUTOEVALUACION PARA RENOVACION DE REGISTRO CALIFICADO Y ACREDITACION DE LOS PROGRAMAS DE POSGRADO ASIGNADOS. 5. APOYAR AL DECANO EN LA PROMOCION DE SUSCRIPCION DE ACUERDOS Y CONVENIOS NACIONALES E INTERNACIONALES EN BENEFICIO DEL CENTRO DE POSGRADOS Y DE FORMACION CONTINUA 6. APOYAR AL DECANO EN EL ESTUDIO DE LAS HOJAS DE VIDA PARA LA VINCULACION DE DOCENTES DE CATEDRA AL CENTRO DE POSGRADOS Y DE FORMACION CONTINUA.</t>
  </si>
  <si>
    <t>CO1.REQ.5704079</t>
  </si>
  <si>
    <t>OPSP-FIN-0002-2024</t>
  </si>
  <si>
    <t>https://community.secop.gov.co/Public/Tendering/ContractNoticePhases/View?PPI=CO1.PPI.29700985&amp;isFromPublicArea=True&amp;isModal=False</t>
  </si>
  <si>
    <t>ALEXIS RAFAEL MERCADO GARCIA</t>
  </si>
  <si>
    <t>LA PRESENTE ORDEN TIENE POR OBJETO 1. APOYAR AL DECANO CON EL CUMPLIMIENTO DE LOS PROCESOS ACADEMICO ADMINISTRATIVOS Y OPERATIVOS DE LOS PROGRAMAS DE LA FACULTAD DE INGENIERIA. 2. APOYAR AL DECANO EN LA ELABORACION DEL PRESUPUESTO DE LOS PROGRAMAS DE POSGRADOS DE LA FACULTAD DE INGENIERIA. 3. APOYAR AL DECANO EN LA GESTION DE TODO EL PROCESO DE INSCRIPCION, MATRICULA Y GRADO DE LOS ESTUDIANTES DE POSGRADO DE LA FACULTAD DE LA INGENIERIA. 4. APOYAR AL DECANO EN LA ACTUALIZACION DE LA DOCUMENTACION Y DEL REGISTRO DE LA INFORMACION DE LOS ESTUDIANTES DE CADA UNO DE LOS PROGRAMAS DE POSGRADOS DE LA FACULTAD DE INGENIERIA. 5. APOYAR AL DECANO EN LOS PROCESOS DE RECOLECCION DE LA DOCUMENTACION NECESARIA PARA LOS PROCESOS DE AUTOEVALUACION DEL MEJORAMIENTO CONTINUO, RENOVACION DE REGISTRO CALIFICADO Y ACREDITACION DE LOS PROGRAMAS DE POSGRADOS DE LA FACULTAD DE INGENIERIA</t>
  </si>
  <si>
    <t>CO1.REQ.5703681</t>
  </si>
  <si>
    <t>OPSP-FIN-0001-2024</t>
  </si>
  <si>
    <t>Decano Facultad de Ingeniería</t>
  </si>
  <si>
    <t>https://community.secop.gov.co/Public/Tendering/OpportunityDetail/Index?noticeUID=CO1.NTC.5882353&amp;isFromPublicArea=True&amp;isModal=False</t>
  </si>
  <si>
    <t>ROSANA MARGARITA LIZCANO OROZCO</t>
  </si>
  <si>
    <t>ELIANA MARCELA QUINTERO HENRIQUEZ</t>
  </si>
  <si>
    <r>
      <t xml:space="preserve">1. </t>
    </r>
    <r>
      <rPr>
        <sz val="10"/>
        <color theme="1"/>
        <rFont val="Calibri"/>
        <family val="2"/>
        <scheme val="minor"/>
      </rPr>
      <t xml:space="preserve">APOYAR PARA OFERTA DE CURSOS, DIPLOMADOS Y FORMACIÓN CONTINUA DISPUESTOS POR LA FACULTAD DE HUMANIDADES PARA FORTALECER LA VENTA DE SERVICIOS </t>
    </r>
    <r>
      <rPr>
        <b/>
        <sz val="10"/>
        <color theme="1"/>
        <rFont val="Calibri"/>
        <family val="2"/>
        <scheme val="minor"/>
      </rPr>
      <t xml:space="preserve">2. </t>
    </r>
    <r>
      <rPr>
        <sz val="10"/>
        <color theme="1"/>
        <rFont val="Calibri"/>
        <family val="2"/>
        <scheme val="minor"/>
      </rPr>
      <t xml:space="preserve">APOYAR EN EL SEGUIMIENTO Y EJECUCIÓN DE CONVENIOS SUSCRITOS POR LA UNIVERSIDAD DEL MAGDALENA QUE ADMINISTRA LA FACULTAD DE HUMANIDADES. </t>
    </r>
    <r>
      <rPr>
        <b/>
        <sz val="10"/>
        <color theme="1"/>
        <rFont val="Calibri"/>
        <family val="2"/>
        <scheme val="minor"/>
      </rPr>
      <t xml:space="preserve">3. </t>
    </r>
    <r>
      <rPr>
        <sz val="10"/>
        <color theme="1"/>
        <rFont val="Calibri"/>
        <family val="2"/>
        <scheme val="minor"/>
      </rPr>
      <t xml:space="preserve">APOYAR EN ORGANIZACIÓN Y LOGÍSTICA DE EVENTOS ACADÉMICOS, DE INVESTIGACIÓN Y EXTENSIÓN DE LA FACULTAD DE HUMANIDADES. </t>
    </r>
    <r>
      <rPr>
        <b/>
        <sz val="10"/>
        <color theme="1"/>
        <rFont val="Calibri"/>
        <family val="2"/>
        <scheme val="minor"/>
      </rPr>
      <t xml:space="preserve">4. </t>
    </r>
    <r>
      <rPr>
        <sz val="10"/>
        <color theme="1"/>
        <rFont val="Calibri"/>
        <family val="2"/>
        <scheme val="minor"/>
      </rPr>
      <t xml:space="preserve">APOYAR A LA DECANA EN LA COORDINACIÓN ACADÉMICA, INSCRIPCIÓN DE ESTUDIANTES Y ORGANIZACIÓN LOGÍSTICA DE LA MAESTRÍA EN ARGUMENTACIÓN JURÍDICA. </t>
    </r>
    <r>
      <rPr>
        <b/>
        <sz val="10"/>
        <color theme="1"/>
        <rFont val="Calibri"/>
        <family val="2"/>
        <scheme val="minor"/>
      </rPr>
      <t xml:space="preserve">5. </t>
    </r>
    <r>
      <rPr>
        <sz val="10"/>
        <color theme="1"/>
        <rFont val="Calibri"/>
        <family val="2"/>
        <scheme val="minor"/>
      </rPr>
      <t xml:space="preserve">APOYAR A LA DECANA EN LA PROYECCIÓN DE RESPUESTAS A PETICIONES Y ACCIONES DE TUTELA QUE SE PRESENTEN EN LOS PROGRAMAS DE LA FACULTAD. </t>
    </r>
    <r>
      <rPr>
        <b/>
        <sz val="10"/>
        <color theme="1"/>
        <rFont val="Calibri"/>
        <family val="2"/>
        <scheme val="minor"/>
      </rPr>
      <t xml:space="preserve">6. </t>
    </r>
    <r>
      <rPr>
        <sz val="10"/>
        <color theme="1"/>
        <rFont val="Calibri"/>
        <family val="2"/>
        <scheme val="minor"/>
      </rPr>
      <t xml:space="preserve">APOYAR A LA DECANA EN LOS PROCESOS DE ACOMPAÑAMIENTO INTEGRAL DE LOS ESTUDIANTES DE POSGRADO DE LA FACULTAD. </t>
    </r>
    <r>
      <rPr>
        <b/>
        <sz val="10"/>
        <color theme="1"/>
        <rFont val="Calibri"/>
        <family val="2"/>
        <scheme val="minor"/>
      </rPr>
      <t xml:space="preserve">7. </t>
    </r>
    <r>
      <rPr>
        <sz val="10"/>
        <color theme="1"/>
        <rFont val="Calibri"/>
        <family val="2"/>
        <scheme val="minor"/>
      </rPr>
      <t xml:space="preserve">APOYAR A LA DECANA EN LOS COMPONENTES ACADÉMICOS DE LOS PROCESOS DE AUTOEVALUACIÓN PARA RENOVACIÓN DE REGISTRO CALIFICADO DE LOS PROGRAMAS DE POSGRADO. </t>
    </r>
    <r>
      <rPr>
        <b/>
        <sz val="10"/>
        <color theme="1"/>
        <rFont val="Calibri"/>
        <family val="2"/>
        <scheme val="minor"/>
      </rPr>
      <t xml:space="preserve">8.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9.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10. </t>
    </r>
    <r>
      <rPr>
        <sz val="10"/>
        <color theme="1"/>
        <rFont val="Calibri"/>
        <family val="2"/>
        <scheme val="minor"/>
      </rPr>
      <t>APOYAR A LA DECANA EN LAS INICIATIVAS DE MERCADEO GESTIONADAS POR EL CENTRO DE POSGRADOS Y FORMACIÓN CONTINUA</t>
    </r>
  </si>
  <si>
    <t>CO1.REQ.5992011</t>
  </si>
  <si>
    <t>OPSP-FHU-0011-2024</t>
  </si>
  <si>
    <t>https://community.secop.gov.co/Public/Tendering/OpportunityDetail/Index?noticeUID=CO1.NTC.5843493&amp;isFromPublicArea=True&amp;isModal=False</t>
  </si>
  <si>
    <t>VANESSA CAROLINA PRADA RIVERA</t>
  </si>
  <si>
    <r>
      <t xml:space="preserve">1. </t>
    </r>
    <r>
      <rPr>
        <sz val="10"/>
        <color theme="1"/>
        <rFont val="Calibri"/>
        <family val="2"/>
        <scheme val="minor"/>
      </rPr>
      <t xml:space="preserve">APOYAR EN LA PLANIFICACIÓN Y GESTIÓN DEL CONGRESO COLOMBIANO DE ARQUEOLOGÍA 2024. </t>
    </r>
    <r>
      <rPr>
        <b/>
        <sz val="10"/>
        <color theme="1"/>
        <rFont val="Calibri"/>
        <family val="2"/>
        <scheme val="minor"/>
      </rPr>
      <t xml:space="preserve">2. </t>
    </r>
    <r>
      <rPr>
        <sz val="10"/>
        <color theme="1"/>
        <rFont val="Calibri"/>
        <family val="2"/>
        <scheme val="minor"/>
      </rPr>
      <t xml:space="preserve">APOYAR EN EL SEGUIMIENTO A LOS TRAMITES Y SOLICITUDES DE LOS PONENTES Y CONFERENCISTAS. </t>
    </r>
    <r>
      <rPr>
        <b/>
        <sz val="10"/>
        <color theme="1"/>
        <rFont val="Calibri"/>
        <family val="2"/>
        <scheme val="minor"/>
      </rPr>
      <t>3.</t>
    </r>
    <r>
      <rPr>
        <sz val="10"/>
        <color theme="1"/>
        <rFont val="Calibri"/>
        <family val="2"/>
        <scheme val="minor"/>
      </rPr>
      <t xml:space="preserve">COORDINAR EL PROCESO DE INSCRIPCIÓN DE LOS PARTICIPANTES AL CONGRESO. </t>
    </r>
    <r>
      <rPr>
        <b/>
        <sz val="10"/>
        <color theme="1"/>
        <rFont val="Calibri"/>
        <family val="2"/>
        <scheme val="minor"/>
      </rPr>
      <t>4.</t>
    </r>
    <r>
      <rPr>
        <sz val="10"/>
        <color theme="1"/>
        <rFont val="Calibri"/>
        <family val="2"/>
        <scheme val="minor"/>
      </rPr>
      <t xml:space="preserve">COORDINAR LAS ACTIVIDADES DEL PROCESO DE ORGANIZACIÓN, CONVOCATORIA Y LOGÍSTICA INTEGRAL DEL CONGRESO. </t>
    </r>
    <r>
      <rPr>
        <b/>
        <sz val="10"/>
        <color theme="1"/>
        <rFont val="Calibri"/>
        <family val="2"/>
        <scheme val="minor"/>
      </rPr>
      <t xml:space="preserve">5. </t>
    </r>
    <r>
      <rPr>
        <sz val="10"/>
        <color theme="1"/>
        <rFont val="Calibri"/>
        <family val="2"/>
        <scheme val="minor"/>
      </rPr>
      <t xml:space="preserve">APOYAR CON EL PROCESO DE CONSOLIDACIÓN DE INFORMACIÓN DE REQUERIMIENTOS LOGÍSTICOS PARA EL DESARROLLO DE LAS ACTIVIDADES DEL CONGRESO. </t>
    </r>
    <r>
      <rPr>
        <b/>
        <sz val="10"/>
        <color theme="1"/>
        <rFont val="Calibri"/>
        <family val="2"/>
        <scheme val="minor"/>
      </rPr>
      <t>6</t>
    </r>
    <r>
      <rPr>
        <sz val="10"/>
        <color theme="1"/>
        <rFont val="Calibri"/>
        <family val="2"/>
        <scheme val="minor"/>
      </rPr>
      <t>. PARTICIPAR EN LAS REUNIONES DEL COMITÉ ACADÉMICO DEL CONGRESO.</t>
    </r>
  </si>
  <si>
    <t>CO1.REQ.5954090</t>
  </si>
  <si>
    <t>OPSP-FHU-0010-2024</t>
  </si>
  <si>
    <t>https://community.secop.gov.co/Public/Tendering/OpportunityDetail/Index?noticeUID=CO1.NTC.5696556&amp;isFromPublicArea=True&amp;isModal=False</t>
  </si>
  <si>
    <t>ARMANDO JOSE SILVA HAMBURGER</t>
  </si>
  <si>
    <t>MAGNELLYS PATRICIA VESGA ACOSTA</t>
  </si>
  <si>
    <r>
      <t xml:space="preserve">1. </t>
    </r>
    <r>
      <rPr>
        <sz val="10"/>
        <color theme="1"/>
        <rFont val="Calibri"/>
        <family val="2"/>
        <scheme val="minor"/>
      </rPr>
      <t>APOYAR AL PROGRAMA DE CINE Y AUDIOVISUALES CON LOS PROCESOS DE MATRÍCULA E INSCRIPCIÓN DE CURSOS DE LOS ESTUDIANTES DE PROFESIONALIZACIÓN</t>
    </r>
    <r>
      <rPr>
        <b/>
        <sz val="10"/>
        <color theme="1"/>
        <rFont val="Calibri"/>
        <family val="2"/>
        <scheme val="minor"/>
      </rPr>
      <t xml:space="preserve">. 2. </t>
    </r>
    <r>
      <rPr>
        <sz val="10"/>
        <color theme="1"/>
        <rFont val="Calibri"/>
        <family val="2"/>
        <scheme val="minor"/>
      </rPr>
      <t xml:space="preserve">PROYECTAR INFORMES DE GESTIÓN PARA PROIMAGENES. </t>
    </r>
    <r>
      <rPr>
        <b/>
        <sz val="10"/>
        <color theme="1"/>
        <rFont val="Calibri"/>
        <family val="2"/>
        <scheme val="minor"/>
      </rPr>
      <t xml:space="preserve">3. </t>
    </r>
    <r>
      <rPr>
        <sz val="10"/>
        <color theme="1"/>
        <rFont val="Calibri"/>
        <family val="2"/>
        <scheme val="minor"/>
      </rPr>
      <t xml:space="preserve">DILIGENCIAR FORMATOS, HORARIOS, Y REPORTES DE NOTAS DE LOS CURSOS. </t>
    </r>
    <r>
      <rPr>
        <b/>
        <sz val="10"/>
        <color theme="1"/>
        <rFont val="Calibri"/>
        <family val="2"/>
        <scheme val="minor"/>
      </rPr>
      <t xml:space="preserve">4. </t>
    </r>
    <r>
      <rPr>
        <sz val="10"/>
        <color theme="1"/>
        <rFont val="Calibri"/>
        <family val="2"/>
        <scheme val="minor"/>
      </rPr>
      <t>RECIBIR COMUNICACIONES DE ESTUDIANTES Y DOCENTES DEL PROYECTO DE PROFESIONALIZACIÓN.</t>
    </r>
  </si>
  <si>
    <t>CO1.REQ.5805335</t>
  </si>
  <si>
    <t>OPSP-FHU-0009-2024</t>
  </si>
  <si>
    <t>https://community.secop.gov.co/Public/Tendering/OpportunityDetail/Index?noticeUID=CO1.NTC.5675218&amp;isFromPublicArea=True&amp;isModal=False</t>
  </si>
  <si>
    <t>GIOVANNA MARIA SIMANCAS TINOCO</t>
  </si>
  <si>
    <t>CAROLINA DEL CARMEN VASQUEZ AGUADO</t>
  </si>
  <si>
    <t>1. APOYAR A LA DECANA EN LA COORDINACIÓN ACADÉMICA DEL PROGRAMA DE POSGRADOS ESPECIALIZACIÓN EN DERECHO PROCESAL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</si>
  <si>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CO1.REQ.5783949</t>
  </si>
  <si>
    <t>OPSP-FHU-0008-2024</t>
  </si>
  <si>
    <t>https://community.secop.gov.co/Public/Tendering/OpportunityDetail/Index?noticeUID=CO1.NTC.5607083&amp;isFromPublicArea=True&amp;isModal=False</t>
  </si>
  <si>
    <t>JUAN ANGEL BERMUDEZ CHARRIS</t>
  </si>
  <si>
    <t xml:space="preserve">
 1. APOYAR A LA DECANA EN LA COORDINACIÓN ACADÉMICA DE LOS PROGRAMAS DE POSGRADOS ESPECIALIZACIÓN EN DERECHO ADMINISTRATIVO Y ESPECIALIZACIÓN EN DERECHO CONSTITUCIONAL 2. APOYAR A LA DECANA EN LOS PROCESOS DE ACOMPAÑAMIENTO INTEGRAL DE LOS ESTUDIANTES 3. APOYAR A LA DECANA EN LA FORMULACIÓN DEL PRESUPUESTO QUE CORRESPONDE A CADA PROGRAMA ACADÉMICO. 4. APOYAR A LA DECANA EN LOS COMPONENTES ACADÉMICOS DE LOS PROCESOS DE AUTOEVALUACIÓN PARA RENOVACIÓN DE REGISTRO CALIFICADO Y ACREDITACIÓN DE LOS PROGRAMAS DE POSGRADO ASIGNADOS. 5. APOYAR A LA DECANA EN LA PROMOCIÓN DE SUSCRIPCIÓN DE ACUERDOS Y CONVENIOS NACIONALES E INTERNACIONALES EN BENEFICIO DEL CENTRO DE POSGRADOS Y DE FORMACIÓN CONTINUA 6. APOYAR A LA DECANA EN EL ESTUDIO DE LAS HOJAS DE VIDA PARA LA VINCULACIÓN DE DOCENTES DE CÁTEDRA AL CENTRO DE POSGRADOS Y DE FORMACIÓN CONTINUA. 7. APOYAR A LA DECANA EN EL DISEÑO DE PROGRAMAS DE CAPACITACIÓN A LOS DOCENTES DE LOS PROGRAMAS ACADÉMICOS DE POSGRADOS DE LA FACULTAD. 8. APOYAR A LA DECANA EN LA REALIZACIÓN DE LA EVALUACIÓN DEL DESEMPEÑO DEL PERSONAL DOCENTE DE LA FACULTAD. 9. APOYAR A LA DECANA EN LAS INICIATIVAS DE MERCADEO GESTIONADAS POR EL CENTRO DE POSGRADOS Y FORMACIÓN CONTINUA.</t>
  </si>
  <si>
    <t>CO1.REQ.5716868</t>
  </si>
  <si>
    <t>OPSP-FHU-0007-2024</t>
  </si>
  <si>
    <t>https://community.secop.gov.co/Public/Tendering/OpportunityDetail/Index?noticeUID=CO1.NTC.5603713&amp;isFromPublicArea=True&amp;isModal=False</t>
  </si>
  <si>
    <t>GINNA LIZETH GONZALEZ CAMPO</t>
  </si>
  <si>
    <r>
      <t xml:space="preserve"> </t>
    </r>
    <r>
      <rPr>
        <b/>
        <sz val="10"/>
        <color theme="1"/>
        <rFont val="Calibri"/>
        <family val="2"/>
        <scheme val="minor"/>
      </rPr>
      <t xml:space="preserve">1. </t>
    </r>
    <r>
      <rPr>
        <sz val="10"/>
        <color theme="1"/>
        <rFont val="Calibri"/>
        <family val="2"/>
        <scheme val="minor"/>
      </rPr>
      <t xml:space="preserve">APOYAR EL PROCESO DE INSCRIPCIÓN, MATRÍCULA Y GRADO DE LOS ESTUDIANTES DE POSGRADOS DE LA FACULTAD DE HUMANIDADES </t>
    </r>
    <r>
      <rPr>
        <b/>
        <sz val="10"/>
        <color theme="1"/>
        <rFont val="Calibri"/>
        <family val="2"/>
        <scheme val="minor"/>
      </rPr>
      <t xml:space="preserve">2. </t>
    </r>
    <r>
      <rPr>
        <sz val="10"/>
        <color theme="1"/>
        <rFont val="Calibri"/>
        <family val="2"/>
        <scheme val="minor"/>
      </rPr>
      <t xml:space="preserve">APOYAR EL PROCESO DE ACTUALIZACIÓN DE LA INFORMACIÓN Y DOCUMENTACIÓN RELACIONADA CON LOS POSGRADOS DE LA FACULTAD DE HUMANIDADES. </t>
    </r>
    <r>
      <rPr>
        <b/>
        <sz val="10"/>
        <color theme="1"/>
        <rFont val="Calibri"/>
        <family val="2"/>
        <scheme val="minor"/>
      </rPr>
      <t xml:space="preserve">3. </t>
    </r>
    <r>
      <rPr>
        <sz val="10"/>
        <color theme="1"/>
        <rFont val="Calibri"/>
        <family val="2"/>
        <scheme val="minor"/>
      </rPr>
      <t xml:space="preserve">APOYAR EL PROCESO DE AUTOEVALUACIÓN DEL PROGRAMA CON FINES DE MEJORAMIENTO CONTINUO, RENOVACIÓN DE REGISTRO CALIFICADO Y ACREDITACIÓN POR ALTA CALIDAD. </t>
    </r>
    <r>
      <rPr>
        <b/>
        <sz val="10"/>
        <color theme="1"/>
        <rFont val="Calibri"/>
        <family val="2"/>
        <scheme val="minor"/>
      </rPr>
      <t xml:space="preserve">4. </t>
    </r>
    <r>
      <rPr>
        <sz val="10"/>
        <color theme="1"/>
        <rFont val="Calibri"/>
        <family val="2"/>
        <scheme val="minor"/>
      </rPr>
      <t xml:space="preserve">APOYAR LA CONSOLIDACIÓN DE LA INFORMACIÓN ESTADÍSTICA DE LOS POSGRADOS DE LA FACULTAD DE HUMANIDADES </t>
    </r>
    <r>
      <rPr>
        <b/>
        <sz val="10"/>
        <color theme="1"/>
        <rFont val="Calibri"/>
        <family val="2"/>
        <scheme val="minor"/>
      </rPr>
      <t xml:space="preserve">5. </t>
    </r>
    <r>
      <rPr>
        <sz val="10"/>
        <color theme="1"/>
        <rFont val="Calibri"/>
        <family val="2"/>
        <scheme val="minor"/>
      </rPr>
      <t xml:space="preserve">SOLICITAR DE MANERA OPORTUNA DE LA ASIGNACIÓN DE SALONES PARA EL DESARROLLO DE LAS ACTIVIDADES ACADÉMICAS. </t>
    </r>
    <r>
      <rPr>
        <b/>
        <sz val="10"/>
        <color theme="1"/>
        <rFont val="Calibri"/>
        <family val="2"/>
        <scheme val="minor"/>
      </rPr>
      <t>6.</t>
    </r>
    <r>
      <rPr>
        <sz val="10"/>
        <color theme="1"/>
        <rFont val="Calibri"/>
        <family val="2"/>
        <scheme val="minor"/>
      </rPr>
      <t xml:space="preserve">REALIZAR SEGUIMIENTO AL PROCESO PRECONTRACTUAL Y CONTRACTUAL, ASÍ COMO EL TRÁMITE DE PAGO DE DOCENTES NACIONALES E INTERNACIONALES DE LOS POSGRADOS DE LA FACULTAD DE HUMANIDADES </t>
    </r>
    <r>
      <rPr>
        <b/>
        <sz val="10"/>
        <color theme="1"/>
        <rFont val="Calibri"/>
        <family val="2"/>
        <scheme val="minor"/>
      </rPr>
      <t>7</t>
    </r>
    <r>
      <rPr>
        <sz val="10"/>
        <color theme="1"/>
        <rFont val="Calibri"/>
        <family val="2"/>
        <scheme val="minor"/>
      </rPr>
      <t xml:space="preserve">. APOYAR Y PROMOVER CHARLAS, CONFERENCIAS, CURSOS Y ENCUENTROS ACADÉMICOS DE LOS POSGRADOS DE LA FACULTAD DE HUMANIDADES </t>
    </r>
    <r>
      <rPr>
        <b/>
        <sz val="10"/>
        <color theme="1"/>
        <rFont val="Calibri"/>
        <family val="2"/>
        <scheme val="minor"/>
      </rPr>
      <t xml:space="preserve">8. </t>
    </r>
    <r>
      <rPr>
        <sz val="10"/>
        <color theme="1"/>
        <rFont val="Calibri"/>
        <family val="2"/>
        <scheme val="minor"/>
      </rPr>
      <t>APOYAR LA PROYECCIÓN DE ACTAS, SOLICITUDES Y DEMÁS TRAMITES INTERNOS QUE REALICE LA COORDINACIÓN ADMINISTRATIVA Y EL DECANO PARA GARANTIZAR EL FUNCIONAMIENTO DE LOS POSGRADOS DE LA FACULTAD DE HUMANIDADES.</t>
    </r>
  </si>
  <si>
    <t>CO1.REQ.5713554</t>
  </si>
  <si>
    <t>OPSP-FHU-0006-2024</t>
  </si>
  <si>
    <t>https://community.secop.gov.co/Public/Tendering/OpportunityDetail/Index?noticeUID=CO1.NTC.5576923&amp;isFromPublicArea=True&amp;isModal=False</t>
  </si>
  <si>
    <t>EDGAR ANDRES PABON RUBIO</t>
  </si>
  <si>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color theme="1"/>
        <rFont val="Calibri"/>
        <family val="2"/>
        <scheme val="minor"/>
      </rPr>
      <t xml:space="preserve">1. </t>
    </r>
    <r>
      <rPr>
        <sz val="10"/>
        <color theme="1"/>
        <rFont val="Calibri"/>
        <family val="2"/>
        <scheme val="minor"/>
      </rPr>
      <t xml:space="preserve">APOYAR A LA DECANA CON EL CUMPLIMIENTO DE LOS PROCESOS ACADÉMICO-ADMINISTRATIVOS Y OPERATIVOS DE LOS PROGRAMAS DE LA FACULTAD DE HUMANIDADES. </t>
    </r>
    <r>
      <rPr>
        <b/>
        <sz val="10"/>
        <color theme="1"/>
        <rFont val="Calibri"/>
        <family val="2"/>
        <scheme val="minor"/>
      </rPr>
      <t xml:space="preserve">2. </t>
    </r>
    <r>
      <rPr>
        <sz val="10"/>
        <color theme="1"/>
        <rFont val="Calibri"/>
        <family val="2"/>
        <scheme val="minor"/>
      </rPr>
      <t xml:space="preserve">APOYAR A LA DECANA EN LA ELABORACIÓN DEL PRESUPUESTO DE LOS PROGRAMAS DE POSGRADOS DE LA FACULTAD DE HUMANIDADES. </t>
    </r>
    <r>
      <rPr>
        <b/>
        <sz val="10"/>
        <color theme="1"/>
        <rFont val="Calibri"/>
        <family val="2"/>
        <scheme val="minor"/>
      </rPr>
      <t xml:space="preserve">3. </t>
    </r>
    <r>
      <rPr>
        <sz val="10"/>
        <color theme="1"/>
        <rFont val="Calibri"/>
        <family val="2"/>
        <scheme val="minor"/>
      </rPr>
      <t xml:space="preserve">APOYAR A LA DECANA EN LA GESTIÓN DE TODO EL PROCESO DE INSCRIPCIÓN, MATRÍCULA Y GRADO DE LOS ESTUDIANTES DE POSGRADO DE LA FACULTAD DE HUMANIDADES </t>
    </r>
    <r>
      <rPr>
        <b/>
        <sz val="10"/>
        <color theme="1"/>
        <rFont val="Calibri"/>
        <family val="2"/>
        <scheme val="minor"/>
      </rPr>
      <t xml:space="preserve">4. </t>
    </r>
    <r>
      <rPr>
        <sz val="10"/>
        <color theme="1"/>
        <rFont val="Calibri"/>
        <family val="2"/>
        <scheme val="minor"/>
      </rPr>
      <t xml:space="preserve">APOYAR A LA DECANA EN LA ACTUALIZACIÓN DE LA DOCUMENTACIÓN Y DEL REGISTRO DE LA INFORMACIÓN DE LOS ESTUDIANTES DE CADA UNO DE LOS PROGRAMAS DE POSGRADOS DE LA FACULTAD. </t>
    </r>
    <r>
      <rPr>
        <b/>
        <sz val="10"/>
        <color theme="1"/>
        <rFont val="Calibri"/>
        <family val="2"/>
        <scheme val="minor"/>
      </rPr>
      <t xml:space="preserve">5. </t>
    </r>
    <r>
      <rPr>
        <sz val="10"/>
        <color theme="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color theme="1"/>
        <rFont val="Calibri"/>
        <family val="2"/>
        <scheme val="minor"/>
      </rPr>
      <t xml:space="preserve">6. </t>
    </r>
    <r>
      <rPr>
        <sz val="10"/>
        <color theme="1"/>
        <rFont val="Calibri"/>
        <family val="2"/>
        <scheme val="minor"/>
      </rPr>
      <t xml:space="preserve">APOYAR A LA DECANA EN EL TRÁMITE DE VINCULACIÓN DE DOCENTES A LOS PROGRAMAS DE LA FACULTAD. </t>
    </r>
    <r>
      <rPr>
        <b/>
        <sz val="10"/>
        <color theme="1"/>
        <rFont val="Calibri"/>
        <family val="2"/>
        <scheme val="minor"/>
      </rPr>
      <t>7</t>
    </r>
    <r>
      <rPr>
        <sz val="10"/>
        <color theme="1"/>
        <rFont val="Calibri"/>
        <family val="2"/>
        <scheme val="minor"/>
      </rPr>
      <t xml:space="preserve">. APOYAR A LA DECANA PARA LA SISTEMATIZACIÓN DE LA INFORMACIÓN PRODUCTO DE LA EVALUACIÓN DEL DESEMPEÑO DEL PERSONAL DOCENTE. </t>
    </r>
    <r>
      <rPr>
        <b/>
        <sz val="10"/>
        <color theme="1"/>
        <rFont val="Calibri"/>
        <family val="2"/>
        <scheme val="minor"/>
      </rPr>
      <t>8</t>
    </r>
    <r>
      <rPr>
        <sz val="10"/>
        <color theme="1"/>
        <rFont val="Calibri"/>
        <family val="2"/>
        <scheme val="minor"/>
      </rPr>
      <t xml:space="preserve">. APOYAR A LA DECANA EN LA CONSOLIDACIÓN DE LA INFORMACIÓN ESTADÍSTICA DE LOS POSGRADOS DE LA FACULTAD. </t>
    </r>
    <r>
      <rPr>
        <b/>
        <sz val="10"/>
        <color theme="1"/>
        <rFont val="Calibri"/>
        <family val="2"/>
        <scheme val="minor"/>
      </rPr>
      <t>9</t>
    </r>
    <r>
      <rPr>
        <sz val="10"/>
        <color theme="1"/>
        <rFont val="Calibri"/>
        <family val="2"/>
        <scheme val="minor"/>
      </rPr>
      <t>. APOYAR A LA DECANA EN TODAS LAS INICIATIVAS DE MERCADEO GESTIONADAS POR EL CENTRO DE POSGRADOS Y FORMACIÓN CONTINUA</t>
    </r>
    <r>
      <rPr>
        <b/>
        <sz val="10"/>
        <color theme="1"/>
        <rFont val="Calibri"/>
        <family val="2"/>
        <scheme val="minor"/>
      </rPr>
      <t>.</t>
    </r>
  </si>
  <si>
    <t>CO1.REQ.5685094</t>
  </si>
  <si>
    <t>OPSP-FHU-0005-2024</t>
  </si>
  <si>
    <t>https://community.secop.gov.co/Public/Tendering/OpportunityDetail/Index?noticeUID=CO1.NTC.5576570&amp;isFromPublicArea=True&amp;isModal=False</t>
  </si>
  <si>
    <t>HUGO DAVID DURAN GAMARRA</t>
  </si>
  <si>
    <t>YAMILETH FLORIAN MARTINEZ</t>
  </si>
  <si>
    <r>
      <t xml:space="preserve">1. </t>
    </r>
    <r>
      <rPr>
        <sz val="10"/>
        <color theme="1"/>
        <rFont val="Calibri"/>
        <family val="2"/>
        <scheme val="minor"/>
      </rPr>
      <t xml:space="preserve">APOYAR A LA DECANA EN LA COORDINACIÓN ACADÉMICA DEL PROGRAMA DE POSGRADOS MAESTRÍA EN ANTROPOLOGÍA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APOYAR A LA DECANA EN LAS INICIATIVAS DE MERCADEO GESTIONADAS POR EL CENTRO DE POSGRADOS Y FORMACIÓN CONTINUA.</t>
    </r>
  </si>
  <si>
    <t>CO1.REQ.5684913</t>
  </si>
  <si>
    <t>OPSP-FHU-0004-2024</t>
  </si>
  <si>
    <t>https://community.secop.gov.co/Public/Tendering/OpportunityDetail/Index?noticeUID=CO1.NTC.5576296&amp;isFromPublicArea=True&amp;isModal=False</t>
  </si>
  <si>
    <t>MARGIE MILENA SILVA OLAYA</t>
  </si>
  <si>
    <r>
      <t>1</t>
    </r>
    <r>
      <rPr>
        <sz val="10"/>
        <color theme="1"/>
        <rFont val="Calibri"/>
        <family val="2"/>
        <scheme val="minor"/>
      </rPr>
      <t xml:space="preserve">. APOYAR A LA DECANA EN LA COORDINACIÓN ACADÉMICA DE LOS PROGRAMAS DE POSGRADOS MAESTRÍA EN ESCRITURAS AUDIOVISUALES Y LA MAESTRÍA EN PRODUCCIÓN AUDIOVISUAL CREATIVA </t>
    </r>
    <r>
      <rPr>
        <b/>
        <sz val="10"/>
        <color theme="1"/>
        <rFont val="Calibri"/>
        <family val="2"/>
        <scheme val="minor"/>
      </rPr>
      <t xml:space="preserve">2. </t>
    </r>
    <r>
      <rPr>
        <sz val="10"/>
        <color theme="1"/>
        <rFont val="Calibri"/>
        <family val="2"/>
        <scheme val="minor"/>
      </rPr>
      <t xml:space="preserve">APOYAR A LA DECANA EN LOS PROCESOS DE ACOMPAÑAMIENTO INTEGRAL DE LOS ESTUDIANTES </t>
    </r>
    <r>
      <rPr>
        <b/>
        <sz val="10"/>
        <color theme="1"/>
        <rFont val="Calibri"/>
        <family val="2"/>
        <scheme val="minor"/>
      </rPr>
      <t xml:space="preserve">3. </t>
    </r>
    <r>
      <rPr>
        <sz val="10"/>
        <color theme="1"/>
        <rFont val="Calibri"/>
        <family val="2"/>
        <scheme val="minor"/>
      </rPr>
      <t xml:space="preserve">APOYAR A LA DECANA EN LA FORMULACIÓN DEL PRESUPUESTO QUE CORRESPONDE A CADA PROGRAMA ACADÉMICO. </t>
    </r>
    <r>
      <rPr>
        <b/>
        <sz val="10"/>
        <color theme="1"/>
        <rFont val="Calibri"/>
        <family val="2"/>
        <scheme val="minor"/>
      </rPr>
      <t xml:space="preserve">4. </t>
    </r>
    <r>
      <rPr>
        <sz val="10"/>
        <color theme="1"/>
        <rFont val="Calibri"/>
        <family val="2"/>
        <scheme val="minor"/>
      </rPr>
      <t xml:space="preserve">APOYAR A LA DECANA EN LOS COMPONENTES ACADÉMICOS DE LOS PROCESOS DE AUTOEVALUACIÓN PARA RENOVACIÓN DE REGISTRO CALIFICADO Y ACREDITACIÓN DE LOS PROGRAMAS DE POSGRADO ASIGNADOS. </t>
    </r>
    <r>
      <rPr>
        <b/>
        <sz val="10"/>
        <color theme="1"/>
        <rFont val="Calibri"/>
        <family val="2"/>
        <scheme val="minor"/>
      </rPr>
      <t xml:space="preserve">5. </t>
    </r>
    <r>
      <rPr>
        <sz val="10"/>
        <color theme="1"/>
        <rFont val="Calibri"/>
        <family val="2"/>
        <scheme val="minor"/>
      </rPr>
      <t xml:space="preserve">APOYAR A LA DECANA EN LA PROMOCIÓN DE SUSCRIPCIÓN DE ACUERDOS Y CONVENIOS NACIONALES E INTERNACIONALES EN BENEFICIO DEL CENTRO DE POSGRADOS Y DE FORMACIÓN CONTINUA </t>
    </r>
    <r>
      <rPr>
        <b/>
        <sz val="10"/>
        <color theme="1"/>
        <rFont val="Calibri"/>
        <family val="2"/>
        <scheme val="minor"/>
      </rPr>
      <t xml:space="preserve">6. </t>
    </r>
    <r>
      <rPr>
        <sz val="10"/>
        <color theme="1"/>
        <rFont val="Calibri"/>
        <family val="2"/>
        <scheme val="minor"/>
      </rPr>
      <t xml:space="preserve">APOYAR A LA DECANA EN EL ESTUDIO DE LAS HOJAS DE VIDA PARA LA VINCULACIÓN DE DOCENTES DE CÁTEDRA AL CENTRO DE POSGRADOS Y DE FORMACIÓN CONTINUA. </t>
    </r>
    <r>
      <rPr>
        <b/>
        <sz val="10"/>
        <color theme="1"/>
        <rFont val="Calibri"/>
        <family val="2"/>
        <scheme val="minor"/>
      </rPr>
      <t xml:space="preserve">7. </t>
    </r>
    <r>
      <rPr>
        <sz val="10"/>
        <color theme="1"/>
        <rFont val="Calibri"/>
        <family val="2"/>
        <scheme val="minor"/>
      </rPr>
      <t xml:space="preserve">APOYAR A LA DECANA EN EL DISEÑO DE PROGRAMAS DE CAPACITACIÓN A LOS DOCENTES DE LOS PROGRAMAS ACADÉMICOS DE POSGRADOS DE LA FACULTAD. </t>
    </r>
    <r>
      <rPr>
        <b/>
        <sz val="10"/>
        <color theme="1"/>
        <rFont val="Calibri"/>
        <family val="2"/>
        <scheme val="minor"/>
      </rPr>
      <t xml:space="preserve">8. </t>
    </r>
    <r>
      <rPr>
        <sz val="10"/>
        <color theme="1"/>
        <rFont val="Calibri"/>
        <family val="2"/>
        <scheme val="minor"/>
      </rPr>
      <t xml:space="preserve">APOYAR A LA DECANA EN LA REALIZACIÓN DE LA EVALUACIÓN DEL DESEMPEÑO DEL PERSONAL DOCENTE DE LA FACULTAD. </t>
    </r>
    <r>
      <rPr>
        <b/>
        <sz val="10"/>
        <color theme="1"/>
        <rFont val="Calibri"/>
        <family val="2"/>
        <scheme val="minor"/>
      </rPr>
      <t xml:space="preserve">9. </t>
    </r>
    <r>
      <rPr>
        <sz val="10"/>
        <color theme="1"/>
        <rFont val="Calibri"/>
        <family val="2"/>
        <scheme val="minor"/>
      </rPr>
      <t>APOYAR A LA DECANA EN LAS INICIATIVAS DE MERCADEO GESTIONADAS POR EL CENTRO DE POSGRADOS Y FORMACIÓN CONTINUA.</t>
    </r>
  </si>
  <si>
    <t>CO1.REQ.5684378</t>
  </si>
  <si>
    <t>OPSP-FHU-0003-2024</t>
  </si>
  <si>
    <t>https://community.secop.gov.co/Public/Tendering/OpportunityDetail/Index?noticeUID=CO1.NTC.5534183&amp;isFromPublicArea=True&amp;isModal=False</t>
  </si>
  <si>
    <r>
      <t xml:space="preserve"> FORTALECER LOS PROCESOS LOGÍSTICOS Y ORGANIZATIVOS DE LAS ACTIVIDADES RELACIONADAS CON EL FUNCIONAMIENTO DE LOS POSGRADOS DE LA FACULTAD DE HUMANIDADES PARA EL PERIODO ACADÉMICO 2024-I. A TRAVÉS DE LA IMPLEMENTACIÓN DE LAS SIGUIENTES ACTIVIDADES </t>
    </r>
    <r>
      <rPr>
        <b/>
        <sz val="10"/>
        <color theme="1"/>
        <rFont val="Calibri"/>
        <family val="2"/>
        <scheme val="minor"/>
      </rPr>
      <t xml:space="preserve">1. </t>
    </r>
    <r>
      <rPr>
        <sz val="10"/>
        <color theme="1"/>
        <rFont val="Calibri"/>
        <family val="2"/>
        <scheme val="minor"/>
      </rPr>
      <t xml:space="preserve">APOYAR A LA DECANA CON EL CUMPLIMIENTO DE LOS PROCESOS ACADÉMICO-ADMINISTRATIVOS Y OPERATIVOS DE LOS PROGRAMAS DE LA FACULTAD DE HUMANIDADES. </t>
    </r>
    <r>
      <rPr>
        <b/>
        <sz val="10"/>
        <color theme="1"/>
        <rFont val="Calibri"/>
        <family val="2"/>
        <scheme val="minor"/>
      </rPr>
      <t xml:space="preserve">2. </t>
    </r>
    <r>
      <rPr>
        <sz val="10"/>
        <color theme="1"/>
        <rFont val="Calibri"/>
        <family val="2"/>
        <scheme val="minor"/>
      </rPr>
      <t xml:space="preserve">APOYAR A LA DECANA EN LA ELABORACIÓN DEL PRESUPUESTO DE LOS PROGRAMAS DE POSGRADOS DE LA FACULTAD DE HUMANIDADES. </t>
    </r>
    <r>
      <rPr>
        <b/>
        <sz val="10"/>
        <color theme="1"/>
        <rFont val="Calibri"/>
        <family val="2"/>
        <scheme val="minor"/>
      </rPr>
      <t xml:space="preserve">3. </t>
    </r>
    <r>
      <rPr>
        <sz val="10"/>
        <color theme="1"/>
        <rFont val="Calibri"/>
        <family val="2"/>
        <scheme val="minor"/>
      </rPr>
      <t xml:space="preserve">APOYAR A LA DECANA EN LA GESTIÓN DE TODO EL PROCESO DE INSCRIPCIÓN, MATRÍCULA Y GRADO DE LOS ESTUDIANTES DE POSGRADO DE LA FACULTAD DE HUMANIDADES </t>
    </r>
    <r>
      <rPr>
        <b/>
        <sz val="10"/>
        <color theme="1"/>
        <rFont val="Calibri"/>
        <family val="2"/>
        <scheme val="minor"/>
      </rPr>
      <t xml:space="preserve">4. </t>
    </r>
    <r>
      <rPr>
        <sz val="10"/>
        <color theme="1"/>
        <rFont val="Calibri"/>
        <family val="2"/>
        <scheme val="minor"/>
      </rPr>
      <t xml:space="preserve">APOYAR A LA DECANA EN LA ACTUALIZACIÓN DE LA DOCUMENTACIÓN Y DEL REGISTRO DE LA INFORMACIÓN DE LOS ESTUDIANTES DE CADA UNO DE LOS PROGRAMAS DE POSGRADOS DE LA FACULTAD. </t>
    </r>
    <r>
      <rPr>
        <b/>
        <sz val="10"/>
        <color theme="1"/>
        <rFont val="Calibri"/>
        <family val="2"/>
        <scheme val="minor"/>
      </rPr>
      <t xml:space="preserve">5. </t>
    </r>
    <r>
      <rPr>
        <sz val="10"/>
        <color theme="1"/>
        <rFont val="Calibri"/>
        <family val="2"/>
        <scheme val="minor"/>
      </rPr>
      <t xml:space="preserve">APOYAR A LA DECANA EN LOS PROCESOS DE RECOLECCIÓN DE LA DOCUMENTACIÓN NECESARIA PARA LOS PROCESOS DE AUTOEVALUACIÓN DEL MEJORAMIENTO CONTINUO, RENOVACIÓN DE REGISTRO CALIFICADO Y ACREDITACIÓN DE LOS PROGRAMAS DE POSGRADOS DE LA FACULTAD. </t>
    </r>
    <r>
      <rPr>
        <b/>
        <sz val="10"/>
        <color theme="1"/>
        <rFont val="Calibri"/>
        <family val="2"/>
        <scheme val="minor"/>
      </rPr>
      <t xml:space="preserve">6. </t>
    </r>
    <r>
      <rPr>
        <sz val="10"/>
        <color theme="1"/>
        <rFont val="Calibri"/>
        <family val="2"/>
        <scheme val="minor"/>
      </rPr>
      <t xml:space="preserve">APOYAR A LA DECANA EN EL TRÁMITE DE VINCULACIÓN DE DOCENTES A LOS PROGRAMAS DE LA FACULTAD. </t>
    </r>
    <r>
      <rPr>
        <b/>
        <sz val="10"/>
        <color theme="1"/>
        <rFont val="Calibri"/>
        <family val="2"/>
        <scheme val="minor"/>
      </rPr>
      <t>7</t>
    </r>
    <r>
      <rPr>
        <sz val="10"/>
        <color theme="1"/>
        <rFont val="Calibri"/>
        <family val="2"/>
        <scheme val="minor"/>
      </rPr>
      <t xml:space="preserve">. APOYAR A LA DECANA PARA LA SISTEMATIZACIÓN DE LA INFORMACIÓN PRODUCTO DE LA EVALUACIÓN DEL DESEMPEÑO DEL PERSONAL DOCENTE. </t>
    </r>
    <r>
      <rPr>
        <b/>
        <sz val="10"/>
        <color theme="1"/>
        <rFont val="Calibri"/>
        <family val="2"/>
        <scheme val="minor"/>
      </rPr>
      <t>8</t>
    </r>
    <r>
      <rPr>
        <sz val="10"/>
        <color theme="1"/>
        <rFont val="Calibri"/>
        <family val="2"/>
        <scheme val="minor"/>
      </rPr>
      <t xml:space="preserve">. APOYAR A LA DECANA EN LA CONSOLIDACIÓN DE LA INFORMACIÓN ESTADÍSTICA DE LOS POSGRADOS DE LA FACULTAD. </t>
    </r>
    <r>
      <rPr>
        <b/>
        <sz val="10"/>
        <color theme="1"/>
        <rFont val="Calibri"/>
        <family val="2"/>
        <scheme val="minor"/>
      </rPr>
      <t>9</t>
    </r>
    <r>
      <rPr>
        <sz val="10"/>
        <color theme="1"/>
        <rFont val="Calibri"/>
        <family val="2"/>
        <scheme val="minor"/>
      </rPr>
      <t>. APOYAR A LA DECANA EN TODAS LAS INICIATIVAS DE MERCADEO GESTIONADAS POR EL CENTRO DE POSGRADOS Y FORMACIÓN CONTINUA.</t>
    </r>
  </si>
  <si>
    <t>CO1.REQ.5642985</t>
  </si>
  <si>
    <t>OPSP-FHU-0002-2024</t>
  </si>
  <si>
    <t>https://community.secop.gov.co/Public/Tendering/OpportunityDetail/Index?noticeUID=CO1.NTC.5534349&amp;isFromPublicArea=True&amp;isModal=False</t>
  </si>
  <si>
    <t>DAYANA GUTIERREZ GUERRERO</t>
  </si>
  <si>
    <t>CO1.REQ.5642539</t>
  </si>
  <si>
    <t>OPSP-FHU-0001-2024</t>
  </si>
  <si>
    <t>FACULTAD DE HUMANIDADES</t>
  </si>
  <si>
    <r>
      <t xml:space="preserve">ASESORAR JURÍDICAMENTE LOS PROCESOS DE CONTRATACIÓN DE LA FACULTAD DE HUMANIDADES EN EL PERIODO 2024-I CUMPLIENDO CON LOS REQUISITOS ESTABLECIDOS EN LA LEY, DESARROLLANDO LAS SIGUIENTES ACTIVIDADES: </t>
    </r>
    <r>
      <rPr>
        <b/>
        <sz val="10"/>
        <color rgb="FF000000"/>
        <rFont val="Calibri"/>
        <family val="2"/>
        <scheme val="minor"/>
      </rPr>
      <t>1.</t>
    </r>
    <r>
      <rPr>
        <sz val="10"/>
        <color rgb="FF000000"/>
        <rFont val="Calibri"/>
        <family val="2"/>
        <scheme val="minor"/>
      </rPr>
      <t xml:space="preserve">REALIZAR ACTIVACIÓN DE USUARIOS DEL PERSONAL A CONTRATAR EN LA FACULTAD DE HUMANIDADES EN LAS PLATAFORMAS GEDOCO Y SIGEP II PARA LA CONTRATACIÓN DEL PERIODO 2024-I. </t>
    </r>
    <r>
      <rPr>
        <b/>
        <sz val="10"/>
        <color rgb="FF000000"/>
        <rFont val="Calibri"/>
        <family val="2"/>
        <scheme val="minor"/>
      </rPr>
      <t>2.</t>
    </r>
    <r>
      <rPr>
        <sz val="10"/>
        <color rgb="FF000000"/>
        <rFont val="Calibri"/>
        <family val="2"/>
        <scheme val="minor"/>
      </rPr>
      <t xml:space="preserve">REVISAR, VALIDAR Y APROBAR LA INFORMACIÓN Y SOPORTES DEL PERSONAL A CONTRATAR DE LA FACULTAD DE HUMANIDADES EN LAS PLATAFORMAS GEDOCO Y SIGEP II SEGÚN LOS REQUISITOS DE LEY. </t>
    </r>
    <r>
      <rPr>
        <b/>
        <sz val="10"/>
        <color rgb="FF000000"/>
        <rFont val="Calibri"/>
        <family val="2"/>
        <scheme val="minor"/>
      </rPr>
      <t>3</t>
    </r>
    <r>
      <rPr>
        <sz val="10"/>
        <color rgb="FF000000"/>
        <rFont val="Calibri"/>
        <family val="2"/>
        <scheme val="minor"/>
      </rPr>
      <t xml:space="preserve">.MANTENER ACTUALIZADAS LAS PLATAFORMAS DE PUBLICACIÓN DEL ESTADO (SIGEP II, SECOP II Y SIA-OBSERVA) Y LOS EXPEDIENTES CONTRACTUALES EN LAS ETAPAS PRECONTRACTUAL, CONTRACTUAL Y POST-CONTRACTUAL DE LA FACULTAD DE HUMANIDADES. </t>
    </r>
    <r>
      <rPr>
        <b/>
        <sz val="10"/>
        <color rgb="FF000000"/>
        <rFont val="Calibri"/>
        <family val="2"/>
        <scheme val="minor"/>
      </rPr>
      <t>4</t>
    </r>
    <r>
      <rPr>
        <sz val="10"/>
        <color rgb="FF000000"/>
        <rFont val="Calibri"/>
        <family val="2"/>
        <scheme val="minor"/>
      </rPr>
      <t xml:space="preserve">.PROYECTAR INFORMES SOLICITADOS POR LOS ENTES INTERNOS Y EXTERNOS RELACIONADOS CON LA CONTRATACIÓN DE LA FACULTAD DE HUMANIDADES. </t>
    </r>
    <r>
      <rPr>
        <b/>
        <sz val="10"/>
        <color rgb="FF000000"/>
        <rFont val="Calibri"/>
        <family val="2"/>
        <scheme val="minor"/>
      </rPr>
      <t xml:space="preserve">5. </t>
    </r>
    <r>
      <rPr>
        <sz val="10"/>
        <color rgb="FF000000"/>
        <rFont val="Calibri"/>
        <family val="2"/>
        <scheme val="minor"/>
      </rPr>
      <t xml:space="preserve">ASESORAR LA CONTRATACIÓN EN SUS DIFERENTES ETAPAS PRECONTRACTUAL, CONTRACTUAL Y POST-CONTRACTUAL DE LA FACULTAD DE HUMANIDADES. </t>
    </r>
    <r>
      <rPr>
        <b/>
        <sz val="10"/>
        <color rgb="FF000000"/>
        <rFont val="Calibri"/>
        <family val="2"/>
        <scheme val="minor"/>
      </rPr>
      <t xml:space="preserve">6. </t>
    </r>
    <r>
      <rPr>
        <sz val="10"/>
        <color rgb="FF000000"/>
        <rFont val="Calibri"/>
        <family val="2"/>
        <scheme val="minor"/>
      </rPr>
      <t xml:space="preserve">PROYECTAR RESOLUCIONES DE PAGO DE BONIFICACIÓN Y DE ACTIVIDADES DE LA FACULTAD DE HUMANIDADES. </t>
    </r>
    <r>
      <rPr>
        <b/>
        <sz val="10"/>
        <color rgb="FF000000"/>
        <rFont val="Calibri"/>
        <family val="2"/>
        <scheme val="minor"/>
      </rPr>
      <t xml:space="preserve">7. </t>
    </r>
    <r>
      <rPr>
        <sz val="10"/>
        <color rgb="FF000000"/>
        <rFont val="Calibri"/>
        <family val="2"/>
        <scheme val="minor"/>
      </rPr>
      <t xml:space="preserve">PROYECTAR ÓRDENES DE SERVICIOS (PROFESIONALES, APOYO A LA GESTIÓN, SUMINISTRO, ETC) DE LA FACULTAD DE HUMANIDADES. </t>
    </r>
    <r>
      <rPr>
        <b/>
        <sz val="10"/>
        <color rgb="FF000000"/>
        <rFont val="Calibri"/>
        <family val="2"/>
        <scheme val="minor"/>
      </rPr>
      <t xml:space="preserve">8. </t>
    </r>
    <r>
      <rPr>
        <sz val="10"/>
        <color rgb="FF000000"/>
        <rFont val="Calibri"/>
        <family val="2"/>
        <scheme val="minor"/>
      </rPr>
      <t xml:space="preserve">PROYECTAR CONTRATOS DE CATEDRA DE LA FACULTAD DE HUMANIDADES. </t>
    </r>
    <r>
      <rPr>
        <b/>
        <sz val="10"/>
        <color rgb="FF000000"/>
        <rFont val="Calibri"/>
        <family val="2"/>
        <scheme val="minor"/>
      </rPr>
      <t>9</t>
    </r>
    <r>
      <rPr>
        <sz val="10"/>
        <color rgb="FF000000"/>
        <rFont val="Calibri"/>
        <family val="2"/>
        <scheme val="minor"/>
      </rPr>
      <t xml:space="preserve">.REVISAR LA DOCUMENTACIÓN PARA ELABORACIÓN DE RESOLUCIONES EN EL MARCO DE LA RESOLUCIÓN 308 DEL 12 DE JULIO DE 2022. </t>
    </r>
    <r>
      <rPr>
        <b/>
        <sz val="10"/>
        <color rgb="FF000000"/>
        <rFont val="Calibri"/>
        <family val="2"/>
        <scheme val="minor"/>
      </rPr>
      <t xml:space="preserve">10. </t>
    </r>
    <r>
      <rPr>
        <sz val="10"/>
        <color rgb="FF000000"/>
        <rFont val="Calibri"/>
        <family val="2"/>
        <scheme val="minor"/>
      </rPr>
      <t>DILIGENCIAR LOS FORMATOS REQUERIDOS POR LA OFICINA DE TALENTO HUMANO PARA TRAMITES DE AFILIACIÓN A LA SEGURIDAD SOCIAL DE LOS DOCENTES CATEDRÁTICOS.</t>
    </r>
    <r>
      <rPr>
        <b/>
        <sz val="10"/>
        <color rgb="FF000000"/>
        <rFont val="Calibri"/>
        <family val="2"/>
        <scheme val="minor"/>
      </rPr>
      <t xml:space="preserve">11. </t>
    </r>
    <r>
      <rPr>
        <sz val="10"/>
        <color rgb="FF000000"/>
        <rFont val="Calibri"/>
        <family val="2"/>
        <scheme val="minor"/>
      </rPr>
      <t xml:space="preserve">REVISAR Y DAR TRÁMITE A LAS SOLICITUDES RECIBIDAS EN LA CORRESPONDENCIA RELACIONADA CON LA CONTRATACIÓN DE LA FACULTAD DE HUMANIDADES. </t>
    </r>
    <r>
      <rPr>
        <b/>
        <sz val="10"/>
        <color rgb="FF000000"/>
        <rFont val="Calibri"/>
        <family val="2"/>
        <scheme val="minor"/>
      </rPr>
      <t>12.</t>
    </r>
    <r>
      <rPr>
        <sz val="10"/>
        <color rgb="FF000000"/>
        <rFont val="Calibri"/>
        <family val="2"/>
        <scheme val="minor"/>
      </rPr>
      <t xml:space="preserve">REALIZAR SEGUIMIENTO A LOS TRÁMITES DE PAGO DE LOS DOCENTES EN EL MARCO DE LA RESOLUCIÓN RECTORAL 308 DEL 12 DE JULIO DE 2022. </t>
    </r>
    <r>
      <rPr>
        <b/>
        <sz val="10"/>
        <color rgb="FF000000"/>
        <rFont val="Calibri"/>
        <family val="2"/>
        <scheme val="minor"/>
      </rPr>
      <t>13.</t>
    </r>
    <r>
      <rPr>
        <sz val="10"/>
        <color rgb="FF000000"/>
        <rFont val="Calibri"/>
        <family val="2"/>
        <scheme val="minor"/>
      </rPr>
      <t>RENDIR INFORMES MENSUALES, SOBRE LAS ACTIVIDADES DESARROLLADAS, EN CUMPLIMIENTO DE LA PRESENTE ORDEN DE PRESTACIÓN DE SERVICIOS.</t>
    </r>
  </si>
  <si>
    <t>130
134</t>
  </si>
  <si>
    <t>1500000
4020000</t>
  </si>
  <si>
    <t>https://community.secop.gov.co/Public/Tendering/ContractNoticePhases/View?PPI=CO1.PPI.32009345&amp;isFromPublicArea=True&amp;isModal=False</t>
  </si>
  <si>
    <t>KATIA MILENA VÁSQUEZ PADILLA</t>
  </si>
  <si>
    <t>APOYAR LA GESTIÓN Y EJECUCIÓN EN EL PROCEDIMIENTO DE PAGOS DE LAS PAUTAS PUBLICITARIAS EN LA PLATAFORMA META A FAVOR DEL CENTRO DE POSGRADO Y FORMACIÓN CONTINUA DE LA UNIVERSIDAD DEL MAGDALENA, APOYAR EN LOS PROCESOS Y REALIZACIÓN DE TODAS LAS ACCIONES NECESARIAS PARA GARANTIZAR LA CORRECTA IMPLEMENTACIÓN DE LAS PAUTAS COMO SEGUIMIENTO DE LAS CAMPAÑAS PUBLICITARIAS, APOYAR Y ASEGURAR EL CUMPLIMIENTO DE LOS PRESUPUESTOS ESTABLECIDOS Y LA OPTIMIZACIÓN DE LOS RECURSOS INVERTIDOS EN PUBLICIDAD DE LAS PLATAFORMAS DIGITALES DEL CENTRO DE POSGRADOS Y FORMACIÓN CONTINUA DE LA UNIVERSIDAD DEL MAGDALENA</t>
  </si>
  <si>
    <t>CO1.REQ.6288249</t>
  </si>
  <si>
    <t>OPSP-CPF-0037-2024</t>
  </si>
  <si>
    <t>https://community.secop.gov.co/Public/Tendering/ContractNoticePhases/View?PPI=CO1.PPI.31991249&amp;isFromPublicArea=True&amp;isModal=False</t>
  </si>
  <si>
    <t>YAJAIRA LILIANA MACHADO ZARAZA</t>
  </si>
  <si>
    <t>APOYAR EN LA COORDINACIÓN, ORGANIZACIÓN Y LOGÍSTICA DE LAS ACTIVIDADES RELACIONADAS CON EL FUNCIONAMIENTO DEL DIPLOMADO “PROGRAMA EN PEDAGOGÍA PARA PROFESIONALES NO LICENCIADOS COHORTE 20, APOYAR EN EL MERCADEO DEL PROGRAMA EN PEDAGOGÍA PARA PROFESIONALES NO LICENCIADOS COHORTE 20, REALIZADO POR LA DIRECCIÓN CONTINUADA DE LA FACULTAD DE EDUCACIÓN Y DEL CENTRO DE POSGRADOS DE LA UNIVERSIDAD DEL MAGDALENA, APOYAR EN LA ORGANIZACIÓN DE LOS PROCESOS DE INSCRIPCIÓN DE LOS PARTICIPANTES DEL DIPLOMADO, APOYAR EN EL SEGUIMIENTO DEL PAGO DE LAS MATRÍCULAS DE LOS PARTICIPANTES EN EL DIPLOMADO, APOYAR EN EL SEGUIMIENTO DEL CUMPLIMIENTO DE LAS SESIONES SINCRÓNICAS Y PRESENCIALES PROGRAMADAS EN EL DIPLOMADO,  APOYAR EN LA ENTREGA DE LOS LISTADOS DE CONTROL DE ASISTENCIA, APOYAR EN LA ENTREGA DE CALIFICACIONES A LOS ESTUDIANTES, APOYAR EN LA ORGANIZACIÓN Y GESTIÓN REQUERIDOS PARA LA ENTREGA OPORTUNA DE LOS CERTIFICADOS A LOS ESTUDIANTES, APOYAR EN LA CONSOLIDACIÓN DE INFORME DE CUMPLIMIENTO POR PARTE DE LOS DOCENTES Y GESTIONAR LOS TRAMITES DE PAGO CON LAS DEPENDENCIAS ENCARGADAS, APOYAR EN LA PREPARACIÓN Y RENDICIÓN DE INFORMES DE LAS ACTIVIDADES DESARROLLADAS DURANTE EL DESARROLLO DEL DIPLOMADO</t>
  </si>
  <si>
    <t>CO1.REQ.6284092</t>
  </si>
  <si>
    <t>OPSP-CPF-0036-2024</t>
  </si>
  <si>
    <t>https://community.secop.gov.co/Public/Tendering/ContractNoticePhases/View?PPI=CO1.PPI.31635852&amp;isFromPublicArea=True&amp;isModal=False</t>
  </si>
  <si>
    <t>SAMANTHA ISABEL VELEZ AVILA</t>
  </si>
  <si>
    <t>APOYAR  EN LA ASESORÍA AL EXPERTO TEMÁTICO EN EL DISEÑO EDUCATIVO TRANSMEDIA PARA REDISEÑAR EL CURSO DESDE LA EXPERIENCIA HÍBRIDA O VIRTUAL, APOYAR EN LA ESCRITURA DE LOS GUIONES MULTIMEDIA, APOYAR EN LA REVISIÓN Y AJUSTE DE LOS GUIONES MULTIMEDIA, .APOYAR EN EL DISEÑO DE CONTENIDOS COMO CUERPOS DE TEXTO, INFOGRAFÍAS, VIDEOS O AUDIOS, EN COMPAÑÍA DEL EXPERTO TEMÁTICO Y EL EQUIPO DE PRODUCCIÓN, APOYAR EN EL DISEÑO DE INSTRUCCIONES DE PRÁCTICA, PRODUCCIÓN Y COLABORACIÓN EN LOS FOROS Y ASIGNACIONES DEL CURSO VIRTUAL, APOYAR EN EL DISEÑO DE SISTEMAS DE MEDALLAS, AGENTES INTELIGENTES Y REALIMENTACIÓN DEL LMS, APOYAR EN LA DESIGNAR, JUNTO CON EL EXPERTO TEMÁTICO, LAS RÚBRICAS, RESULTADOS DE APRENDIZAJE Y ESQUEMAS DE EVALUACIÓN DEL CURSO, APOYAR ASEGURANDO QUE EL CURSO SEA ACCESIBLE PARA TODOS LOS ESTUDIANTES, INCLUYENDO AQUELLOS CON DISCAPACIDADES</t>
  </si>
  <si>
    <t>CO1.REQ.6202958</t>
  </si>
  <si>
    <t>OAG-CPF-0035-2024</t>
  </si>
  <si>
    <t>https://community.secop.gov.co/Public/Tendering/ContractNoticePhases/View?PPI=CO1.PPI.31570716&amp;isFromPublicArea=True&amp;isModal=False</t>
  </si>
  <si>
    <t>REINALDO JAVIER PERALTA CONEO</t>
  </si>
  <si>
    <t>APOYAR LA PLANIFICACIÓN, COORDINACIÓN Y EJECUCIÓN DE CAMPAÑAS PUBLICITARIAS EN META Y GOOGLE ADS. ESTO INCLUYE LA SELECCIÓN DE MEDIOS ADECUADOS, SEGUIMIENTO Y ANÁLISIS DE RESULTADOS, APOYAR LA CREACIÓN DE CONTENIDOS PUBLICITARIOS PARA REDES SOCIALES, PROMOVIENDO LA DIFUSIÓN EFECTIVA DE LA MARCA, APOYAR EL SEGUIMIENTO A LA PARRILLA DE CONTENIDOS DEL CENTRO DE POSGRADOS Y FORMACIÓN CONTINUA, APOYAR LA OPTIMIZACIÓN DE LOS DISEÑOS Y LAS CAMPAÑAS PARA MAXIMIZAR SU IMPACTO</t>
  </si>
  <si>
    <t>CO1.REQ.6187140</t>
  </si>
  <si>
    <t>OPSP-CPF-0034-2024</t>
  </si>
  <si>
    <t>https://community.secop.gov.co/Public/Tendering/ContractNoticePhases/View?PPI=CO1.PPI.31569492&amp;isFromPublicArea=True&amp;isModal=False</t>
  </si>
  <si>
    <t xml:space="preserve">ROSSANA DE JESUS TORRES SANJUANELO </t>
  </si>
  <si>
    <t>APOYAR EN LA COORDINACIÓN ACADÉMICA, ADMINISTRATIVA Y LOGÍSTICA RELACIONADA CON EL FUNCIONAMIENTO Y DESARROLLO DE LOS DIPLOMADOS Y DEMÁS ACTIVIDADES DESARROLLADAS EN EL MARCO DE LA ACEPTACIÓN DE OFERTA SUSCRITA CON POSITIVA ARL, APOYAR EN LA ORGANIZACIÓN DE PROCESOS DE INSCRIPCIÓN Y SEGUIMIENTO DEL PAGO DE LAS MATRÍCULAS DE LOS PARTICIPANTES DE DIPLOMADOS, APOYAR EN EL SEGUIMIENTO DE LAS SESIONES SINCRÓNICAS Y ASINCRÓNICAS, APOYAR EN LA ORGANIZACIÓN Y GESTIÓN PARA LA ENTREGA OPORTUNA DE LOS CERTIFICADOS A LOS ESTUDIANTES, APOYAR EN LA CONSOLIDACIÓN DE INFORME DE CUMPLIMIENTO POR PARTE DE DOCENTES Y GESTIONAR LOS TRAMITES DE PAGOS CON LAS DEPENDENCIAS ENCARGADAS, APOYAR EN LA ELABORACIÓN DE INFORMES GENERALES DEL DESARROLLO DE LOS DIPLOMADOS</t>
  </si>
  <si>
    <t>CO1.REQ.6187043</t>
  </si>
  <si>
    <t>OPSP-CPF-0033-2024</t>
  </si>
  <si>
    <t>https://community.secop.gov.co/Public/Tendering/ContractNoticePhases/View?PPI=CO1.PPI.31564103&amp;isFromPublicArea=True&amp;isModal=False</t>
  </si>
  <si>
    <t>LEONOR MARIA MANOTAS</t>
  </si>
  <si>
    <t>REALIZAR LAS SIGUIENTES ACTIVIDADES: APOYAR EN EL DISEÑO Y EJECUCIÓN DE LA PRODUCCIÓN MULTIMEDIA PARA LOS CURSOS VIRTUALES, REVISAR LOS GUIONES RELACIONADOS CON LAS PRODUCCIONES AUDIOVISUALES, APOYAR EN EL DISEÑO DE ESTRATEGIAS AUDIOVISUALES EN LA PLATAFORMA DE BLOQUE 10, CON EL FIN DE PUBLICAR LOS CURSOS VIRTUALES, APOYAR LAS OPCIONES DE ACCESIBILIDAD A LOS MATERIALES AUDIOVISUALES REALIZADOS, APOYAR EN LA ASESORÍA DE LAS PUBLICACIONES DE LOS MATERIALES AUDIOVISUALES BAJO LA NORMATIVIDAD EXISTENTE, REVISAR LOS CONTENIDOS CREADOS PARA REDES SOCIALES, CON EL FIN DE DIVULGAR LOS CURSOS VIRTUALES</t>
  </si>
  <si>
    <t>CO1.REQ.6185174</t>
  </si>
  <si>
    <t>OAG-CPF-0032-2024</t>
  </si>
  <si>
    <t>https://community.secop.gov.co/Public/Tendering/ContractNoticePhases/View?PPI=CO1.PPI.31553857&amp;isFromPublicArea=True&amp;isModal=False</t>
  </si>
  <si>
    <t>DISNEY GOMEZ MERCADO</t>
  </si>
  <si>
    <t>ASESORAR AL EXPERTO TEMÁTICO EN EL DISEÑO EDUCATIVO TRANSMEDIA PARA REDISEÑAR EL CURSO DESDE LA EXPERIENCIA HÍBRIDA O VIRTUAL, APOYAR EN LA ESCRITURA DE LOS GUIONES MULTIMEDIA, APOYAR EN LA REVISIÓN Y AJUSTE DE LOS GUIONES MULTIMEDIA, CO-DISEÑA CONTENIDOS COMO CUERPOS DE TEXTO, INFOGRAFÍAS, VIDEOS O AUDIOS, EN COMPAÑÍA DEL EXPERTO TEMÁTICO Y EL EQUIPO DE PRODUCCIÓN, CODISEÑAR INSTRUCCIONES DE PRÁCTICA, PRODUCCIÓN Y COLABORACIÓN EN LOS FOROS Y ASIGNACIONES DEL CURSO VIRTUAL, DISEÑA SISTEMAS DE MEDALLAS, AGENTES INTELIGENTES Y REALIMENTACIÓN DEL LMS, DESIGNAR, JUNTO CON EL EXPERTO TEMÁTICO, LAS RÚBRICAS, RESULTADOS DE APRENDIZAJE Y ESQUEMAS DE EVALUACIÓN DEL CURSO, ASEGURAR QUE EL CURSO SEA ACCESIBLE PARA TODOS LOS ESTUDIANTES, INCLUYENDO AQUELLOS CON DISCAPACIDADES.</t>
  </si>
  <si>
    <t>CO1.REQ.6182380</t>
  </si>
  <si>
    <t>OAG-CPF-0031-2024</t>
  </si>
  <si>
    <t>https://community.secop.gov.co/Public/Tendering/ContractNoticePhases/View?PPI=CO1.PPI.31470929&amp;isFromPublicArea=True&amp;isModal=False</t>
  </si>
  <si>
    <t>JUANA MARIN PINEDA</t>
  </si>
  <si>
    <t>SERVICIO DE HOSPEDAJE Y ALIMENTACIÓN, PARA LOS DOCENTES DE LOS DIFERENTES PROGRAMAS QUE DESARROLLARÁN ACTIVIDADES EN EL CENTRO DE POSTGRADOS Y FORMACIÓN CONTINUA. LA PROPUESTA HACE PARTE INTEGRAL DE LA PRESENTE ORDEN</t>
  </si>
  <si>
    <t>CO1.REQ.6164363</t>
  </si>
  <si>
    <t>OPS-CPF-0030-2024</t>
  </si>
  <si>
    <t>https://community.secop.gov.co/Public/Tendering/ContractNoticePhases/View?PPI=CO1.PPI.30941857&amp;isFromPublicArea=True&amp;isModal=False</t>
  </si>
  <si>
    <t xml:space="preserve">ALEX FERNANDO PEÑA LEGUÍA  </t>
  </si>
  <si>
    <t>SERVICIO DE IMPRESIÓN DE MATERIAL ACADÉMICO Y PUBLICITARIO DESTINADO A LA PROMOCIÓN DE PROGRAMAS EDUCATIVOS OFRECIDOS POR EL CENTRO DE POSTGRADOS Y FORMACIÓN CONTINUA DE LA UNIVERSIDAD DEL MAGDALENA. EL MATERIAL IMPRESO INCLUIRÁ LOS LOGOTIPOS E INFORMACIÓN DISTINTIVA DE LA INSTITUCIÓN. LA PROPUESTA HACE PARTE INTEGRAL DE LA PRESENTE ORDEN</t>
  </si>
  <si>
    <t>CO1.REQ.6045549</t>
  </si>
  <si>
    <t>OPS-CPF-0029-2024</t>
  </si>
  <si>
    <t>https://community.secop.gov.co/Public/Tendering/ContractNoticePhases/View?PPI=CO1.PPI.30916480&amp;isFromPublicArea=True&amp;isModal=False</t>
  </si>
  <si>
    <t>APOYAR EN LOS PROCESOS DE CREACIÓN Y PRESENTACIÓN DE LOS PROGRAMAS NUEVOS DE LA FACULTAD DE INGENIERÍA, APOYAR AL CENTRO DE POSGRADOS Y FORMACIÓN CONTINUA EN ARTICULACIÓN CON LA OFICINA DE ASEGURAMIENTO DE LA CALIDAD EN LOS PROCESOS DE AUTOEVALUACIÓN, MODIFICACIÓN Y RENOVACIÓN DE LOS REGISTROS CALIFICADOS DE LOS PROGRAMAS DE POSGRADOS DE LAFACULTAD DE INGENIERÍA, APOYAR EN LA REVISIÓN DE ESTILO, GRAMÁTICA Y REDACCIÓN DE LOS DOCUMENTOS REQUERIDOSPARA SOLICITUD Y RENOVACIÓN DE REGISTROS CALIFICADOS, APOYAR A LA FACULTAD DE INGENIERÍA EN LA VIRTUALIZACIÓN DELOS PROGRAMAS QUE ASÍ LO REQUIERAN, TENIENDO EN CUENTA LAS PLANTILLAS DEFINIDAS POR EL MINISTERIO DE EDUCACIÓN SEGÚN LAS CONDICIONES DE CALIDAD DESCRITAS EN LA NORMATIVIDAD VIGENTE,  APOYAR EN LA ORGANIZACIÓN DE LAS EVIDENCIAS Y ANEXOS TÉCNICO PARA EL CARGUE DE LOS DOCUMENTOS EN EL SACES, APOYAR EN EL ACOMPAÑAMIENTODE TODAS LAS REUNIONES PROGRAMADAS POR LA OFICINA DE ASEGURAMIENTO DE LA CALIDAD, LAS FACULTADES Y EL MINISTERIODE EDUCACIÓN CORRESPONDIENTE A CAPACITACIONES Y SOCIALIZACIONES CON RESPECTO A LA NORMATIVIDAD VIGENTE, APOYAR EN LA PRESENTACIÓN DE INFORMES MENSUALES DEL AVANCE DE LOS PROGRAMAS ASIGNADOS, APOYAR EN LA ASISTENCIA DE LOS CONSEJOS DE PROGRAMAS DE LA FACULTAD DE INGENIERÍA COMO DELEGADO DE LA DIRECTORA DEL CENTRODE POSGRADOS Y FORMACIÓN CONTINUA, APOYAR EL ÁREA FINANCIERA DEL CENTRO DE POSGRADOS Y FORMACIÓN CONTINUA DE LA UNIVERSIDAD DEL MAGDALENA, APOYAR EN LA ELABORACIÓN DE ACTAS DE REUNIONES DESARROLLADAS EN TORNO ALA EJECUCIÓN DE SUS ACTIVIDADES, APOYAR EL SEGUIMIENTO ACADÉMICO Y FINANCIERO DE LOS BENEFICIARIOS DELPROYECTO "FORMACIÓN DE CAPITAL HUMANO DE ALTO NIVEL DE FORMACIÓN UNIVERSIDAD DEL MAGDALENA" CONBPIN2019000100048 Y BPIN2020000100480 FCTEL DPTO DEL MAGDALENA Y CESAR, APOYAR LA REALIZACIÓN DEINFORMES Y CARGUES EN EL APLICATIVO GESPROY 3.0 DE LOS PROYECTOS CON BPIN2019000100048 YBPIN2020000100480 FCTEL DPTO DEL MAGDALENA Y CESAR</t>
  </si>
  <si>
    <t>CO1.REQ.6039544</t>
  </si>
  <si>
    <t>OPSP-CPF-0028-2024</t>
  </si>
  <si>
    <t>https://community.secop.gov.co/Public/Tendering/ContractNoticePhases/View?PPI=CO1.PPI.30715186&amp;isFromPublicArea=True&amp;isModal=False</t>
  </si>
  <si>
    <t>WILSON PACHECO</t>
  </si>
  <si>
    <t>GRUPO DE MEDIOS S.A.S.</t>
  </si>
  <si>
    <t>DIVULGACIÓN EN EL PERIÓDICO "HOY DIARIO DEL MAGDALENA" DE LAS DISTINTAS OFERTAS ACADÉMICAS DE POSGRADOS DE LA UNIVERSIDAD DEL MAGDALENA.</t>
  </si>
  <si>
    <t>CO1.REQ.5989430</t>
  </si>
  <si>
    <t>OPS-CPF-0027-2024</t>
  </si>
  <si>
    <t>https://community.secop.gov.co/Public/Tendering/ContractNoticePhases/View?PPI=CO1.PPI.30634510&amp;isFromPublicArea=True&amp;isModal=False</t>
  </si>
  <si>
    <t>SUMINISTRO DE REFRIGERIOS: COCTELES Y PASABOCAS SERVIDOS</t>
  </si>
  <si>
    <t>CO1.REQ.5968032</t>
  </si>
  <si>
    <t>OSM-CPF-0001-2024</t>
  </si>
  <si>
    <t>https://community.secop.gov.co/Public/Tendering/ContractNoticePhases/View?PPI=CO1.PPI.30367819&amp;isFromPublicArea=True&amp;isModal=False</t>
  </si>
  <si>
    <t>EDNA MARGARITA VELILLA NAVARRO</t>
  </si>
  <si>
    <t>APOYAR EN LA COORDINACIÓN, ORGANIZACIÓN Y LOGÍSTICA DE LAS ACTIVIDADES RELACIONADAS CON EL FUNCIONAMIENTO DEL DIPLOMADO “PROGRAMA EN PEDAGOGÍA PARA PROFESIONALES NO LICENCIADOS COHORTE 19, APOYAR EN EL MERCADEO DEL PROGRAMA EN PEDAGOGÍA PARA PROFESIONALES NO LICENCIADOS COHORTE 19, REALIZADO POR LA DIRECCIÓN CONTINUADA DE LA FACULTAD DE EDUCACIÓN Y DEL CENTRO DE POSGRADOS DE LA UNIVERSIDAD DEL MAGDALENA, APOYAR EN LA ORGANIZACIÓN DE LOS PROCESOS DE INSCRIPCIÓN DE LOS PARTICIPANTES DEL DIPLOMADO, APOYAR EN EL SEGUIMIENTO DEL PAGO DE LAS MATRÍCULAS DE LOS PARTICIPANTES EN EL DIPLOMADO, APOYAR EN EL SEGUIMIENTO DEL CUMPLIMIENTO DE LAS SESIONES SINCRÓNICAS Y PRESENCIALES PROGRAMADAS EN EL DIPLOMADO, APOYAR EN LA ENTREGA DE LOS LISTADOS DE CONTROL DE ASISTENCIA, APOYAR EN LA ENTREGA DE CALIFICACIONES A LOS ESTUDIANTES, APOYAR EN LA ORGANIZACIÓN Y GESTIÓN REQUERIDOS PARA LA ENTREGA OPORTUNA DE LOS CERTIFICADOS A LOS ESTUDIANTES, APOYAR EN LA CONSOLIDACIÓN DE INFORME DE CUMPLIMIENTO POR PARTE DE LOS DOCENTES Y GESTIONAR LOS TRAMITES DE PAGO CON LAS DEPENDENCIAS ENCARGADAS, APOYAR EN LA PREPARACIÓN Y RENDICIÓN DE INFORMES DE LAS ACTIVIDADES DESARROLLADAS DURANTE EL DESARROLLO DEL DIPLOMADO</t>
  </si>
  <si>
    <t>CO1.REQ.5898548</t>
  </si>
  <si>
    <t>OPSP-CPF-0026-2024</t>
  </si>
  <si>
    <t>https://community.secop.gov.co/Public/Tendering/ContractNoticePhases/View?PPI=CO1.PPI.29998216&amp;isFromPublicArea=True&amp;isModal=False</t>
  </si>
  <si>
    <t>BIATNETT ELIANA CAMPO HUGUETT</t>
  </si>
  <si>
    <t>CO1.REQ.5792710</t>
  </si>
  <si>
    <t>OPSP-CPF-0025-2024</t>
  </si>
  <si>
    <t>https://community.secop.gov.co/Public/Tendering/ContractNoticePhases/View?PPI=CO1.PPI.29721599&amp;isFromPublicArea=True&amp;isModal=False</t>
  </si>
  <si>
    <t>11760000-9800000</t>
  </si>
  <si>
    <t>79 -80</t>
  </si>
  <si>
    <t>APOYAR EN LA SUPERVISIÓN PARA EL SEGUIMIENTO ADMINISTRATIVO Y FINANCIERO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PRESENTACIÓN DE INFORMES AL DNP Y OFICINA DE PLANEACIÓN DE UNIMAGDALENA CON RESPECTO A LA EJECUCIÓN MENSUAL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 CARGO DEL CENTRO DE POSGRADOS Y FORMACIÓN CONTINUA, APOYAR EN EL CARGUE DE INFORMACIÓN DE AVANCES DE EJECUCIÓN EN EL APLICATIVO GESPROY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ASISTENCIA A LAS REUNIONES PROGRAMADAS POR LAS VICERRECTORÍAS DE LA UNIVERSIDAD DEL MAGDALENA Y LOS ENTES DE CONTROL, APOYAR EN LA GENERACIÓN DE INFORMES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ACTUALIZACIÓN Y MANTENIMIENTO DE LOS ARCHIVOS DIGITALES DE LA EJECUCIÓN ADMINISTRATIVA Y FINANCIERA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ATENDER TODAS LAS CONSULTAS Y SOLICITUDES POR PARTE DE LOS BECARIOS DE LOS PROYECTOS BPIN 2019000100048 "FORMACIÓN DE CAPITAL HUMANO DE ALTO NIVEL UNIVERSIDAD DEL MAGDALENA" CONVOCATORIA BECAS DE EXCELENCIA DOCTORADO DEL BICENTENARIO Y BPIN 2020000100480 "FORMACIÓN CAPITAL HUMANO DE ALTO NIVEL II CONVOCATORIA UNIVERSIDAD DEL MAGDALENA", CONVOCATORIA BECAS DE EXCELENCIA DOCTORADO DEL BICENTENARIO, APOYAR EN LA ORGANIZACIÓN DE LA INFORMACIÓN Y DE LA LOGÍSTICA DE LAS REUNIONES DE PRESENTACIÓN DE INFORMES DE CIERRE DE SEMESTRE CON LA UNIVERSIDAD DEL MAGDALENA Y COLFUTUROS, APOYAR EN LA ASISTENCIA A CAPACITACIONES Y SOCIALIZACIONES CON RESPECTO A LA NORMATIVIDAD VIGENTE Y LOS APLICATIVOS SPGR Y GESPROY PROGRAMADAS POR MINCIENCIAS Y EL DNP, APOYAR EN LA ELABORACIÓN DE ACTAS DE REUNIONES DESARROLLADAS EN TORNO A LA EJECUCIÓN DE SUS ACTIVIDADES</t>
  </si>
  <si>
    <t>CO1.REQ.5716040</t>
  </si>
  <si>
    <t>OPSP-CPF-0024-2024</t>
  </si>
  <si>
    <t>https://community.secop.gov.co/Public/Tendering/ContractNoticePhases/View?PPI=CO1.PPI.29726459&amp;isFromPublicArea=True&amp;isModal=False</t>
  </si>
  <si>
    <t>APOYAR EN LA COORDINACIÓN Y GESTIÓN DE PROGRAMAS DE FORMACIÓN CONTINUA, INCLUYENDO CURSOS Y DIPLOMADOS, APOYAR LA GESTIÓN DE ALIANZAS, CONVENIOS Y APLICACIÓN A CONVOCATORIAS DE FORMACIÓN CONTINUA, APOYAR EN LA PLANIFICACIÓN Y EJECUCIÓN DE TAREAS ADMINISTRATIVAS ASOCIADAS A LOS PROGRAMAS DE FORMACIÓN CONTINUA DEL CENTRO DE POSGRADOS, APOYAR EN LA ASISTENCIA A REUNIONES Y COORDINACIONES INTERNAS PARA ASEGURAR LA COHERENCIA ENTRE LAS ÁREAS ACADÉMICAS Y ADMINISTRATIVAS DE LOS PROGRAMAS DE FORMACIÓN CONTINUA, APOYAR LA ELABORACIÓN Y SEGUIMIENTO A LOS PRESUPUESTOS PRESENTADOS PARA LA APERTURA DE DIPLOMADOS Y CURSOS DEL CENTRO DE POSTGRADOS Y FORMACIÓN CONTINUA, APOYAR EN LA ELABORACIÓN DE ACTAS DE REUNIONES DESARROLLADAS EN TORNO A LA EJECUCIÓN DE SUS ACTIVIDADES</t>
  </si>
  <si>
    <t>CO1.REQ.5711380</t>
  </si>
  <si>
    <t>OPSP-CPF-0023-2024</t>
  </si>
  <si>
    <t>https://community.secop.gov.co/Public/Tendering/ContractNoticePhases/View?PPI=CO1.PPI.29654390&amp;isFromPublicArea=True&amp;isModal=False</t>
  </si>
  <si>
    <t>MARCO RAFAEL LOPEZ SIERRA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</si>
  <si>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EL SEGUIMIENTO DE LEADS GENERADOS EN LAS CAMPAÑAS PUBLICITARIAS DE LAS REDES SOCIALES, APOYAR EN LA ELABORACIÓN DE ACTAS DE REUNIONES DESARROLLADAS EN TORNO A LA  EJECUCIÓN DE SUS ACTIVIDADES</t>
  </si>
  <si>
    <t>CO1.REQ.5688115</t>
  </si>
  <si>
    <t>OPSP-CPF-0022-2024</t>
  </si>
  <si>
    <t>https://community.secop.gov.co/Public/Tendering/ContractNoticePhases/View?PPI=CO1.PPI.29653066&amp;isFromPublicArea=True&amp;isModal=False</t>
  </si>
  <si>
    <t>MARGARITA CECILIA LABARCES ROBLES</t>
  </si>
  <si>
    <t>APOYAR EN LA DIGITALIZACIÓN DEL ARCHIVO DE POSGRADOS DESDE EL AÑO 2015, PARA SER REPORTADA AL SISTEMA  GEDOCO IMPLEMENTADO POR LA UNIVERSIDAD, APOYAR EN LA ORGANIZACIÓN DEL ARCHIVO FÍSICO DEL CENTRO DE POSGRADOS PARA SER TRASLADADO AL ARCHIVO CENTRAL DE UNIMAGDALENA, APOYAR EN LA ACTUALIZACIÓN DE TABLAS DOCUMENTALES DEL CENTRO DE POSGRADOS, APOYAR EN LA ORGANIZACIÓN DE LA DOCUMENTACIÓN DE CONTRATACIÓN DEL CENTRO DE POSGRADOS Y FORMACIÓN CONTINUA, APOYAR EN LA VERIFICACIÓN Y LOGÍSTICA PARA EL DESARROLLO DE LAS ACTIVIDADES ACADÉMICAS CONTEMPLADAS EN LA PROGRAMACIÓN SEMANAL DEL CENTRO DE POSGRADOS Y FORMACIÓN CONTINUA, APOYAR EN LA ELABORACIÓN DE ACTAS DE REUNIONES DESARROLLADAS EN TORNO A LA EJECUCIÓN DE SUS ACTIVIDADES.</t>
  </si>
  <si>
    <t>CO1.REQ.5687769</t>
  </si>
  <si>
    <t>OAG-CPF-0021-2024</t>
  </si>
  <si>
    <t>https://community.secop.gov.co/Public/Tendering/ContractNoticePhases/View?PPI=CO1.PPI.29580964&amp;isFromPublicArea=True&amp;isModal=False</t>
  </si>
  <si>
    <t>IVAN MANUEL SANCHEZ</t>
  </si>
  <si>
    <t>INGRID YOHANA COQUIES PACHECO</t>
  </si>
  <si>
    <t>APOYAR EN LA ELABORACIÓN TÉCNICA DEL PRESUPUESTO ANUAL DE FUNCIONAMIENTO DEL PROGRAMA, APOYAR EN LA GESTIÓN, SEGUIMIENTO, CONTROL Y EVALUACIÓN TÉCNICA DE LA EJECUCIÓN PRESUPUESTAL DEL PROGRAMA, EN EL MARCO DE LOS PROCESOS Y PROCEDIMIENTOS INSTITUCIONALES, APOYAR EN EL SEGUIMIENTO Y GESTIÓN DE LA CARTERA FINANCIERA DEL DOCTORADO, APOYAR EN LA ELABORACIÓN Y ANÁLISIS DE REPORTES ADMINISTRATIVOS Y FINANCIEROS DEL DOCTORADO, APOYAR EN LA CONSTRUCCIÓN Y MANEJO DE BASES DE DATOS, APOYAR EN LA GESTIÓN DE LOS PROCESOS DE  VINCULACIÓN Y EVALUACIÓN DE LOS DOCENTES INVITADOS AL DOCTORADO, APOYAR EN LA GESTIÓN DE LOS PROCESOS DE DESPLAZAMIENTO, HOSPEDAJE, ATENCIÓN Y DE PAGO A LOS DOCENTES INVITADOS PARA REALIZACIÓN DE SEMINARIOS, TALLERES, SUFICIENCIAS INVESTIGATIVAS Y DEFENSAS DE TESIS DOCTORALES, APOYAR EN LA GESTIÓN DE LOS RECURSOS DE APOYO TÉCNICO Y LOGÍSTICO PARA EL FUNCIONAMIENTO DEL DOCTORADO, APOYAR EN LA SISTEMATIZACIÓN DE LAS ACTAS DE REUNIONES DEL EQUIPO ACADÉMICO DEL DOCTORADO, APOYAR EN LA DOCUMENTACIÓN DE LOS PROCESOS DE GESTIÓN ADMINISTRATIVA Y FINANCIERA DEL DOCTORADO EN EL MARCO DEL SGC DE LA INSTITUCIÓN (SISTEMA COGUI), APOYAR EN LA RECEPCIÓN Y ENVÍO DE CORRESPONDENCIA, ATENCIÓN TELEFÓNICA Y DIGITAL, SISTEMATIZACIÓN DEL ARCHIVO DOCUMENTAL (FÍSICO Y DIGITAL) DEL DOCTORADO, APOYAR AL PROFESIONAL PARA LA FORMULACIÓN, SEGUIMIENTO Y EVALUACIÓN DEL PLAN DE ACCIÓN DEL DOCTORADO,  APOYAR EN EL CONTROL DE ACTIVIDADES DE ADMINISTRACIÓN, POR MEDIO DE INFORMES ESTADÍSTICOS PERIÓDICOS PARA LAS ACTIVIDADES DE LAS ÁREAS ADMINISTRATIVAS, APOYAR CON EL CONTROL Y SEGUIMIENTO A DOCENTES INVITADOS, CONTRATOS, EQUIPOS, AL BUEN USO Y ADMINISTRACIÓN DE LOS RECURSOS ASIGNADOS AL PROGRAMA, APOYAR ADMINISTRATIVAMENTE EN EL PROCESO DE MATRÍCULA REGISTRO DE LOS ESTUDIANTES DE LAS COHORTES 84-7, 72-6, 66-5, 58-4, 50-3, 40-2 Y 35-1 DEL DOCTORADO, APOYAR EN LA ASISTENCIA A LAS ACTIVIDADES GENERALES PROGRAMADAS POR LA FACULTAD DE CIENCIAS DE LA EDUCACIÓN Y LA DIRECCIÓN DE CENTRO DE POSTGRADOS Y FORMACIÓN CONTINUA,  APOYAR EN LA ELABORACIÓN Y PRESENTACIÓN DE INFORMES E INFORMACIÓN SOLICITADA POR LA RED DE UNIVERSIDADES ESTATALES DE COLOMBIA – RUDECOLOMBIA</t>
  </si>
  <si>
    <t>CO1.REQ.5664180</t>
  </si>
  <si>
    <t>OPSP-CPF-0020-2024</t>
  </si>
  <si>
    <t>https://community.secop.gov.co/Public/Tendering/ContractNoticePhases/View?PPI=CO1.PPI.29475709&amp;isFromPublicArea=True&amp;isModal=False</t>
  </si>
  <si>
    <t>KATRIN KARINA GONZALEZ MONTERO</t>
  </si>
  <si>
    <t>APOYAR LA ATENCIÓN DE LOS USUARIOS DEL CENTRO DE POSGRADOS Y FORMACIÓN CONTINUA DESDE LOS DIFERENTES CANALES DE DIFUSIÓN E INFORMACIÓN, APOYAR EN LA LOGÍSTICA DE LOS EVENTOS Y SESIONES EDUCATIVAS REALIZADOS POR EL CENTRO DE POSGRADOS Y FORMACIÓN CONTINUA, APOYAR EN LA ORGANIZACIÓN DE LOS PROCESOS DE MERCADEO, APOYAR EN LA VERIFICACIÓN DE LA ACTUALIZACIÓN DE LA PÁGINA WEB DEL CENTRO DE POSGRADOS Y FORMACIÓN CONTINUA, APOYAR EN EL SEGUIMIENTO DE LEADS GENERADOS EN LAS CAMPAÑAS PUBLICITARIAS DE LAS REDES SOCIALES, APOYAR EN LA ELABORACIÓN DE ACTAS DE REUNIONES DESARROLLADAS EN TORNO A LA EJECUCIÓN DE SUS ACTIVIDADES</t>
  </si>
  <si>
    <t>CO1.REQ.5633767</t>
  </si>
  <si>
    <t>OAG-CPF-0019-2024</t>
  </si>
  <si>
    <t>https://community.secop.gov.co/Public/Tendering/ContractNoticePhases/View?PPI=CO1.PPI.29475602&amp;isFromPublicArea=True&amp;isModal=False</t>
  </si>
  <si>
    <t>JESUS DAVID SUAREZ LOBATO</t>
  </si>
  <si>
    <t>APOYAR AL CENTRO DE POSGRADOS Y FORMACIÓN CONTINUA EN ARTICULACIÓN CON LA OFICINA DE ASEGURAMIENTO DE LA CALIDAD, LOS PROCESOS DE CREACIÓN, MODIFICACIÓN Y RENOVACIÓN DE LOS REGISTROS CALIFICADOS DE LOS PROGRAMAS DE POSGRADOS DE LA FACULTAD DE CIENCIAS EMPRESARIALES Y ECONÓMICAS, APOYAR EN LOS CARGUES DE PROGRAMAS ANTE LA PLATAFORMA SACES DEL MINISTERIO DE EDUCACIÓN EN ARTICULACIÓN CON LA OFICINA ASEGURAMIENTO DE LA CALIDAD, APOYAR EN LA REDACCIÓN Y PRESENTACIÓN DE LOS INFORMES DE AUTOEVALUACIÓN, DE LOS PROGRAMAS DE POSGRADOS ASIGNADOS CON LAS EVIDENCIAS CORRESPONDIENTES, APOYAR EN LA ASISTENCIA A REUNIONES PROGRAMADAS POR LA OFICINA DE ASEGURAMIENTO DE LA CALIDAD, LAS FACULTADES Y EL MINISTERIO DE EDUCACIÓN CORRESPONDIENTE A PROCESOS DE AUTOEVALUACIÓN, CAPACITACIONES Y SOCIALIZACIONES CON RESPECTO A LA NORMATIVIDAD VIGENTE, APOYAR EN LA ASISTIRÍA A LOS CONSEJOS DE PROGRAMAS DE LA FACULTAD DE INGENIERÍA COMO DELEGADO DE LA DIRECTORA DEL CENTRO DE POSGRADOS Y FORMACIÓN CONTINUA, APOYAR EN LA INTERLOCUCIÓN CON GRUPOS DE INTERÉS EXTERNOS E INTERNOS, DE LOS PROCESOS ADMINISTRATIVOS Y ACADÉMICOS LIDERADOS POR EL CENTRO DE POSGRADOS Y FORMACIÓN CONTINUA, APOYAR EN LA ELABORACIÓN DE ACTAS DE REUNIONES DESARROLLADAS EN TORNO A LA EJECUCIÓN DE SUS ACTIVIDADES</t>
  </si>
  <si>
    <t>CO1.REQ.5633824</t>
  </si>
  <si>
    <t>OPSP-CPF-0018-2024</t>
  </si>
  <si>
    <t>https://community.secop.gov.co/Public/Tendering/ContractNoticePhases/View?PPI=CO1.PPI.29475502&amp;isFromPublicArea=True&amp;isModal=False</t>
  </si>
  <si>
    <t>LUIS CARLOS MENDOZA BERMUDEZ</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</si>
  <si>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EL ACOMPAÑAMIENTO DE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ASISTENCIAS DE LOS CONSEJOS DE PROGRAMAS DE LA FACULTAD DE CIENCIAS EMPRESARIALES Y ECONÓMICAS COMO DELEGADO DE LA DIRECTORA DEL CENTRO DE POSGRADOS Y FORMACIÓN CONTINUA, APOYAR EN LA ELABORACIÓN DE ACTAS DE REUNIONES DESARROLLADAS EN TORNO A LA EJECUCIÓN DE SUS ACTIVIDADES</t>
  </si>
  <si>
    <t>CO1.REQ.5633811</t>
  </si>
  <si>
    <t>OPSP-CPF-0017-2024</t>
  </si>
  <si>
    <t>https://community.secop.gov.co/Public/Tendering/ContractNoticePhases/View?PPI=CO1.PPI.29475211&amp;isFromPublicArea=True&amp;isModal=False</t>
  </si>
  <si>
    <t>ALFREDO DANIEL FLOREZ MARTINEZ</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</si>
  <si>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INFORMES MENSUALES DEL AVANCE DE LOS PROGRAMAS ASIGNADOS, APOYAR EN LA ASISTENCIA A LOS CONSEJOS DE PROGRAMAS DE LA FACULTAD DE CIENCIAS DE LA SALUD COMO DELEGADO DE LA DIRECTORA DEL CENTRO DE POSGRADOS Y FORMACIÓN CONTINUA, APOYAR EN LA ELABORACIÓN DE ACTAS DE REUNIONES DESARROLLADAS EN TORNO A LA EJECUCIÓN DE SUS ACTIVIDADES</t>
  </si>
  <si>
    <t>CO1.REQ.5633485</t>
  </si>
  <si>
    <t>OPSP-CPF-0016-2024</t>
  </si>
  <si>
    <t>https://community.secop.gov.co/Public/Tendering/ContractNoticePhases/View?PPI=CO1.PPI.29473866&amp;isFromPublicArea=True&amp;isModal=False</t>
  </si>
  <si>
    <t>MIGUEL ANTONIO SILVA ARRIETA</t>
  </si>
  <si>
    <t>APOYAR EN LOS PROCESOS DE CREACIÓN Y PRESENTACIÓN DE LOS PROGRAMAS NUEVOS DE LA FACULTAD DE CIENCIAS DE LA SALUD, APOYAR AL CENTRO DE POSGRADOS Y FORMACIÓN CONTINUA EN ARTICULACIÓN CON LA OFICINA DE ASEGURAMIENTO DE LA CALIDAD EN LOS PROCESOS DE AUTOEVALUACIÓN, MODIFICACIÓN Y RENOVACIÓN DE LOS REGISTROS CALIFICADOS DE LOS PROGRAMAS DE POSGRADOS DE LA FACULTAD DE CIENCIAS DE LA SALUD, APOYAR EN LA REALIZACIÓN Y LA REVISIÓN DE ESTILO, GRAMÁTICA Y REDACCIÓN DE LOS DOCUMENTOS REQUERIDOS PARA SOLICITUD Y RENOVACIÓN DE REGISTROS CALIFICADOS, APOYAR A LA FACULTAD DE CIENCIAS DE LA SALUD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LAS REUNIONES DE CONSEJOS DE PROGRAMAS DE LA FACULTAD DE CIENCIAS DE LA SALUD COMO DELEGADO DE LA DIRECTORA DEL CENTRO DE POSGRADOS Y FORMACIÓN CONTINUA, APOYAR EN LA ELABORACIÓN DE ACTAS DE REUNIONES DESARROLLADAS EN TORNO A LA EJECUCIÓN DE SUS ACTIVIDADES</t>
  </si>
  <si>
    <t>CO1.REQ.5633378</t>
  </si>
  <si>
    <t>OPSP-CPF-0015-2024</t>
  </si>
  <si>
    <t>https://community.secop.gov.co/Public/Tendering/ContractNoticePhases/View?PPI=CO1.PPI.29474527&amp;isFromPublicArea=True&amp;isModal=False</t>
  </si>
  <si>
    <t>NATALIA CAMILA OSORIO MARIN</t>
  </si>
  <si>
    <t>APOYAR EN LOS PROCESOS DE CREACIÓN Y PRESENTACIÓN DE LOS PROGRAMAS NUEVOS DE LA FACULTAD DE CIENCIAS EMPRESARIALES Y ECONÓMICAS, APOYAR AL CENTRO DE POSGRADOS Y FORMACIÓN CONTINUA EN ARTICULACIÓN CON LA OFICINA DE ASEGURAMIENTO DE LA CALIDAD EN LOS PROCESOS DE AUTOEVALUACIÓN, MODIFICACIÓN Y RENOVACIÓN DE LOS REGISTROS CALIFICADOS DE LOS PROGRAMAS DE POSGRADOS DE LA FACULTAD DE CIENCIAS EMPRESARIALES Y ECONÓMICAS, APOYAR EN LA REVISIÓN DE ESTILO, GRAMÁTICA Y REDACCIÓN DE LOS DOCUMENTOS REQUERIDOS PARA SOLICITUD Y RENOVACIÓN DE REGISTROS CALIFICADOS, APOYAR A LA FACULTAD DE CIENCIAS EMPRESARIALES Y ECONÓMICAS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6) APOYAR EN LA ASISTENCIA A TODAS LAS REUNIONES PROGRAMADAS POR LA OFICINA DE ASEGURAMIENTO DE LA CALIDAD, LAS FACULTADES Y EL MINISTERIO DE EDUCACIÓN CORRESPONDIENTE A CAPACITACIONES Y SOCIALIZACIONES CON RESPECTO A LA NORMATIVIDAD VIGENTE. 7) APOYAR EN LA PRESENTACIÓN DE INFORMES MENSUALES DEL AVANCE DE LOS PROGRAMAS ASIGNADOS. 8) APOYAR EN LA ASISTENCIA A LOS CONSEJOS DE PROGRAMAS DE LA FACULTAD DE CIENCIAS EMPRESARIALES Y ECONÓMICAS COMO DELEGADO DE LA DIRECTORA DEL CENTRO DE POSGRADOS Y FORMACIÓN CONTINUA. 9) APOYAR EN LA ELABORACIÓN DE ACTAS DE REUNIONES DESARROLLADAS EN TORNO A LA EJECUCIÓN DE SUS ACTIVIDADES</t>
  </si>
  <si>
    <t>CO1.REQ.5633620</t>
  </si>
  <si>
    <t>OPSP-CPF-0014-2024</t>
  </si>
  <si>
    <t>https://community.secop.gov.co/Public/Tendering/ContractNoticePhases/View?PPI=CO1.PPI.29439562&amp;isFromPublicArea=True&amp;isModal=False</t>
  </si>
  <si>
    <t xml:space="preserve">ANGIE CAMILA LAVALLE ASTILLO </t>
  </si>
  <si>
    <t>APOYAR EN LOS PROCESOS DE CREACIÓN Y PRESENTACIÓN DE LOS PROGRAMAS NUEVOS DE LA FACULTAD DE HUMANIDADES, APOYAR AL CENTRO DE POSGRADOS Y FORMACIÓN CONTINUA EN ARTICULACIÓN CON LA OFICINA DE ASEGURAMIENTO DE LA CALIDAD EN LOS PROCESOS DE AUTOEVALUACIÓN, MODIFICACIÓN Y RENOVACIÓN DE LOS REGISTROS CALIFICADOS DE LOS PROGRAMAS DE POSGRADOS DE LA FACULTAD DE HUMANIDADES, APOYAR EN LA REVISIÓN DE ESTILO, GRAMÁTICA Y REDACCIÓN DE LOS DOCUMENTOS REQUERIDOS PARA SOLICITUD Y RENOVACIÓN  DE REGISTROS CALIFICADOS, APOYAR A LA FACULTAD DE HUMANIDADES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HUMANIDADES COMO DELEGADO DE LA DIRECTORA DEL CENTRO DE POSGRADOS Y FORMACIÓN CONTINUA, APOYAR EN LA ELABORACIÓN DE ACTAS DE REUNIONES DESARROLLADAS EN TORNO A LA EJECUCIÓN DE SUS ACTIVIDADES</t>
  </si>
  <si>
    <t>CO1.REQ.5622124</t>
  </si>
  <si>
    <t>OPSP-CPF-0013-2024</t>
  </si>
  <si>
    <t>https://community.secop.gov.co/Public/Tendering/ContractNoticePhases/View?PPI=CO1.PPI.29438223&amp;isFromPublicArea=True&amp;isModal=False</t>
  </si>
  <si>
    <t>ADRIANA CASTILLA MEJIA</t>
  </si>
  <si>
    <t>APOYAR EN LA REALIZACIÓN DE VISITAS A ENTIDADES DE ORDEN PÚBLICO Y PRIVADO PARA LA PUBLICIDAD Y VENTA DE LOS PROGRAMAS DE POSGRADO Y FORMACIÓN CONTINUA DE LA INSTITUCIÓN, APOYAR LA GESTIÓN DE CONVENIOS CON EMPRESAS PÚBLICAS Y PRIVADAS DE LA REGIÓN, APOYAR EN LA LOGÍSTICA DE LOS EVENTOS Y SESIONES EDUCATIVAS REALIZADOS POR EL CENTRO DE POSGRADOS Y FORMACIÓN CONTINUA, APOYAR EN LA ELABORACIÓN Y ACTUALIZACIÓN DE BASE DE DATOS DE EGRESADOS DEL CENTRO DE POSGRADOS Y FORMACIÓN CONTINUA, APOYAR EN PROCESOS DE DIVULGACIÓN Y PROMOCIÓN DE INFORMACIÓN A ESTUDIANTES, ASPIRANTES Y EGRESADOS DEL CENTRO DE POSGRADOS Y FORMACIÓN CONTINUA, APOYAR EN EL SEGUIMIENTO DE LEADS GENERADOS EN LAS CAMPAÑAS PUBLICITARIAS DE LAS REDES SOCIALES, APOYAR EN LA ELABORACIÓN DE ACTAS DE REUNIONES DESARROLLADAS EN TORNO A LA EJECUCIÓN DE SUS ACTIVIDADES</t>
  </si>
  <si>
    <t>CO1.REQ.5621735</t>
  </si>
  <si>
    <t>OAG-CPF-0012-2024</t>
  </si>
  <si>
    <t>https://community.secop.gov.co/Public/Tendering/ContractNoticePhases/View?PPI=CO1.PPI.29437024&amp;isFromPublicArea=True&amp;isModal=False</t>
  </si>
  <si>
    <t>MERCEDES NOHEMY SANTRICH MANJARRES</t>
  </si>
  <si>
    <t>APOYAR EN LA ASIGNACIÓN Y SEÑALIZACIÓN DE LOS ESPACIOS FÍSICOS PARA LAS CLASES DE DIPLOMADOS, ESPECIALIZACIONES, MAESTRÍAS Y DOCTORADOS DEL CENTRO DE POSTGRADOS Y FORMACIÓN CONTINUA, APOYAR EN TODO LO RELACIONADO CON EL REQUERIMIENTO DE EQUIPOS AUDIOVISUALES Y SERVICIOS DE CAFETERÍA NECESARIOS PARA ATENDER LAS CLASES DE LOS PROGRAMAS DEL CENTRO DE POSTGRADOS Y FORMACIÓN CONTINUA, APOYAR EN LA CREACIÓN DE CUENTAS EN EL SIGEP, APOYAR EN LA VERIFICACIÓN DE LA DOCUMENTACIÓN CONTRACTUAL DE LOS CONTRATISTAS DEL CENTRO DE POSTGRADOS Y FORMACIÓN CONTINÚA EN EL SIGEP,  APOYAR EN LA APROBACIÓN Y CARGUE DE CONTRATOS EN LA PLATAFORMA DE SIGEP II, APOYAR REGISTRANDO EN LA PLATAFORMA SECOP I Y SECOP II, LA CONTRATACIÓN DEL CENTRO DE POSGRADOS Y FORMACIÓN CONTINUA, APOYAR EN EL CARGUE EN LA PLATAFORMA SECOP I Y II TODA LA INFORMACIÓN REQUERIDA DE SOPORTES DE PAGOS DE CONTRATOS RENDIDOS EN DICHA PLATAFORMA, APOYAR EN LA ELABORACIÓN DE TODOS LOS INFORMES REFERENTES A LA PLATAFORMA SECOP I Y II, APOYAR EN LAS DESCARGAS DE COMPROBANTES DE EGRESOS DEL SINAP, APOYAR EN LA ELABORACIÓN DE ACTAS DE REUNIONES DESARROLLADAS EN TORNO A LA EJECUCIÓN DE SUS ACTIVIDADES</t>
  </si>
  <si>
    <t>CO1.REQ.5620865</t>
  </si>
  <si>
    <t>OAG-CPF-0011-2024</t>
  </si>
  <si>
    <t>https://community.secop.gov.co/Public/Tendering/ContractNoticePhases/View?PPI=CO1.PPI.29435963&amp;isFromPublicArea=True&amp;isModal=False</t>
  </si>
  <si>
    <t>IRIS TAHIRÍ CASTRO ROMERO</t>
  </si>
  <si>
    <t>APOYAR EN LA ELABORACIÓN DE INFORMES DE ESTADÍSTICOS DEL PRESUPUESTO DEL CENTRO DE POSGRADOS. 2. APOYAR EN LA ELABORACIÓN DE INFORMES ESTADÍSTICOS REQUERIDOS POR LA DIRECCIÓN DEL CENTRO DE POSGRADO, APOYAR EN LA PLANEACIÓN PRESUPUESTAL DEL CENTRO DE POSGRADO, APOYAR EN EL ACOMPAÑAMIENTO DEL ÁREA FINANCIERA DEL CENTRO DE POSGRADOS, APOYAR EN LOS PROYECTOS Y CONVENIOS INTERINSTITUCIONALES PARA VENTA DE SERVICIO,  APOYAR EL SEGUIMIENTO PRESUPUESTAL DEL CENTRO DE POSGRADOS, APOYAR EN LA VALIDACIÓN Y ELABORACIÓN DE PRESUPUESTOS DE POSGRADOS CON LAS FACULTADES, APOYAR EL COSTEO DE PROGRAMAS DE POSGRADO NUEVOS Y ANTIGUOS, APOYAR EN LA ELABORACIÓN DE ACTAS DE REUNIONES DESARROLLADAS EN TORNO A LA EJECUCIÓN DE SUS ACTIVIDADES</t>
  </si>
  <si>
    <t>CO1.REQ.5620631</t>
  </si>
  <si>
    <t>OPSP-CPF-0010-2024</t>
  </si>
  <si>
    <t>https://community.secop.gov.co/Public/Tendering/ContractNoticePhases/View?PPI=CO1.PPI.29434681&amp;isFromPublicArea=True&amp;isModal=False</t>
  </si>
  <si>
    <t>LUCY RAQUEL GRACIA GAMARRA</t>
  </si>
  <si>
    <t>APOYAR EN EL CARGUE DE INFORMACIÓN DE CONTRATOS EN LA PLATAFORMA SIAOBSERVA, APOYAR EN LA REALIZACIÓN Y RENDICIÓN DE INFORMES CONCERNIENTES A PLATAFORMA SIAOBSERVA, INFORME F20 LEY DE TRANSPARENCIA E INFORME F20 CONTRALORÍA, APOYAR EN LAS DESCARGAS DE COMPROBANTES DE EGRESOS DEL SINAP, APOYAR EN EL SEGUIMIENTO CONTINUO DE LOS PROCESOS INTERNOS PARA GARANTIZAR EL CUMPLIMIENTO DE LOS ESTÁNDARES DE CALIDAD ESTABLECIDOS, ELABORACIÓN DE ACTAS DE REUNIONES Y MANTENIMIENTO DE UN SISTEMA ORGANIZADO DE DOCUMENTACIÓN DE CALIDAD Y MATRICES DE RIESGO PARA FACILITAR LA CONSULTA Y SEGUIMIENTO, APOYAR EN LA ORGANIZACIÓN Y CONSTRUCCIÓN DE PROPUESTAS DE FORMACIÓN CONTINUA, ELABORACIÓN DE PRESUPUESTOS PARA LOS DIPLOMADOS CREADOS EN EL CENTRO DE POSGRADOS Y REVISIÓN DE VIABILIDAD PRESUPUESTAL DE LOS DIPLOMADOS A OFERTARSE, APOYAR EN LA ELABORACIÓN DE ACTAS DE REUNIONES DESARROLLADAS EN TORNO A LA EJECUCIÓN DE SUS ACTIVIDADES</t>
  </si>
  <si>
    <t>CO1.REQ.5620247</t>
  </si>
  <si>
    <t>OPSP-CPF-0009-2024</t>
  </si>
  <si>
    <t>https://community.secop.gov.co/Public/Tendering/ContractNoticePhases/View?PPI=CO1.PPI.29398301&amp;isFromPublicArea=True&amp;isModal=False</t>
  </si>
  <si>
    <t>SERGIO LUIS BUITRAGO PADILLA</t>
  </si>
  <si>
    <t>APOYAR EL DISEÑO DE PIEZAS PUBLICITARIAS E INFORMATIVAS DE LOS PROGRAMAS DEL CENTRO DE POSGRADOS Y FORMACIÓN CONTINUA, APOYAR EN LA DIAGRAMACIÓN DE DIAPOSITIVAS REQUERIDAS POR LA DIRECCIÓN DEL CENTRO DE POSGRADOS Y FORMACIÓN CONTINUA, APOYAR EL DESARROLLO Y MONTAJE DE INTERFACES GRÁFICAS DE LOS SISTEMAS DE INFORMACIÓN WEB, APOYAR EN LA ELABORACIÓN DE ACTAS DE REUNIONES DESARROLLADAS EN TORNO A LA EJECUCIÓN DE SUS ACTIVIDADES</t>
  </si>
  <si>
    <t>CO1.REQ.5608583</t>
  </si>
  <si>
    <t>OPSP-CPF-0008-2024</t>
  </si>
  <si>
    <t>https://community.secop.gov.co/Public/Tendering/ContractNoticePhases/View?PPI=CO1.PPI.29395885&amp;isFromPublicArea=True&amp;isModal=False</t>
  </si>
  <si>
    <t>BEATRIZ YULIETH BOLAÑO DE LA VICTORIA</t>
  </si>
  <si>
    <t>APOYAR EN MANTENER UNA PRESENCIA ACTIVA Y ATRACTIVA EN LAS REDES SOCIALES DEL CENTRO DE POSGRADOS, APOYAR EN EL DESARROLLO Y EJECUCIÓN DE CONTENIDO PARA AUMENTAR LA PARTICIPACIÓN Y EL CRECIMIENTO DE SEGUIDORES, APOYAR EN EL MONITOREO Y RESPUESTAS A LOS COMENTARIOS COMO MENSAJES DE LOS SEGUIDORES DE MANERA OPORTUNA Y PROFESIONAL, APOYAR EN LA CREACIÓN Y PROGRAMACIÓN DE CONTENIDO RELEVANTE Y ATRACTIVO PARA LAS REDES SOCIALES, APOYAR AL EQUIPO DE MARKETING PARA GARANTIZAR UNA ESTRATEGIA COHERENTE EN LÍNEA Y FUERA DE LÍNEA, APOYAR EN LA REALIZACIÓN DE ANÁLISIS DE DATOS PARA EVALUAR EL RENDIMIENTO Y AJUSTAR ESTRATEGIAS SEGÚN SEA NECESARIO, APOYAR EN FOMENTAR LA PARTICIPACIÓN DE LA COMUNIDAD Y LA GENERACIÓN DE CONTENIDO GENERADO POR EL USUARIO, APOYAR EN LA REDACCIÓN Y ACTUALIZACIÓN DE NOTICIAS PARA LA PÁGINA WEB Y ENVÍO POR CORREO ELECTRÓNICO, APOYAR EN LA ELABORACIÓN DE ACTAS DE REUNIONES DESARROLLADAS EN TORNO A LA EJECUCIÓN DE SUS ACTIVIDADES</t>
  </si>
  <si>
    <t>CO1.REQ.5607988</t>
  </si>
  <si>
    <t>OPSP-CPF-0007-2024</t>
  </si>
  <si>
    <t>https://community.secop.gov.co/Public/Tendering/ContractNoticePhases/View?PPI=CO1.PPI.29394011&amp;isFromPublicArea=True&amp;isModal=False</t>
  </si>
  <si>
    <t>SILVIA PATRICIA BURGOS BOHORQUEZ</t>
  </si>
  <si>
    <t>APOYAR EN LA COORDINACIÓN DE LA CONSTRUCCIÓN DE NUEVOS PROGRAMAS Y PROCESOS DE AUTOEVALUACIÓN PARA RENOVACIÓN DE REGISTRO CALIFICADO, APOYAR EN LA IMPLEMENTACIÓN DE INICIATIVAS PARA EL MEJORAMIENTO DE LA CALIDAD ACADÉMICA DE LOS POSGRADOS, APOYAR A LA DIRECCIÓN EN EL ANÁLISIS Y GESTIÓN DE INDICADORES ACADÉMICOS,  APOYAR EN LOS PROCESOS Y DESARROLLO DE LAS ACTIVIDADES ACADÉMICAS DE LOS DIFERENTES PROGRAMAS DEL CENTRO DE POSGRADOS Y FORMACIÓN CONTINUA, APOYAR EN LA FORMULACIÓN Y EJECUCIÓN DE LAS POLÍTICAS, PLANES, PROYECTOS, PROCESOS Y NORMATIVA INSTITUCIONAL,  APOYAR EN LA ESTANDARIZACIÓN DE LOS PROCESOS, PROCEDIMIENTOS, FORMATOS, GUÍAS, INSTRUCTIVOS DEL CENTRO DE POSGRADOS Y FORMACIÓN CONTINUA,  DE ACUERDO A LOS LINEAMIENTOS ESTABLECIDOS DESDE EL GRUPO  DE GESTIÓN DE LA  CALIDAD, APOYAR EN LA IMPLEMENTACIÓN DE EVALUACIÓN DOCENTE EN LOS POSGRADOS, APOYAR EN LA ELABORACIÓN DE ACTAS DE REUNIONES DESARROLLADAS EN TORNO A LA EJECUCIÓN DE SUS ACTIVIDADES</t>
  </si>
  <si>
    <t>CO1.REQ.5607420</t>
  </si>
  <si>
    <t>OPSP-CPF-0006-2024</t>
  </si>
  <si>
    <t>https://community.secop.gov.co/Public/Tendering/ContractNoticePhases/View?PPI=CO1.PPI.29387949&amp;isFromPublicArea=True&amp;isModal=False</t>
  </si>
  <si>
    <t>STEPHANIE PEÑARANDA MEZA</t>
  </si>
  <si>
    <t>APOYAR A LA DIRECCIÓN DEL CENTRO DE POSGRADOS EN LA ARTICULACIÓN CON LAS COORDINACIONES ADMINISTRATIVAS DE LOS POSGRADOS DE CADA FACULTAD, APOYAR A LA DIRECCIÓN DEL CENTRO DE POSGRADOS EN LA GESTIÓN DE PROCESOS ADMINISTRATIVOS, APOYAR LA GESTIÓN DE CONVENIOS INTERINSTITUCIONALES PARA EL CENTRO DE POSGRADOS Y FORMACIÓN CONTINUA, APOYAR EN EL DISEÑO DE ARTICULACIÓN DE CURSOS Y DIPLOMADOS CON LA OFERTA POSGRADUAL ACTIVA, APOYAR A LA COORDINACIÓN DE DIPLOMADOS EN EL DESARROLLO Y CREACIÓN DE OFERTAS DE EDUCACIÓN CONTINUA, APOYAR LA COORDINACIÓN Y DESARROLLO DE ACTIVIDADES DE MERCADEO PARA PROMOVER LA OFERTA DEL CENTRO DE POSGRADO, APOYAR EN LA ELABORACIÓN DE ACTAS DE REUNIONES DESARROLLADAS EN TORNO A LA EJECUCIÓN DE SUS ACTIVIDADES</t>
  </si>
  <si>
    <t>CO1.REQ.5605680</t>
  </si>
  <si>
    <t>OPSP-CPF-0005-2024</t>
  </si>
  <si>
    <t>https://community.secop.gov.co/Public/Tendering/ContractNoticePhases/View?PPI=CO1.PPI.29390028&amp;isFromPublicArea=True&amp;isModal=False</t>
  </si>
  <si>
    <t>DILZO RAFAEL RADA CANTILLO</t>
  </si>
  <si>
    <t>APOYAR EN LA ASESORÍA DE TODO LO REFERENTE AL DISEÑO Y PUBLICIDAD PARA EL MEJORAMIENTO DE LA IMAGEN DEL CENTRO DE POSGRADOS Y FORMACIÓN CONTINUA, APOYAR LA REVISIÓN DE LAS PRODUCCIONES GRÁFICAS ELABORADAS POR LOS COLABORADORES DEL ÁREA, APOYAR EN LA ELABORACIÓN DE TODO LO REFERENTE A LA IDENTIDAD CORPORATIVA DEL CENTRO DE POSGRADOS Y FORMACIÓN CONTINUA, APOYAR EN LA CREACIÓN Y ACTUALIZACIÓN DE LOS DISEÑOS DE LA PUBLICIDAD DE LOS PROGRAMAS EXISTENTES Y DE LOS NUEVOS PROGRAMAS DEL CENTRO DE POSGRADOS Y FORMACIÓN CONTINUA, APOYAR EN LA DIAGRAMACIÓN DE DIAPOSITIVAS REQUERIDAS POR LA DIRECCIÓN DEL CENTRO DE POSGRADOS Y FORMACIÓN CONTINUA, APOYAR EN LA REALIZACIÓN DE TODAS LAS CREACIONES DE LAS ANIMACIONES 2D Y 3D CON REFERENCIA DE LOS PROGRAMAS EXISTENTES Y DE LOS NUEVOS PROGRAMAS DEL CENTRO DE POSGRADOS Y FORMACIÓN CONTINUA, APOYAR EN LA ELABORACIÓN DE ACTAS DE REUNIONES DESARROLLADAS EN TORNO A LA EJECUCIÓN DE SUS ACTIVIDADES</t>
  </si>
  <si>
    <t>CO1.REQ.5605741</t>
  </si>
  <si>
    <t>OPSP-CPF-0004-2024</t>
  </si>
  <si>
    <t>https://community.secop.gov.co/Public/Tendering/ContractNoticePhases/View?PPI=CO1.PPI.29389902&amp;isFromPublicArea=True&amp;isModal=False</t>
  </si>
  <si>
    <t>GENITH ISABEL GARZON ALVAREZ</t>
  </si>
  <si>
    <t>APOYAR EN LO RELATIVO A LA GESTION DE COBRANZA Y RECUPERACION DE CARTERA CONSISTENTES EN EL LEVANTAMIENTO, VERIFICACIÓN, DEPURACIÓN, CONSOLIDACIÓN Y COBRO DE LAS OBLIGACIONES EN MORA DE LOS CRÉDITOS EDUCATIVOS QUE CONCEDE UNIMAGDALENA A LOS ESTUDIANTES DEL CENTRO DE POSTGRADOS Y FORMACIÓN CONTINUA SEGÚN LAS CONDICIONES ESTABLECIDAS EN LA REGLAMENTACIÓN DEL SISTEMA DE FINANCIACIÓN DE MATRÍCULAS, APOYAR EN LA ATENCIÓN AL PÚBLICO CON CARTERA MOROSA EN COBRO PRE JURÍDICO Y/O JURÍDICO, APOYAR EN LA ELABORACIÓN DE VOLANTES DE CONSIGNACIÓN PARA EL PAGO DE LAS CUOTAS MENSUALES (RECAUDO VIGENCIAS ANTERIORES), APOYAR EN EL COBRO A LOS DEUDORES Y CODEUDORES MOROSOS, MEDIANTE LA ELABORACIÓN Y ENVIÓ DE NOTIFICACIONES Y/O COMUNICACIONES A SU DOMICILIO REAL Y LABORAL, LLAMADAS TELEFÓNICAS, VISITAS PERSONALES Y CUALQUIER OTRO MEDIO EFICAZ PARA COMUNICAR AL DEUDOR Y CODEUDOR DE SU SITUACIÓN DE LAS CUALES SE LLEVARÁ UN CONTROL VERIFICABLE EN EXCEL, APOYAR EN LA ELABORACIÓN Y VERIFICACIÓN DE LA SUSCRIPCIÓN DE LOS ACUERDOS DE PAGO QUE SE LOGRE CON LOS DEUDORES Y CODEUDORES Y EN EL SEGUIMIENTO DE LOS MISMOS, APOYAR EN LA ACTUALIZACIÓN DE DATOS DE CONTACTO DE LOS DEUDORES Y CODEUDORES QUE LOGRE CONSOLIDAR Y REPORTARLOS A UNIMAGDALENA, APOYAR EN LA EXPEDICIÓN DE CERTIFICACIONES RELACIONADAS CON LAS OBLIGACIONES COBRADAS Y REQUERIDAS POR LOS DEUDORES Y/O CODEUDORES, APOYAR EN EL DIAGNOSTICO Y REPORTE DE LOS CRÉDITOS QUE NO SE HAN RECUPERADO, APOYAR EN LA EJECUCIÓN DE LOS PROCEDIMIENTOS COGUI RELACIONADAS CON LAS ACTIVIDADES DESARROLLADAS, APOYAR EN LA REALIZACIÓN DE INFORMES DETALLADOS DEL RESULTADO Y CONCLUSIONES DE LA COBRANZA REALIZADA, LOS CONVENIOS DE PAGO FIRMADOS Y LAS DEMANDAS PRESENTADAS, DONDE SE INCLUIRÁ UNA RELACIÓN DE LOS TRÁMITES ADELANTADOS INDICANDO EN QUÉ ESTADO SE ENCUENTRA CADA COBRO, CONVENIO O PROCESO PRESENTADO</t>
  </si>
  <si>
    <t>CO1.REQ.5605581</t>
  </si>
  <si>
    <t>OPSP-CPF-0003-2024</t>
  </si>
  <si>
    <t>https://community.secop.gov.co/Public/Tendering/ContractNoticePhases/View?PPI=CO1.PPI.29387765&amp;isFromPublicArea=True&amp;isModal=False</t>
  </si>
  <si>
    <t>JOHANA BARROS PEREZ</t>
  </si>
  <si>
    <t>APOYAR EN LA CREACIÓN Y APLICACIÓN DE ESTRATEGIAS DE MARKETING QUE GARANTICEN LA DIFUSIÓN DE LA OFERTA ACADÉMICA Y LA VENTA DE SERVICIOS, APOYAR EN LA PLANIFICACIÓN Y COORDINACIÓN DE PARTICIPACIÓN DEL CENTRO DE POSGRADOS EN EVENTOS ACADÉMICOS, COMERCIALES Y FERIAS INSTITUCIONALES, APOYAR EN LA COORDINACIÓN DE LA EJECUCIÓN DE CAMPAÑAS PUBLICITARIAS Y PROMOCIONALES, APOYAR EN LA COLABORACIÓN ESTRECHA ENTRE EL CENTRO DE POSGRADOS Y FORMACIÓN CONTINÚAN Y LAS DEMÁS DEPENDENCIAS DE LA UNIVERSIDAD PARA ASEGURAR LA ALINEACIÓN DE LOS ESFUERZOS DE MARKETING CON LOS OBJETIVOS GENERALES DE LA MISMA, APOYAR EN LA COORDINACIÓN DE CREACIÓN DE CONTENIDO PARA REDES SOCIALES Y MATERIAL PUBLICITARIO, APOYAR EN LA COORDINACIÓN Y LIDERAZGO DEL EQUIPO DE ATENCIÓN AL CLIENTE Y VENTAS DESDE TODOS LOS CANALES DISPUESTOS PARA ESTA ACTIVIDAD, APOYAR EN LA ELABORACIÓN DE ACTAS DE REUNIONES DESARROLLADAS EN TORNO A LA EJECUCIÓN DE SUS ACTIVIDADES</t>
  </si>
  <si>
    <t>CO1.REQ.5605734</t>
  </si>
  <si>
    <t>OPSP-CPF-0002-2024</t>
  </si>
  <si>
    <t>https://community.secop.gov.co/Public/Tendering/ContractNoticePhases/View?PPI=CO1.PPI.29387720&amp;isFromPublicArea=True&amp;isModal=False</t>
  </si>
  <si>
    <t>ANDRES ALBERTO SANCHEZ LARA</t>
  </si>
  <si>
    <t>APOYAR EN LOS ASPECTOS LEGALES DE LA EJECUCIÓN DE LOS PROYECTOS DE REGALÍAS EJECUTADAS POR EL CENTRO DE POSGRADOS, APOYAR JURÍDICAMENTE EN LA ELABORACIÓN DE CONVENIOS PARA LA VENTA DE SERVICIOS ACADÉMICOS DEL CENTRO DE POSTRADOS, APOYAR EN LA ELABORACIÓN DE LOS MODELOS DE LOS ACUERDOS ACADÉMICOS PARA LA CREACIÓN DE LOS NUEVOS PROGRAMAS DE POSTGRADOS, APOYAR EN LA ELABORACIÓN Y/O REVISIÓN Y CORRECCIÓN DE RESOLUCIONES DEL CENTRO DE POSGRADOS, APOYAR EN LA ELABORACIÓN REVISIÓN Y/O CORRECCIÓN DE LAS ÓRDENES ELABORADAS POR LA DEPENDENCIA DEL CENTRO DE POSGRADOS, APOYAR EN LA RECOPILACIÓN Y ACTUALIZACIÓN DE LAS NORMAS LEGALES, DE JURISPRUDENCIA, DOCTRINA Y DE LOS CONCEPTOS QUE TENGAN RELACIÓN CON EL ÁMBITO DE COMPETENCIA DEL CENTRO DE POSTGRADOS,  APOYAR EN LOS PROCESOS Y PROCEDIMIENTOS DE GESTIÓN DE LA CONTRATACIÓN DEL SISTEMA INTEGRAL DE LA CALIDAD "COGUI", APOYAR EN LA REVISIÓN Y APROBACIÓN DE DOCUMENTACIÓN REQUERIDA PARA LA CONTRATACIÓN, TENIENDO EN CUENTA LAS DIRECTRICES DADAS POR EL GRUPO DE CONTRATACIÓN DE LA INSTITUCIÓN, APOYAR EN LA REVISIÓN DE LOS CONVENIOS QUE HA ESTABLECIDO EL CENTRO DE POSTGRADOS Y FORMACIÓN CONTINUA, LA VIGENCIA Y PRÓRROGA DE LOS MISMOS, APOYAR EN LA PROYECCIÓN DE LAS RESPUESTAS DE LOS DERECHOS DE PETICIÓN Y TUTELAS, APOYAR EN LA ELABORACIÓN Y REVISIÓN DE LOS CONTRATOS DE CÁTEDRA, RESOLUCIONES DE PAGO Y REEMBOLSO, CONVENIOS Y DEMÁS ACTOS ADMINISTRATIVOS QUE SE GENEREN, APOYAR EN LA RESPUESTAS DE CONSULTAS DE TIPO JURÍDICO, APOYAR EN LA REPRESENTACIÓN JURÍDICA DE LA INSTITUCIÓN EN LOS PROCESOS JUDICIALES Y/O ADMINISTRATIVOS QUE SE REQUIERAN, APOYAR EN LA REVISIÓN Y APROBACIÓN DE LA DOCUMENTACIÓN CONTRACTUAL EN LA PLATAFORMA DEL GEDOCO, APOYAR EN LA ELABORACIÓN DE ACTAS DE REUNIONES DESARROLLADAS EN TORNO A LA EJECUCIÓN DE SUS ACTIVIDADES</t>
  </si>
  <si>
    <t>CO1.REQ.5605705</t>
  </si>
  <si>
    <t>OPSP-CPF-0001-2024</t>
  </si>
  <si>
    <t>CENTRO DE POSGRADOS Y FORMACIÓN CONTINUA</t>
  </si>
  <si>
    <t>APOYAR EN LOS PROCESOS DE CREACIÓN Y PRESENTACIÓN DE LOS PROGRAMAS NUEVOS DE LA FACULTAD DE CIENCIAS DE LA EDUCACIÓN, APOYAR AL CENTRO DE POSGRADOS Y FORMACIÓN CONTINUA EN ARTICULACIÓN CON LA OFICINA DE ASEGURAMIENTO DE LA CALIDAD EN LOS PROCESOS DE AUTOEVALUACIÓN, MODIFICACIÓN Y RENOVACIÓN DE LOS REGISTROS CALIFICADOS DE LOS PROGRAMAS DE POSGRADOS DE LA FACULTAD DE CIENCIAS DE LA EDUCACIÓN, APOYAR EN LA REALIZACIÓN DE LA REVISIÓN DE ESTILO, GRAMÁTICA Y REDACCIÓN DE LOS DOCUMENTOS REQUERIDOS PARA SOLICITUD Y RENOVACIÓN DE REGISTROS CALIFICADOS, APOYAR A LA FACULTAD DE CIENCIAS DE LA EDUCACIÓN EN LA VIRTUALIZACIÓN DE LOS PROGRAMAS QUE ASÍ LO REQUIERAN, TENIENDO EN CUENTA LAS PLANTILLAS DEFINIDAS POR EL MINISTERIO DE EDUCACIÓN SEGÚN LAS CONDICIONES DE CALIDAD DESCRITAS EN LA NORMATIVIDAD VIGENTE, APOYAR EN LA ORGANIZACIÓN DE LAS EVIDENCIAS Y ANEXOS TÉCNICOS PARA EL CARGUE DE LOS DOCUMENTOS EN EL SACES, APOYAR EN LA ASISTENCIA A TODAS LAS REUNIONES PROGRAMADAS POR LA OFICINA DE ASEGURAMIENTO DE LA CALIDAD, LAS FACULTADES Y EL MINISTERIO DE EDUCACIÓN CORRESPONDIENTE A CAPACITACIONES Y SOCIALIZACIONES CON RESPECTO A LA NORMATIVIDAD VIGENTE, APOYAR EN LA PRESENTACIÓN DE INFORMES MENSUALES DEL AVANCE DE LOS PROGRAMAS ASIGNADOS, APOYAR EN LA ASISTENCIA A LOS CONSEJOS DE PROGRAMAS DE LA FACULTAD DE CIENCIAS DE LA EDUCACIÓN COMO DELEGADO DE LA DIRECTORA DEL CENTRO DE POSGRADOS Y FORMACIÓN CONTINUA, APOYAR EN LA ELABORACIÓN DE ACTAS DE REUNIONES DESARROLLADAS EN TORNO A LA EJECUCIÓN DE SUS ACTIVIDADES</t>
  </si>
  <si>
    <t>106 - 34023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</si>
</sst>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_-&quot;$&quot;\ * #,##0.00_-;\-&quot;$&quot;\ * #,##0.00_-;_-&quot;$&quot;\ * &quot;-&quot;??_-;_-@_-"/>
    <numFmt numFmtId="165" formatCode="_(* #,##0_);_(* \(#,##0\);_(* &quot;-&quot;??_);_(@_)"/>
    <numFmt numFmtId="166" formatCode="yyyy\/mm\/dd"/>
    <numFmt numFmtId="167" formatCode="[$-F800]dddd\,\ mmmm\ dd\,\ yyyy"/>
    <numFmt numFmtId="168" formatCode="yyyy\-mm\-dd;@"/>
    <numFmt numFmtId="169" formatCode="_-&quot;$&quot;\ * #,##0_-;\-&quot;$&quot;\ * #,##0_-;_-&quot;$&quot;\ * &quot;-&quot;??_-;_-@_-"/>
    <numFmt numFmtId="170" formatCode="0.0"/>
    <numFmt numFmtId="171" formatCode="yyyy\-mm\-dd"/>
    <numFmt numFmtId="172" formatCode="_-&quot;$&quot;\ * #,##0_-;\-&quot;$&quot;\ * #,##0_-;_-&quot;$&quot;\ * &quot;-&quot;_-;_-@_-"/>
    <numFmt numFmtId="174" formatCode="yyyy/mm/dd;@"/>
  </numFmts>
  <fonts count="29"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FF0000"/>
      <name val="Calibri"/>
      <family val="2"/>
      <scheme val="minor"/>
    </font>
    <font>
      <sz val="8"/>
      <name val="Calibri"/>
      <family val="2"/>
      <scheme val="minor"/>
    </font>
    <font>
      <b/>
      <sz val="11"/>
      <color theme="0" tint="-4.9989318521683403E-2"/>
      <name val="Calibri"/>
      <family val="2"/>
      <scheme val="minor"/>
    </font>
    <font>
      <b/>
      <u val="double"/>
      <sz val="11"/>
      <color theme="0" tint="-4.9989318521683403E-2"/>
      <name val="Calibri"/>
      <family val="2"/>
      <scheme val="minor"/>
    </font>
    <font>
      <sz val="11"/>
      <color theme="0" tint="-4.9989318521683403E-2"/>
      <name val="Calibri"/>
      <family val="2"/>
      <scheme val="minor"/>
    </font>
    <font>
      <b/>
      <sz val="11"/>
      <name val="Calibri"/>
      <family val="2"/>
      <scheme val="minor"/>
    </font>
    <font>
      <u/>
      <sz val="11"/>
      <color theme="10"/>
      <name val="Calibri"/>
      <family val="2"/>
      <scheme val="minor"/>
    </font>
    <font>
      <b/>
      <sz val="10"/>
      <name val="Calibri"/>
      <family val="2"/>
      <scheme val="minor"/>
    </font>
    <font>
      <sz val="10"/>
      <color theme="1"/>
      <name val="Calibri"/>
      <family val="2"/>
      <scheme val="minor"/>
    </font>
    <font>
      <sz val="10"/>
      <name val="Calibri"/>
      <family val="2"/>
      <scheme val="minor"/>
    </font>
    <font>
      <b/>
      <sz val="10"/>
      <color theme="0" tint="-4.9989318521683403E-2"/>
      <name val="Calibri"/>
      <family val="2"/>
      <scheme val="minor"/>
    </font>
    <font>
      <sz val="10"/>
      <color theme="0" tint="-4.9989318521683403E-2"/>
      <name val="Calibri"/>
      <family val="2"/>
      <scheme val="minor"/>
    </font>
    <font>
      <b/>
      <u val="double"/>
      <sz val="10"/>
      <color theme="0" tint="-4.9989318521683403E-2"/>
      <name val="Calibri"/>
      <family val="2"/>
      <scheme val="minor"/>
    </font>
    <font>
      <b/>
      <sz val="10"/>
      <color theme="1"/>
      <name val="Calibri"/>
      <family val="2"/>
      <scheme val="minor"/>
    </font>
    <font>
      <b/>
      <sz val="26"/>
      <color theme="1"/>
      <name val="Calibri"/>
      <family val="2"/>
      <scheme val="minor"/>
    </font>
    <font>
      <sz val="11"/>
      <color rgb="FF000000"/>
      <name val="Calibri"/>
      <family val="2"/>
    </font>
    <font>
      <u/>
      <sz val="10"/>
      <name val="Calibri"/>
      <family val="2"/>
      <scheme val="minor"/>
    </font>
    <font>
      <sz val="10"/>
      <name val="Calibri"/>
      <family val="2"/>
    </font>
    <font>
      <sz val="11"/>
      <name val="Calibri"/>
      <family val="2"/>
    </font>
    <font>
      <sz val="11"/>
      <name val="Calibri"/>
      <family val="2"/>
      <scheme val="minor"/>
    </font>
    <font>
      <b/>
      <sz val="10"/>
      <color theme="0"/>
      <name val="Calibri"/>
      <family val="2"/>
      <scheme val="minor"/>
    </font>
    <font>
      <b/>
      <u val="double"/>
      <sz val="10"/>
      <color theme="0"/>
      <name val="Calibri"/>
      <family val="2"/>
      <scheme val="minor"/>
    </font>
    <font>
      <sz val="10"/>
      <color rgb="FF000000"/>
      <name val="Calibri"/>
      <family val="2"/>
      <scheme val="minor"/>
    </font>
    <font>
      <b/>
      <sz val="10"/>
      <color rgb="FF000000"/>
      <name val="Calibri"/>
      <family val="2"/>
      <scheme val="minor"/>
    </font>
    <font>
      <sz val="11"/>
      <color rgb="FF00000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lightGrid">
        <fgColor theme="0" tint="-4.9989318521683403E-2"/>
        <bgColor theme="0" tint="-0.14996795556505021"/>
      </patternFill>
    </fill>
    <fill>
      <patternFill patternType="solid">
        <fgColor theme="2"/>
        <bgColor indexed="64"/>
      </patternFill>
    </fill>
    <fill>
      <patternFill patternType="gray125">
        <bgColor theme="0" tint="-0.14993743705557422"/>
      </patternFill>
    </fill>
    <fill>
      <patternFill patternType="solid">
        <fgColor theme="0" tint="-4.9989318521683403E-2"/>
        <bgColor indexed="64"/>
      </patternFill>
    </fill>
    <fill>
      <patternFill patternType="solid">
        <fgColor rgb="FF1B55F9"/>
        <bgColor indexed="64"/>
      </patternFill>
    </fill>
    <fill>
      <patternFill patternType="solid">
        <fgColor theme="3" tint="0.79998168889431442"/>
        <bgColor indexed="64"/>
      </patternFill>
    </fill>
    <fill>
      <patternFill patternType="solid">
        <fgColor rgb="FFFFFF00"/>
        <bgColor indexed="64"/>
      </patternFill>
    </fill>
    <fill>
      <patternFill patternType="lightGrid">
        <fgColor theme="0" tint="-4.9989318521683403E-2"/>
        <bgColor theme="2" tint="-0.499984740745262"/>
      </patternFill>
    </fill>
  </fills>
  <borders count="3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xf numFmtId="0" fontId="10" fillId="0" borderId="0" applyNumberFormat="0" applyFill="0" applyBorder="0" applyAlignment="0" applyProtection="0"/>
    <xf numFmtId="0" fontId="10" fillId="0" borderId="0" applyNumberFormat="0" applyFill="0" applyBorder="0" applyAlignment="0" applyProtection="0"/>
    <xf numFmtId="0" fontId="22" fillId="0" borderId="0"/>
    <xf numFmtId="0" fontId="22" fillId="0" borderId="0"/>
    <xf numFmtId="172" fontId="1" fillId="0" borderId="0" applyFont="0" applyFill="0" applyBorder="0" applyAlignment="0" applyProtection="0"/>
  </cellStyleXfs>
  <cellXfs count="556">
    <xf numFmtId="0" fontId="0" fillId="0" borderId="0" xfId="0"/>
    <xf numFmtId="9" fontId="0" fillId="0" borderId="0" xfId="3" applyFont="1" applyAlignment="1">
      <alignment horizontal="center"/>
    </xf>
    <xf numFmtId="165" fontId="2" fillId="3" borderId="6" xfId="1" applyNumberFormat="1" applyFont="1" applyFill="1" applyBorder="1" applyAlignment="1">
      <alignment horizontal="center" vertical="center"/>
    </xf>
    <xf numFmtId="0" fontId="2" fillId="4" borderId="6" xfId="0" applyFont="1" applyFill="1" applyBorder="1" applyAlignment="1">
      <alignment horizontal="center" vertical="center"/>
    </xf>
    <xf numFmtId="9" fontId="0" fillId="5" borderId="0" xfId="3" applyFont="1" applyFill="1" applyAlignment="1">
      <alignment horizontal="center"/>
    </xf>
    <xf numFmtId="0" fontId="2" fillId="0" borderId="1" xfId="0" applyFont="1" applyBorder="1" applyAlignment="1">
      <alignment vertical="center"/>
    </xf>
    <xf numFmtId="0" fontId="2" fillId="0" borderId="10" xfId="0" applyFont="1" applyBorder="1" applyAlignment="1">
      <alignment vertical="center"/>
    </xf>
    <xf numFmtId="0" fontId="2" fillId="0" borderId="0" xfId="0" applyFont="1"/>
    <xf numFmtId="0" fontId="2" fillId="9" borderId="16" xfId="0" applyFont="1" applyFill="1" applyBorder="1"/>
    <xf numFmtId="0" fontId="2" fillId="9" borderId="15" xfId="0" applyFont="1" applyFill="1" applyBorder="1"/>
    <xf numFmtId="0" fontId="2" fillId="9" borderId="17" xfId="0" applyFont="1" applyFill="1" applyBorder="1" applyAlignment="1">
      <alignment horizontal="center"/>
    </xf>
    <xf numFmtId="0" fontId="2" fillId="9" borderId="6" xfId="0" applyFont="1" applyFill="1" applyBorder="1"/>
    <xf numFmtId="0" fontId="2" fillId="9" borderId="6" xfId="0" applyFont="1" applyFill="1" applyBorder="1" applyAlignment="1">
      <alignment horizontal="center"/>
    </xf>
    <xf numFmtId="0" fontId="2" fillId="6" borderId="3" xfId="0" applyFont="1" applyFill="1" applyBorder="1" applyAlignment="1">
      <alignmen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2" fillId="9" borderId="3" xfId="0" applyFont="1" applyFill="1" applyBorder="1"/>
    <xf numFmtId="168" fontId="0" fillId="5" borderId="0" xfId="3" applyNumberFormat="1" applyFont="1" applyFill="1" applyAlignment="1">
      <alignment horizontal="center"/>
    </xf>
    <xf numFmtId="1" fontId="0" fillId="0" borderId="0" xfId="0" applyNumberFormat="1"/>
    <xf numFmtId="168" fontId="0" fillId="0" borderId="0" xfId="0" applyNumberFormat="1"/>
    <xf numFmtId="0" fontId="0" fillId="0" borderId="2" xfId="0" applyBorder="1"/>
    <xf numFmtId="0" fontId="0" fillId="5" borderId="0" xfId="0" applyFill="1"/>
    <xf numFmtId="168" fontId="0" fillId="5" borderId="0" xfId="0" applyNumberFormat="1" applyFill="1"/>
    <xf numFmtId="0" fontId="2" fillId="0" borderId="0" xfId="0" applyFont="1" applyAlignment="1">
      <alignment vertical="center"/>
    </xf>
    <xf numFmtId="165" fontId="2" fillId="3" borderId="12" xfId="1" applyNumberFormat="1" applyFont="1" applyFill="1" applyBorder="1" applyAlignment="1">
      <alignment vertical="center"/>
    </xf>
    <xf numFmtId="0" fontId="2" fillId="4" borderId="12" xfId="0" applyFont="1" applyFill="1" applyBorder="1" applyAlignment="1">
      <alignment horizontal="center" vertical="center"/>
    </xf>
    <xf numFmtId="44" fontId="2" fillId="6" borderId="6" xfId="0" applyNumberFormat="1" applyFont="1" applyFill="1" applyBorder="1" applyAlignment="1">
      <alignment vertical="center"/>
    </xf>
    <xf numFmtId="0" fontId="6" fillId="0" borderId="0" xfId="0" applyFont="1" applyAlignment="1">
      <alignment horizontal="center" vertical="center" wrapText="1"/>
    </xf>
    <xf numFmtId="0" fontId="6" fillId="7" borderId="6" xfId="4"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4" applyFont="1" applyFill="1" applyBorder="1" applyAlignment="1">
      <alignment horizontal="center" vertical="center" wrapText="1"/>
    </xf>
    <xf numFmtId="1" fontId="6" fillId="7" borderId="14" xfId="0" applyNumberFormat="1" applyFont="1" applyFill="1" applyBorder="1" applyAlignment="1">
      <alignment horizontal="center" vertical="center" wrapText="1"/>
    </xf>
    <xf numFmtId="168" fontId="6" fillId="7" borderId="6" xfId="4" applyNumberFormat="1" applyFont="1" applyFill="1" applyBorder="1" applyAlignment="1">
      <alignment horizontal="center" vertical="center" wrapText="1"/>
    </xf>
    <xf numFmtId="168" fontId="6" fillId="7" borderId="6" xfId="0" applyNumberFormat="1" applyFont="1" applyFill="1" applyBorder="1" applyAlignment="1">
      <alignment horizontal="center" vertical="center" wrapText="1"/>
    </xf>
    <xf numFmtId="0" fontId="7" fillId="7" borderId="6" xfId="4" applyFont="1" applyFill="1" applyBorder="1" applyAlignment="1">
      <alignment horizontal="center" vertical="center" wrapText="1"/>
    </xf>
    <xf numFmtId="166" fontId="6" fillId="7" borderId="6" xfId="0" applyNumberFormat="1" applyFont="1" applyFill="1" applyBorder="1" applyAlignment="1">
      <alignment horizontal="center" vertical="center" wrapText="1"/>
    </xf>
    <xf numFmtId="9" fontId="7" fillId="7" borderId="6" xfId="3" applyFont="1" applyFill="1" applyBorder="1" applyAlignment="1">
      <alignment horizontal="center" vertical="center" wrapText="1"/>
    </xf>
    <xf numFmtId="0" fontId="8" fillId="0" borderId="0" xfId="0" applyFont="1" applyAlignment="1">
      <alignment horizontal="center" vertical="center"/>
    </xf>
    <xf numFmtId="0" fontId="6" fillId="8" borderId="0" xfId="0" applyFont="1" applyFill="1" applyAlignment="1">
      <alignment horizontal="center" vertical="center" wrapText="1"/>
    </xf>
    <xf numFmtId="0" fontId="0" fillId="0" borderId="0" xfId="0" applyAlignment="1">
      <alignment horizontal="center"/>
    </xf>
    <xf numFmtId="0" fontId="2" fillId="0" borderId="9" xfId="0" applyFont="1" applyBorder="1" applyAlignment="1">
      <alignment horizontal="center" vertical="center"/>
    </xf>
    <xf numFmtId="0" fontId="0" fillId="0" borderId="0" xfId="2" applyNumberFormat="1" applyFont="1"/>
    <xf numFmtId="0" fontId="0" fillId="5" borderId="0" xfId="2" applyNumberFormat="1" applyFont="1" applyFill="1" applyAlignment="1">
      <alignment horizontal="center"/>
    </xf>
    <xf numFmtId="0" fontId="6" fillId="7" borderId="6" xfId="2" applyNumberFormat="1" applyFont="1" applyFill="1" applyBorder="1" applyAlignment="1">
      <alignment horizontal="center" vertical="center" wrapText="1"/>
    </xf>
    <xf numFmtId="0" fontId="0" fillId="5" borderId="0" xfId="2" applyNumberFormat="1" applyFont="1" applyFill="1"/>
    <xf numFmtId="0" fontId="7" fillId="7" borderId="6" xfId="2" applyNumberFormat="1" applyFont="1" applyFill="1" applyBorder="1" applyAlignment="1">
      <alignment horizontal="center" vertical="center" wrapText="1"/>
    </xf>
    <xf numFmtId="0" fontId="2" fillId="9" borderId="17" xfId="0" applyFont="1" applyFill="1" applyBorder="1"/>
    <xf numFmtId="0" fontId="2" fillId="9" borderId="17" xfId="1" applyNumberFormat="1" applyFont="1" applyFill="1" applyBorder="1" applyAlignment="1">
      <alignment horizontal="right"/>
    </xf>
    <xf numFmtId="0" fontId="2" fillId="9" borderId="15" xfId="1" applyNumberFormat="1" applyFont="1" applyFill="1" applyBorder="1" applyAlignment="1">
      <alignment horizontal="right"/>
    </xf>
    <xf numFmtId="0" fontId="11" fillId="10" borderId="5" xfId="0" applyFont="1" applyFill="1" applyBorder="1" applyAlignment="1">
      <alignment vertical="center"/>
    </xf>
    <xf numFmtId="0" fontId="11" fillId="10" borderId="4" xfId="0" applyFont="1" applyFill="1" applyBorder="1" applyAlignment="1">
      <alignment vertical="center"/>
    </xf>
    <xf numFmtId="0" fontId="11" fillId="10" borderId="3" xfId="0" applyFont="1" applyFill="1" applyBorder="1" applyAlignment="1">
      <alignment vertical="center"/>
    </xf>
    <xf numFmtId="0" fontId="12" fillId="0" borderId="0" xfId="0" applyFont="1"/>
    <xf numFmtId="0" fontId="14" fillId="8" borderId="0" xfId="0" applyFont="1" applyFill="1" applyAlignment="1">
      <alignment horizontal="center" vertical="center" wrapText="1"/>
    </xf>
    <xf numFmtId="0" fontId="15" fillId="0" borderId="0" xfId="0" applyFont="1" applyAlignment="1">
      <alignment horizontal="center" vertical="center"/>
    </xf>
    <xf numFmtId="0" fontId="14" fillId="7" borderId="6" xfId="4" applyFont="1" applyFill="1" applyBorder="1" applyAlignment="1">
      <alignment horizontal="center" vertical="center" wrapText="1"/>
    </xf>
    <xf numFmtId="0" fontId="14" fillId="7" borderId="6" xfId="0" applyFont="1" applyFill="1" applyBorder="1" applyAlignment="1">
      <alignment horizontal="center" vertical="center" wrapText="1"/>
    </xf>
    <xf numFmtId="9" fontId="16" fillId="7" borderId="6" xfId="3" applyFont="1" applyFill="1" applyBorder="1" applyAlignment="1">
      <alignment horizontal="center" vertical="center" wrapText="1"/>
    </xf>
    <xf numFmtId="5" fontId="16" fillId="7" borderId="6" xfId="2" applyNumberFormat="1" applyFont="1" applyFill="1" applyBorder="1" applyAlignment="1">
      <alignment horizontal="center" vertical="center" wrapText="1"/>
    </xf>
    <xf numFmtId="5" fontId="14" fillId="7" borderId="6" xfId="2" applyNumberFormat="1" applyFont="1" applyFill="1" applyBorder="1" applyAlignment="1">
      <alignment horizontal="center" vertical="center" wrapText="1"/>
    </xf>
    <xf numFmtId="0" fontId="16" fillId="7" borderId="6" xfId="4" applyFont="1" applyFill="1" applyBorder="1" applyAlignment="1">
      <alignment horizontal="center" vertical="center" wrapText="1"/>
    </xf>
    <xf numFmtId="166" fontId="14" fillId="7" borderId="6" xfId="0" applyNumberFormat="1"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14" xfId="4" applyFont="1" applyFill="1" applyBorder="1" applyAlignment="1">
      <alignment horizontal="center" vertical="center" wrapText="1"/>
    </xf>
    <xf numFmtId="0" fontId="14" fillId="0" borderId="0" xfId="0" applyFont="1" applyAlignment="1">
      <alignment horizontal="center" vertical="center" wrapText="1"/>
    </xf>
    <xf numFmtId="44" fontId="17" fillId="6" borderId="6" xfId="0" applyNumberFormat="1" applyFont="1" applyFill="1" applyBorder="1" applyAlignment="1">
      <alignment vertical="center"/>
    </xf>
    <xf numFmtId="0" fontId="17" fillId="4" borderId="12" xfId="0" applyFont="1" applyFill="1" applyBorder="1" applyAlignment="1">
      <alignment horizontal="center" vertical="center"/>
    </xf>
    <xf numFmtId="165" fontId="17" fillId="3" borderId="12" xfId="1" applyNumberFormat="1" applyFont="1" applyFill="1" applyBorder="1" applyAlignment="1">
      <alignment vertical="center"/>
    </xf>
    <xf numFmtId="0" fontId="2" fillId="0" borderId="9" xfId="0" applyFont="1" applyBorder="1" applyAlignment="1">
      <alignment vertical="center"/>
    </xf>
    <xf numFmtId="0" fontId="18" fillId="0" borderId="0" xfId="0" applyFont="1" applyAlignment="1">
      <alignment vertical="center"/>
    </xf>
    <xf numFmtId="0" fontId="19" fillId="0" borderId="0" xfId="0" applyFont="1"/>
    <xf numFmtId="0" fontId="0" fillId="0" borderId="0" xfId="0" applyProtection="1">
      <protection locked="0"/>
    </xf>
    <xf numFmtId="0" fontId="14" fillId="7" borderId="12" xfId="4" applyFont="1" applyFill="1" applyBorder="1" applyAlignment="1">
      <alignment horizontal="center" vertical="center" wrapText="1"/>
    </xf>
    <xf numFmtId="0" fontId="14" fillId="7" borderId="12" xfId="0" applyFont="1" applyFill="1" applyBorder="1" applyAlignment="1">
      <alignment horizontal="center" vertical="center" wrapText="1"/>
    </xf>
    <xf numFmtId="9" fontId="16" fillId="7" borderId="12" xfId="3" applyFont="1" applyFill="1" applyBorder="1" applyAlignment="1">
      <alignment horizontal="center" vertical="center" wrapText="1"/>
    </xf>
    <xf numFmtId="5" fontId="16" fillId="7" borderId="12" xfId="2" applyNumberFormat="1" applyFont="1" applyFill="1" applyBorder="1" applyAlignment="1">
      <alignment horizontal="center" vertical="center" wrapText="1"/>
    </xf>
    <xf numFmtId="5" fontId="14" fillId="7" borderId="12" xfId="2" applyNumberFormat="1" applyFont="1" applyFill="1" applyBorder="1" applyAlignment="1">
      <alignment horizontal="center" vertical="center" wrapText="1"/>
    </xf>
    <xf numFmtId="0" fontId="16" fillId="7" borderId="12" xfId="4" applyFont="1" applyFill="1" applyBorder="1" applyAlignment="1">
      <alignment horizontal="center" vertical="center" wrapText="1"/>
    </xf>
    <xf numFmtId="166" fontId="14" fillId="7" borderId="12" xfId="0" applyNumberFormat="1" applyFont="1" applyFill="1" applyBorder="1" applyAlignment="1">
      <alignment horizontal="center" vertical="center" wrapText="1"/>
    </xf>
    <xf numFmtId="0" fontId="14" fillId="7" borderId="19" xfId="0" applyFont="1" applyFill="1" applyBorder="1" applyAlignment="1">
      <alignment horizontal="center" vertical="center" wrapText="1"/>
    </xf>
    <xf numFmtId="0" fontId="14" fillId="7" borderId="19" xfId="4" applyFont="1" applyFill="1" applyBorder="1" applyAlignment="1">
      <alignment horizontal="center" vertical="center" wrapText="1"/>
    </xf>
    <xf numFmtId="0" fontId="2" fillId="9" borderId="14" xfId="0" applyFont="1" applyFill="1" applyBorder="1" applyAlignment="1">
      <alignment horizontal="center"/>
    </xf>
    <xf numFmtId="0" fontId="11" fillId="10" borderId="10" xfId="0" applyFont="1" applyFill="1" applyBorder="1" applyAlignment="1">
      <alignment vertical="center"/>
    </xf>
    <xf numFmtId="0" fontId="11" fillId="10" borderId="13" xfId="0" applyFont="1" applyFill="1" applyBorder="1" applyAlignment="1">
      <alignment vertical="center"/>
    </xf>
    <xf numFmtId="0" fontId="2" fillId="9" borderId="14" xfId="0" applyFont="1" applyFill="1" applyBorder="1"/>
    <xf numFmtId="0" fontId="2" fillId="9" borderId="20" xfId="0" applyFont="1" applyFill="1" applyBorder="1"/>
    <xf numFmtId="0" fontId="2" fillId="9" borderId="21" xfId="0" applyFont="1" applyFill="1" applyBorder="1"/>
    <xf numFmtId="0" fontId="11" fillId="10" borderId="11" xfId="0" applyFont="1" applyFill="1" applyBorder="1" applyAlignment="1">
      <alignment vertical="center"/>
    </xf>
    <xf numFmtId="0" fontId="2" fillId="9" borderId="22" xfId="0" applyFont="1" applyFill="1" applyBorder="1"/>
    <xf numFmtId="0" fontId="2" fillId="9" borderId="22" xfId="0" applyFont="1" applyFill="1" applyBorder="1" applyAlignment="1">
      <alignment horizontal="center"/>
    </xf>
    <xf numFmtId="0" fontId="2" fillId="9" borderId="10" xfId="0" applyFont="1" applyFill="1" applyBorder="1"/>
    <xf numFmtId="0" fontId="2" fillId="9" borderId="20" xfId="1" applyNumberFormat="1" applyFont="1" applyFill="1" applyBorder="1" applyAlignment="1">
      <alignment horizontal="right"/>
    </xf>
    <xf numFmtId="0" fontId="2" fillId="9" borderId="22" xfId="1" applyNumberFormat="1" applyFont="1" applyFill="1" applyBorder="1" applyAlignment="1">
      <alignment horizontal="right"/>
    </xf>
    <xf numFmtId="0" fontId="12" fillId="0" borderId="23" xfId="1" applyNumberFormat="1" applyFont="1" applyFill="1" applyBorder="1" applyAlignment="1">
      <alignment horizontal="right" vertical="center"/>
    </xf>
    <xf numFmtId="9" fontId="12" fillId="0" borderId="23" xfId="3" applyFont="1" applyFill="1" applyBorder="1" applyAlignment="1">
      <alignment horizontal="center" vertical="center"/>
    </xf>
    <xf numFmtId="0" fontId="13" fillId="0" borderId="18" xfId="1" applyNumberFormat="1" applyFont="1" applyFill="1" applyBorder="1" applyAlignment="1" applyProtection="1">
      <alignment horizontal="right" vertical="center"/>
      <protection locked="0"/>
    </xf>
    <xf numFmtId="0" fontId="12" fillId="0" borderId="18" xfId="1" applyNumberFormat="1" applyFont="1" applyFill="1" applyBorder="1" applyAlignment="1">
      <alignment horizontal="right" vertical="center"/>
    </xf>
    <xf numFmtId="9" fontId="13" fillId="0" borderId="18" xfId="3" applyFont="1" applyFill="1" applyBorder="1" applyAlignment="1">
      <alignment horizontal="center" vertical="center"/>
    </xf>
    <xf numFmtId="0" fontId="12" fillId="0" borderId="24" xfId="1" applyNumberFormat="1" applyFont="1" applyFill="1" applyBorder="1" applyAlignment="1">
      <alignment horizontal="right" vertical="center"/>
    </xf>
    <xf numFmtId="0" fontId="13" fillId="0" borderId="23" xfId="0" applyFont="1" applyBorder="1" applyAlignment="1" applyProtection="1">
      <alignment horizontal="center" vertical="center"/>
      <protection locked="0"/>
    </xf>
    <xf numFmtId="0" fontId="13" fillId="0" borderId="23" xfId="0" applyFont="1" applyBorder="1" applyAlignment="1" applyProtection="1">
      <alignment vertical="center"/>
      <protection locked="0"/>
    </xf>
    <xf numFmtId="0" fontId="13" fillId="0" borderId="23" xfId="0" applyFont="1" applyBorder="1" applyProtection="1">
      <protection locked="0"/>
    </xf>
    <xf numFmtId="0" fontId="12" fillId="0" borderId="23" xfId="0" applyFont="1" applyBorder="1" applyProtection="1">
      <protection locked="0"/>
    </xf>
    <xf numFmtId="0" fontId="12" fillId="0" borderId="23" xfId="0" applyFont="1" applyBorder="1" applyAlignment="1" applyProtection="1">
      <alignment horizontal="center"/>
      <protection locked="0"/>
    </xf>
    <xf numFmtId="0" fontId="13" fillId="0" borderId="23" xfId="0" applyFont="1" applyBorder="1" applyAlignment="1" applyProtection="1">
      <alignment horizontal="center"/>
      <protection locked="0"/>
    </xf>
    <xf numFmtId="0" fontId="13" fillId="0" borderId="23" xfId="0" applyFont="1" applyBorder="1" applyAlignment="1" applyProtection="1">
      <alignment horizontal="left" vertical="center"/>
      <protection locked="0"/>
    </xf>
    <xf numFmtId="0" fontId="13" fillId="0" borderId="23" xfId="0" applyFont="1" applyBorder="1" applyAlignment="1" applyProtection="1">
      <alignment horizontal="right" vertical="center"/>
      <protection locked="0"/>
    </xf>
    <xf numFmtId="0" fontId="13" fillId="0" borderId="23" xfId="0" applyFont="1" applyBorder="1" applyAlignment="1" applyProtection="1">
      <alignment horizontal="right"/>
      <protection locked="0"/>
    </xf>
    <xf numFmtId="14" fontId="13" fillId="0" borderId="23" xfId="0" applyNumberFormat="1" applyFont="1" applyBorder="1" applyAlignment="1" applyProtection="1">
      <alignment horizontal="center" vertical="center"/>
      <protection locked="0"/>
    </xf>
    <xf numFmtId="0" fontId="13" fillId="0" borderId="23" xfId="0" applyFont="1" applyBorder="1"/>
    <xf numFmtId="14" fontId="13" fillId="0" borderId="23" xfId="0" applyNumberFormat="1" applyFont="1" applyBorder="1" applyAlignment="1" applyProtection="1">
      <alignment horizontal="center"/>
      <protection locked="0"/>
    </xf>
    <xf numFmtId="0" fontId="12" fillId="0" borderId="23" xfId="0" applyFont="1" applyBorder="1"/>
    <xf numFmtId="166" fontId="13" fillId="0" borderId="23" xfId="0" applyNumberFormat="1" applyFont="1" applyBorder="1" applyAlignment="1" applyProtection="1">
      <alignment horizontal="center" vertical="center"/>
      <protection locked="0"/>
    </xf>
    <xf numFmtId="167" fontId="13" fillId="0" borderId="23" xfId="0" applyNumberFormat="1" applyFont="1" applyBorder="1" applyAlignment="1" applyProtection="1">
      <alignment horizontal="center" vertical="center"/>
      <protection locked="0"/>
    </xf>
    <xf numFmtId="0" fontId="12" fillId="0" borderId="23" xfId="1" applyNumberFormat="1" applyFont="1" applyFill="1" applyBorder="1" applyAlignment="1" applyProtection="1">
      <alignment horizontal="right"/>
      <protection locked="0"/>
    </xf>
    <xf numFmtId="0" fontId="13" fillId="0" borderId="18" xfId="0" applyFont="1" applyBorder="1" applyAlignment="1" applyProtection="1">
      <alignment horizontal="center" vertical="center"/>
      <protection locked="0"/>
    </xf>
    <xf numFmtId="0" fontId="13" fillId="0" borderId="18" xfId="0" applyFont="1" applyBorder="1" applyAlignment="1" applyProtection="1">
      <alignment vertical="center"/>
      <protection locked="0"/>
    </xf>
    <xf numFmtId="0" fontId="13" fillId="0" borderId="18" xfId="0" applyFont="1" applyBorder="1" applyProtection="1">
      <protection locked="0"/>
    </xf>
    <xf numFmtId="0" fontId="13" fillId="0" borderId="18" xfId="0" applyFont="1" applyBorder="1" applyAlignment="1" applyProtection="1">
      <alignment horizontal="center"/>
      <protection locked="0"/>
    </xf>
    <xf numFmtId="0" fontId="13" fillId="0" borderId="18" xfId="0" applyFont="1" applyBorder="1" applyAlignment="1" applyProtection="1">
      <alignment horizontal="left" vertical="center"/>
      <protection locked="0"/>
    </xf>
    <xf numFmtId="0" fontId="13" fillId="0" borderId="18" xfId="0" applyFont="1" applyBorder="1" applyAlignment="1" applyProtection="1">
      <alignment horizontal="right" vertical="center"/>
      <protection locked="0"/>
    </xf>
    <xf numFmtId="0" fontId="13" fillId="0" borderId="18" xfId="0" applyFont="1" applyBorder="1" applyAlignment="1" applyProtection="1">
      <alignment horizontal="right"/>
      <protection locked="0"/>
    </xf>
    <xf numFmtId="14" fontId="13" fillId="0" borderId="18" xfId="0" applyNumberFormat="1" applyFont="1" applyBorder="1" applyAlignment="1" applyProtection="1">
      <alignment horizontal="center" vertical="center"/>
      <protection locked="0"/>
    </xf>
    <xf numFmtId="0" fontId="13" fillId="0" borderId="18" xfId="0" applyFont="1" applyBorder="1"/>
    <xf numFmtId="14" fontId="13" fillId="0" borderId="18" xfId="0" applyNumberFormat="1" applyFont="1" applyBorder="1" applyAlignment="1" applyProtection="1">
      <alignment horizontal="center"/>
      <protection locked="0"/>
    </xf>
    <xf numFmtId="166" fontId="13" fillId="0" borderId="18" xfId="0" applyNumberFormat="1" applyFont="1" applyBorder="1" applyAlignment="1" applyProtection="1">
      <alignment horizontal="center" vertical="center"/>
      <protection locked="0"/>
    </xf>
    <xf numFmtId="167" fontId="13" fillId="0" borderId="18" xfId="0" applyNumberFormat="1"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24" xfId="0" applyFont="1" applyBorder="1" applyAlignment="1" applyProtection="1">
      <alignment vertical="center"/>
      <protection locked="0"/>
    </xf>
    <xf numFmtId="0" fontId="13" fillId="0" borderId="24" xfId="0" applyFont="1" applyBorder="1" applyProtection="1">
      <protection locked="0"/>
    </xf>
    <xf numFmtId="0" fontId="13" fillId="0" borderId="24" xfId="0" applyFont="1" applyBorder="1" applyAlignment="1" applyProtection="1">
      <alignment horizontal="center"/>
      <protection locked="0"/>
    </xf>
    <xf numFmtId="0" fontId="12" fillId="0" borderId="24" xfId="0" applyFont="1" applyBorder="1" applyProtection="1">
      <protection locked="0"/>
    </xf>
    <xf numFmtId="0" fontId="13" fillId="0" borderId="24" xfId="0" applyFont="1" applyBorder="1" applyAlignment="1" applyProtection="1">
      <alignment horizontal="left" vertical="center"/>
      <protection locked="0"/>
    </xf>
    <xf numFmtId="0" fontId="13" fillId="0" borderId="24" xfId="0" applyFont="1" applyBorder="1" applyAlignment="1" applyProtection="1">
      <alignment horizontal="right" vertical="center"/>
      <protection locked="0"/>
    </xf>
    <xf numFmtId="14" fontId="12" fillId="0" borderId="24" xfId="0" applyNumberFormat="1" applyFont="1" applyBorder="1" applyAlignment="1" applyProtection="1">
      <alignment horizontal="center"/>
      <protection locked="0"/>
    </xf>
    <xf numFmtId="0" fontId="13" fillId="0" borderId="24" xfId="0" applyFont="1" applyBorder="1"/>
    <xf numFmtId="14" fontId="13" fillId="0" borderId="24" xfId="0" applyNumberFormat="1" applyFont="1" applyBorder="1" applyAlignment="1" applyProtection="1">
      <alignment horizontal="center"/>
      <protection locked="0"/>
    </xf>
    <xf numFmtId="0" fontId="12" fillId="0" borderId="24" xfId="0" applyFont="1" applyBorder="1"/>
    <xf numFmtId="166" fontId="13" fillId="0" borderId="24" xfId="0" applyNumberFormat="1" applyFont="1" applyBorder="1" applyAlignment="1" applyProtection="1">
      <alignment horizontal="center" vertical="center"/>
      <protection locked="0"/>
    </xf>
    <xf numFmtId="14" fontId="13" fillId="0" borderId="24" xfId="0" applyNumberFormat="1" applyFont="1" applyBorder="1" applyAlignment="1" applyProtection="1">
      <alignment horizontal="center" vertical="center"/>
      <protection locked="0"/>
    </xf>
    <xf numFmtId="0" fontId="12" fillId="0" borderId="24" xfId="0" applyFont="1" applyBorder="1" applyAlignment="1" applyProtection="1">
      <alignment horizontal="center"/>
      <protection locked="0"/>
    </xf>
    <xf numFmtId="167" fontId="13" fillId="0" borderId="24" xfId="0" applyNumberFormat="1" applyFont="1" applyBorder="1" applyAlignment="1" applyProtection="1">
      <alignment horizontal="center" vertical="center"/>
      <protection locked="0"/>
    </xf>
    <xf numFmtId="0" fontId="12" fillId="0" borderId="24" xfId="1" applyNumberFormat="1" applyFont="1" applyFill="1" applyBorder="1" applyAlignment="1" applyProtection="1">
      <alignment horizontal="right"/>
      <protection locked="0"/>
    </xf>
    <xf numFmtId="0" fontId="17" fillId="9" borderId="20" xfId="0" applyFont="1" applyFill="1" applyBorder="1"/>
    <xf numFmtId="0" fontId="17" fillId="9" borderId="21" xfId="0" applyFont="1" applyFill="1" applyBorder="1"/>
    <xf numFmtId="0" fontId="17" fillId="9" borderId="14" xfId="0" applyFont="1" applyFill="1" applyBorder="1" applyAlignment="1">
      <alignment horizontal="center"/>
    </xf>
    <xf numFmtId="0" fontId="17" fillId="9" borderId="14" xfId="0" applyFont="1" applyFill="1" applyBorder="1"/>
    <xf numFmtId="0" fontId="17" fillId="9" borderId="22" xfId="0" applyFont="1" applyFill="1" applyBorder="1"/>
    <xf numFmtId="0" fontId="17" fillId="9" borderId="22" xfId="0" applyFont="1" applyFill="1" applyBorder="1" applyAlignment="1">
      <alignment horizontal="center"/>
    </xf>
    <xf numFmtId="0" fontId="17" fillId="9" borderId="10" xfId="0" applyFont="1" applyFill="1" applyBorder="1"/>
    <xf numFmtId="0" fontId="17" fillId="9" borderId="20" xfId="1" applyNumberFormat="1" applyFont="1" applyFill="1" applyBorder="1" applyAlignment="1">
      <alignment horizontal="right"/>
    </xf>
    <xf numFmtId="0" fontId="17" fillId="9" borderId="22" xfId="1" applyNumberFormat="1" applyFont="1" applyFill="1" applyBorder="1" applyAlignment="1">
      <alignment horizontal="right"/>
    </xf>
    <xf numFmtId="0" fontId="20" fillId="0" borderId="23" xfId="5" applyFont="1" applyFill="1" applyBorder="1" applyProtection="1">
      <protection locked="0"/>
    </xf>
    <xf numFmtId="0" fontId="20" fillId="0" borderId="18" xfId="5" applyFont="1" applyFill="1" applyBorder="1" applyProtection="1">
      <protection locked="0"/>
    </xf>
    <xf numFmtId="0" fontId="20" fillId="0" borderId="24" xfId="5" applyFont="1" applyFill="1" applyBorder="1" applyProtection="1">
      <protection locked="0"/>
    </xf>
    <xf numFmtId="0" fontId="13" fillId="0" borderId="23" xfId="1" applyNumberFormat="1" applyFont="1" applyFill="1" applyBorder="1" applyAlignment="1">
      <alignment horizontal="right" vertical="center"/>
    </xf>
    <xf numFmtId="9" fontId="13" fillId="0" borderId="23" xfId="3" applyFont="1" applyFill="1" applyBorder="1" applyAlignment="1">
      <alignment horizontal="center" vertical="center"/>
    </xf>
    <xf numFmtId="0" fontId="13" fillId="0" borderId="23" xfId="2" applyNumberFormat="1" applyFont="1" applyFill="1" applyBorder="1" applyAlignment="1">
      <alignment horizontal="right" vertical="center"/>
    </xf>
    <xf numFmtId="0" fontId="13" fillId="0" borderId="18" xfId="2" applyNumberFormat="1" applyFont="1" applyFill="1" applyBorder="1" applyAlignment="1">
      <alignment horizontal="right" vertical="center"/>
    </xf>
    <xf numFmtId="0" fontId="13" fillId="0" borderId="18" xfId="1" applyNumberFormat="1" applyFont="1" applyFill="1" applyBorder="1" applyAlignment="1">
      <alignment horizontal="right" vertical="center"/>
    </xf>
    <xf numFmtId="0" fontId="20" fillId="0" borderId="18" xfId="5" applyFont="1" applyFill="1" applyBorder="1"/>
    <xf numFmtId="0" fontId="13" fillId="0" borderId="24" xfId="1" applyNumberFormat="1" applyFont="1" applyFill="1" applyBorder="1" applyAlignment="1">
      <alignment horizontal="right" vertical="center"/>
    </xf>
    <xf numFmtId="9" fontId="13" fillId="0" borderId="24" xfId="3" applyFont="1" applyFill="1" applyBorder="1" applyAlignment="1">
      <alignment horizontal="center" vertical="center"/>
    </xf>
    <xf numFmtId="0" fontId="13" fillId="0" borderId="23" xfId="0" applyFont="1" applyBorder="1" applyAlignment="1">
      <alignment vertical="center"/>
    </xf>
    <xf numFmtId="14" fontId="13" fillId="0" borderId="23" xfId="0" applyNumberFormat="1" applyFont="1" applyBorder="1" applyAlignment="1">
      <alignment horizontal="center"/>
    </xf>
    <xf numFmtId="0" fontId="13" fillId="0" borderId="23" xfId="1" applyNumberFormat="1" applyFont="1" applyFill="1" applyBorder="1" applyAlignment="1" applyProtection="1">
      <alignment horizontal="right"/>
      <protection locked="0"/>
    </xf>
    <xf numFmtId="0" fontId="20" fillId="0" borderId="23" xfId="5" applyFont="1" applyFill="1" applyBorder="1"/>
    <xf numFmtId="0" fontId="13" fillId="0" borderId="18" xfId="0" applyFont="1" applyBorder="1" applyAlignment="1">
      <alignment vertical="center"/>
    </xf>
    <xf numFmtId="14" fontId="13" fillId="0" borderId="18" xfId="0" applyNumberFormat="1" applyFont="1" applyBorder="1" applyAlignment="1">
      <alignment horizontal="center"/>
    </xf>
    <xf numFmtId="0" fontId="13" fillId="0" borderId="18" xfId="1" applyNumberFormat="1" applyFont="1" applyFill="1" applyBorder="1" applyAlignment="1" applyProtection="1">
      <alignment horizontal="right"/>
      <protection locked="0"/>
    </xf>
    <xf numFmtId="0" fontId="3" fillId="0" borderId="18" xfId="0" applyFont="1" applyBorder="1"/>
    <xf numFmtId="0" fontId="13" fillId="0" borderId="18" xfId="0" applyFont="1" applyBorder="1" applyAlignment="1" applyProtection="1">
      <alignment horizontal="left"/>
      <protection locked="0"/>
    </xf>
    <xf numFmtId="0" fontId="13" fillId="0" borderId="24" xfId="0" applyFont="1" applyBorder="1" applyAlignment="1" applyProtection="1">
      <alignment horizontal="right"/>
      <protection locked="0"/>
    </xf>
    <xf numFmtId="0" fontId="13" fillId="0" borderId="24" xfId="0" applyFont="1" applyBorder="1" applyAlignment="1" applyProtection="1">
      <alignment horizontal="left"/>
      <protection locked="0"/>
    </xf>
    <xf numFmtId="0" fontId="13" fillId="0" borderId="25" xfId="0" applyFont="1" applyBorder="1" applyAlignment="1" applyProtection="1">
      <alignment horizontal="center"/>
      <protection locked="0"/>
    </xf>
    <xf numFmtId="0" fontId="13" fillId="0" borderId="25" xfId="0" applyFont="1" applyBorder="1" applyAlignment="1" applyProtection="1">
      <alignment horizontal="center" vertical="center"/>
      <protection locked="0"/>
    </xf>
    <xf numFmtId="0" fontId="13" fillId="0" borderId="25" xfId="0" applyFont="1" applyBorder="1" applyAlignment="1" applyProtection="1">
      <alignment vertical="center"/>
      <protection locked="0"/>
    </xf>
    <xf numFmtId="0" fontId="13" fillId="0" borderId="25" xfId="0" applyFont="1" applyBorder="1" applyProtection="1">
      <protection locked="0"/>
    </xf>
    <xf numFmtId="14" fontId="13" fillId="0" borderId="25" xfId="0" applyNumberFormat="1" applyFont="1" applyBorder="1" applyAlignment="1" applyProtection="1">
      <alignment horizontal="center"/>
      <protection locked="0"/>
    </xf>
    <xf numFmtId="0" fontId="13" fillId="0" borderId="25" xfId="0" applyFont="1" applyBorder="1"/>
    <xf numFmtId="166" fontId="13" fillId="0" borderId="25" xfId="0" applyNumberFormat="1" applyFont="1" applyBorder="1" applyAlignment="1" applyProtection="1">
      <alignment horizontal="center" vertical="center"/>
      <protection locked="0"/>
    </xf>
    <xf numFmtId="14" fontId="13" fillId="0" borderId="25" xfId="0" applyNumberFormat="1" applyFont="1" applyBorder="1" applyAlignment="1" applyProtection="1">
      <alignment horizontal="center" vertical="center"/>
      <protection locked="0"/>
    </xf>
    <xf numFmtId="167" fontId="13" fillId="0" borderId="25" xfId="0" applyNumberFormat="1" applyFont="1" applyBorder="1" applyAlignment="1" applyProtection="1">
      <alignment horizontal="center" vertical="center"/>
      <protection locked="0"/>
    </xf>
    <xf numFmtId="0" fontId="13" fillId="0" borderId="25" xfId="1" applyNumberFormat="1" applyFont="1" applyFill="1" applyBorder="1" applyAlignment="1" applyProtection="1">
      <alignment horizontal="right"/>
      <protection locked="0"/>
    </xf>
    <xf numFmtId="0" fontId="13" fillId="0" borderId="25" xfId="1" applyNumberFormat="1" applyFont="1" applyFill="1" applyBorder="1" applyAlignment="1">
      <alignment horizontal="right" vertical="center"/>
    </xf>
    <xf numFmtId="9" fontId="13" fillId="0" borderId="25" xfId="3" applyFont="1" applyFill="1" applyBorder="1" applyAlignment="1">
      <alignment horizontal="center" vertical="center"/>
    </xf>
    <xf numFmtId="0" fontId="20" fillId="0" borderId="25" xfId="5" applyFont="1" applyFill="1" applyBorder="1" applyProtection="1">
      <protection locked="0"/>
    </xf>
    <xf numFmtId="0" fontId="13" fillId="0" borderId="23" xfId="0" applyFont="1" applyBorder="1" applyAlignment="1" applyProtection="1">
      <alignment horizontal="left"/>
      <protection locked="0"/>
    </xf>
    <xf numFmtId="0" fontId="13" fillId="0" borderId="18" xfId="0" applyFont="1" applyBorder="1" applyAlignment="1" applyProtection="1">
      <alignment horizontal="center" wrapText="1"/>
      <protection locked="0"/>
    </xf>
    <xf numFmtId="0" fontId="13" fillId="0" borderId="24" xfId="1" applyNumberFormat="1" applyFont="1" applyFill="1" applyBorder="1" applyAlignment="1" applyProtection="1">
      <alignment horizontal="right"/>
      <protection locked="0"/>
    </xf>
    <xf numFmtId="0" fontId="13" fillId="0" borderId="23" xfId="1" applyNumberFormat="1" applyFont="1" applyFill="1" applyBorder="1" applyAlignment="1" applyProtection="1">
      <alignment horizontal="right" vertical="center"/>
      <protection locked="0"/>
    </xf>
    <xf numFmtId="168" fontId="13" fillId="0" borderId="23" xfId="0" applyNumberFormat="1" applyFont="1" applyBorder="1" applyAlignment="1" applyProtection="1">
      <alignment horizontal="center" vertical="center"/>
      <protection locked="0"/>
    </xf>
    <xf numFmtId="168" fontId="13" fillId="0" borderId="18" xfId="0" applyNumberFormat="1" applyFont="1" applyBorder="1" applyAlignment="1" applyProtection="1">
      <alignment horizontal="center" vertical="center"/>
      <protection locked="0"/>
    </xf>
    <xf numFmtId="168" fontId="13" fillId="0" borderId="24" xfId="0" applyNumberFormat="1" applyFont="1" applyBorder="1" applyAlignment="1" applyProtection="1">
      <alignment horizontal="center" vertical="center"/>
      <protection locked="0"/>
    </xf>
    <xf numFmtId="0" fontId="20" fillId="0" borderId="23" xfId="5" applyFont="1" applyFill="1" applyBorder="1" applyAlignment="1"/>
    <xf numFmtId="0" fontId="20" fillId="0" borderId="18" xfId="5" applyFont="1" applyFill="1" applyBorder="1" applyAlignment="1"/>
    <xf numFmtId="0" fontId="20" fillId="0" borderId="18" xfId="0" applyFont="1" applyBorder="1"/>
    <xf numFmtId="0" fontId="20" fillId="0" borderId="24" xfId="0" applyFont="1" applyBorder="1"/>
    <xf numFmtId="0" fontId="13" fillId="0" borderId="23" xfId="0" applyFont="1" applyBorder="1" applyAlignment="1">
      <alignment horizontal="right" vertical="center"/>
    </xf>
    <xf numFmtId="14" fontId="13" fillId="0" borderId="23" xfId="0" applyNumberFormat="1" applyFont="1" applyBorder="1" applyProtection="1">
      <protection locked="0"/>
    </xf>
    <xf numFmtId="0" fontId="20" fillId="0" borderId="23" xfId="5" applyFont="1" applyFill="1" applyBorder="1" applyAlignment="1" applyProtection="1">
      <alignment horizontal="left" vertical="center"/>
      <protection locked="0"/>
    </xf>
    <xf numFmtId="0" fontId="13" fillId="0" borderId="18" xfId="0" applyFont="1" applyBorder="1" applyAlignment="1">
      <alignment horizontal="right" vertical="center"/>
    </xf>
    <xf numFmtId="14" fontId="13" fillId="0" borderId="18" xfId="0" applyNumberFormat="1" applyFont="1" applyBorder="1" applyProtection="1">
      <protection locked="0"/>
    </xf>
    <xf numFmtId="0" fontId="13" fillId="0" borderId="24" xfId="0" applyFont="1" applyBorder="1" applyAlignment="1">
      <alignment horizontal="right" vertical="center"/>
    </xf>
    <xf numFmtId="14" fontId="13" fillId="0" borderId="24" xfId="0" applyNumberFormat="1" applyFont="1" applyBorder="1" applyProtection="1">
      <protection locked="0"/>
    </xf>
    <xf numFmtId="0" fontId="9" fillId="10" borderId="10" xfId="0" applyFont="1" applyFill="1" applyBorder="1" applyAlignment="1">
      <alignment vertical="center"/>
    </xf>
    <xf numFmtId="1" fontId="9" fillId="10" borderId="13" xfId="0" applyNumberFormat="1" applyFont="1" applyFill="1" applyBorder="1" applyAlignment="1">
      <alignment vertical="center"/>
    </xf>
    <xf numFmtId="0" fontId="9" fillId="10" borderId="13" xfId="0" applyFont="1" applyFill="1" applyBorder="1" applyAlignment="1">
      <alignment vertical="center"/>
    </xf>
    <xf numFmtId="0" fontId="2" fillId="9" borderId="21" xfId="2" applyNumberFormat="1" applyFont="1" applyFill="1" applyBorder="1"/>
    <xf numFmtId="168" fontId="9" fillId="10" borderId="11" xfId="0" applyNumberFormat="1" applyFont="1" applyFill="1" applyBorder="1" applyAlignment="1">
      <alignment vertical="center"/>
    </xf>
    <xf numFmtId="0" fontId="9" fillId="10" borderId="11" xfId="0" applyFont="1" applyFill="1" applyBorder="1" applyAlignment="1">
      <alignment vertical="center"/>
    </xf>
    <xf numFmtId="0" fontId="2" fillId="9" borderId="20" xfId="2" applyNumberFormat="1" applyFont="1" applyFill="1" applyBorder="1" applyAlignment="1">
      <alignment horizontal="right"/>
    </xf>
    <xf numFmtId="0" fontId="2" fillId="9" borderId="22" xfId="2" applyNumberFormat="1" applyFont="1" applyFill="1" applyBorder="1" applyAlignment="1">
      <alignment horizontal="right"/>
    </xf>
    <xf numFmtId="1" fontId="13" fillId="0" borderId="23" xfId="0" applyNumberFormat="1" applyFont="1" applyBorder="1" applyAlignment="1" applyProtection="1">
      <alignment horizontal="center"/>
      <protection locked="0"/>
    </xf>
    <xf numFmtId="168" fontId="13" fillId="0" borderId="23" xfId="0" applyNumberFormat="1" applyFont="1" applyBorder="1" applyAlignment="1" applyProtection="1">
      <alignment horizontal="center"/>
      <protection locked="0"/>
    </xf>
    <xf numFmtId="0" fontId="13" fillId="0" borderId="23" xfId="2" applyNumberFormat="1" applyFont="1" applyFill="1" applyBorder="1" applyProtection="1">
      <protection locked="0"/>
    </xf>
    <xf numFmtId="0" fontId="13" fillId="0" borderId="23" xfId="2" applyNumberFormat="1" applyFont="1" applyFill="1" applyBorder="1" applyAlignment="1" applyProtection="1">
      <alignment horizontal="right" vertical="center"/>
    </xf>
    <xf numFmtId="1" fontId="13" fillId="0" borderId="18" xfId="0" applyNumberFormat="1" applyFont="1" applyBorder="1" applyAlignment="1" applyProtection="1">
      <alignment horizontal="center"/>
      <protection locked="0"/>
    </xf>
    <xf numFmtId="168" fontId="13" fillId="0" borderId="18" xfId="0" applyNumberFormat="1" applyFont="1" applyBorder="1" applyAlignment="1" applyProtection="1">
      <alignment horizontal="center"/>
      <protection locked="0"/>
    </xf>
    <xf numFmtId="0" fontId="13" fillId="0" borderId="18" xfId="2" applyNumberFormat="1" applyFont="1" applyFill="1" applyBorder="1" applyProtection="1">
      <protection locked="0"/>
    </xf>
    <xf numFmtId="0" fontId="13" fillId="0" borderId="18" xfId="2" applyNumberFormat="1" applyFont="1" applyFill="1" applyBorder="1" applyAlignment="1" applyProtection="1">
      <alignment horizontal="right" vertical="center"/>
    </xf>
    <xf numFmtId="1" fontId="13" fillId="0" borderId="18" xfId="0" applyNumberFormat="1" applyFont="1" applyBorder="1" applyAlignment="1" applyProtection="1">
      <alignment horizontal="center" vertical="center"/>
      <protection locked="0"/>
    </xf>
    <xf numFmtId="0" fontId="20" fillId="0" borderId="18" xfId="5" applyFont="1" applyFill="1" applyBorder="1" applyProtection="1"/>
    <xf numFmtId="1" fontId="13" fillId="0" borderId="24" xfId="0" applyNumberFormat="1" applyFont="1" applyBorder="1" applyAlignment="1" applyProtection="1">
      <alignment horizontal="center"/>
      <protection locked="0"/>
    </xf>
    <xf numFmtId="168" fontId="13" fillId="0" borderId="24" xfId="0" applyNumberFormat="1" applyFont="1" applyBorder="1" applyAlignment="1" applyProtection="1">
      <alignment horizontal="center"/>
      <protection locked="0"/>
    </xf>
    <xf numFmtId="0" fontId="13" fillId="0" borderId="24" xfId="2" applyNumberFormat="1" applyFont="1" applyFill="1" applyBorder="1" applyProtection="1">
      <protection locked="0"/>
    </xf>
    <xf numFmtId="0" fontId="13" fillId="0" borderId="24" xfId="2" applyNumberFormat="1" applyFont="1" applyFill="1" applyBorder="1" applyAlignment="1" applyProtection="1">
      <alignment horizontal="right" vertical="center"/>
    </xf>
    <xf numFmtId="0" fontId="13" fillId="0" borderId="24" xfId="2" applyNumberFormat="1" applyFont="1" applyFill="1" applyBorder="1" applyAlignment="1">
      <alignment horizontal="right" vertical="center"/>
    </xf>
    <xf numFmtId="0" fontId="13" fillId="0" borderId="24" xfId="1" applyNumberFormat="1" applyFont="1" applyFill="1" applyBorder="1" applyAlignment="1" applyProtection="1">
      <alignment horizontal="right" vertical="center"/>
      <protection locked="0"/>
    </xf>
    <xf numFmtId="0" fontId="21" fillId="0" borderId="18" xfId="0" applyFont="1" applyBorder="1"/>
    <xf numFmtId="0" fontId="13" fillId="0" borderId="18" xfId="0" applyFont="1" applyBorder="1" applyAlignment="1">
      <alignment horizontal="center"/>
    </xf>
    <xf numFmtId="0" fontId="13" fillId="0" borderId="23" xfId="0" applyFont="1" applyBorder="1" applyAlignment="1">
      <alignment horizontal="center"/>
    </xf>
    <xf numFmtId="0" fontId="20" fillId="0" borderId="23" xfId="6" applyFont="1" applyFill="1" applyBorder="1"/>
    <xf numFmtId="14" fontId="13" fillId="0" borderId="23" xfId="0" applyNumberFormat="1" applyFont="1" applyBorder="1" applyAlignment="1">
      <alignment horizontal="right"/>
    </xf>
    <xf numFmtId="14" fontId="13" fillId="0" borderId="23" xfId="0" applyNumberFormat="1" applyFont="1" applyBorder="1"/>
    <xf numFmtId="14" fontId="13" fillId="0" borderId="18" xfId="0" applyNumberFormat="1" applyFont="1" applyBorder="1" applyAlignment="1">
      <alignment horizontal="right"/>
    </xf>
    <xf numFmtId="14" fontId="13" fillId="0" borderId="18" xfId="0" applyNumberFormat="1" applyFont="1" applyBorder="1"/>
    <xf numFmtId="0" fontId="20" fillId="0" borderId="18" xfId="6" applyFont="1" applyFill="1" applyBorder="1"/>
    <xf numFmtId="14" fontId="13" fillId="0" borderId="18" xfId="0" applyNumberFormat="1" applyFont="1" applyBorder="1" applyAlignment="1" applyProtection="1">
      <alignment horizontal="right"/>
      <protection locked="0"/>
    </xf>
    <xf numFmtId="0" fontId="20" fillId="0" borderId="18" xfId="6" applyFont="1" applyFill="1" applyBorder="1" applyProtection="1">
      <protection locked="0"/>
    </xf>
    <xf numFmtId="0" fontId="13" fillId="0" borderId="18" xfId="0" applyFont="1" applyBorder="1" applyAlignment="1">
      <alignment horizontal="justify" vertical="center"/>
    </xf>
    <xf numFmtId="170" fontId="13" fillId="0" borderId="18" xfId="0" applyNumberFormat="1" applyFont="1" applyBorder="1" applyAlignment="1" applyProtection="1">
      <alignment horizontal="right"/>
      <protection locked="0"/>
    </xf>
    <xf numFmtId="0" fontId="13" fillId="0" borderId="24" xfId="0" applyFont="1" applyBorder="1" applyAlignment="1">
      <alignment horizontal="center"/>
    </xf>
    <xf numFmtId="14" fontId="13" fillId="0" borderId="24" xfId="0" applyNumberFormat="1" applyFont="1" applyBorder="1" applyAlignment="1" applyProtection="1">
      <alignment horizontal="right"/>
      <protection locked="0"/>
    </xf>
    <xf numFmtId="1" fontId="14" fillId="7" borderId="19" xfId="0" applyNumberFormat="1" applyFont="1" applyFill="1" applyBorder="1" applyAlignment="1">
      <alignment horizontal="center" vertical="center" wrapText="1"/>
    </xf>
    <xf numFmtId="1" fontId="13" fillId="0" borderId="23" xfId="0" applyNumberFormat="1" applyFont="1" applyBorder="1" applyAlignment="1">
      <alignment horizontal="center"/>
    </xf>
    <xf numFmtId="1" fontId="13" fillId="0" borderId="18" xfId="0" applyNumberFormat="1" applyFont="1" applyBorder="1" applyAlignment="1">
      <alignment horizontal="center"/>
    </xf>
    <xf numFmtId="1" fontId="13" fillId="0" borderId="24" xfId="0" applyNumberFormat="1" applyFont="1" applyBorder="1" applyAlignment="1">
      <alignment horizontal="center"/>
    </xf>
    <xf numFmtId="0" fontId="2" fillId="9" borderId="16" xfId="0" applyFont="1" applyFill="1" applyBorder="1" applyAlignment="1">
      <alignment horizontal="center"/>
    </xf>
    <xf numFmtId="0" fontId="11" fillId="10" borderId="16" xfId="0" applyFont="1" applyFill="1" applyBorder="1" applyAlignment="1">
      <alignment vertical="center"/>
    </xf>
    <xf numFmtId="0" fontId="2" fillId="9" borderId="16" xfId="1" applyNumberFormat="1" applyFont="1" applyFill="1" applyBorder="1" applyAlignment="1">
      <alignment horizontal="right"/>
    </xf>
    <xf numFmtId="0" fontId="11" fillId="10" borderId="13" xfId="0" applyFont="1" applyFill="1" applyBorder="1" applyAlignment="1">
      <alignment horizontal="center" vertical="center"/>
    </xf>
    <xf numFmtId="1" fontId="13" fillId="0" borderId="23" xfId="0" applyNumberFormat="1" applyFont="1" applyBorder="1"/>
    <xf numFmtId="0" fontId="13" fillId="9" borderId="23" xfId="1" applyNumberFormat="1" applyFont="1" applyFill="1" applyBorder="1" applyAlignment="1">
      <alignment horizontal="right" vertical="center"/>
    </xf>
    <xf numFmtId="1" fontId="13" fillId="0" borderId="18" xfId="0" applyNumberFormat="1" applyFont="1" applyBorder="1"/>
    <xf numFmtId="0" fontId="13" fillId="0" borderId="18" xfId="0" applyFont="1" applyBorder="1" applyAlignment="1">
      <alignment horizontal="right" vertical="center" wrapText="1"/>
    </xf>
    <xf numFmtId="166" fontId="13" fillId="0" borderId="18" xfId="0" applyNumberFormat="1" applyFont="1" applyBorder="1" applyAlignment="1" applyProtection="1">
      <alignment horizontal="center"/>
      <protection locked="0"/>
    </xf>
    <xf numFmtId="0" fontId="13" fillId="0" borderId="18" xfId="0" applyFont="1" applyBorder="1" applyAlignment="1">
      <alignment horizontal="left" vertical="center"/>
    </xf>
    <xf numFmtId="0" fontId="13" fillId="0" borderId="18" xfId="5" applyFont="1" applyFill="1" applyBorder="1" applyAlignment="1">
      <alignment horizontal="right" wrapText="1"/>
    </xf>
    <xf numFmtId="0" fontId="13" fillId="9" borderId="18" xfId="1" applyNumberFormat="1" applyFont="1" applyFill="1" applyBorder="1" applyAlignment="1">
      <alignment horizontal="right" vertical="center"/>
    </xf>
    <xf numFmtId="0" fontId="13" fillId="0" borderId="18" xfId="0" applyFont="1" applyBorder="1" applyAlignment="1">
      <alignment horizontal="right"/>
    </xf>
    <xf numFmtId="1" fontId="13" fillId="0" borderId="18" xfId="7" applyNumberFormat="1" applyFont="1" applyBorder="1"/>
    <xf numFmtId="0" fontId="13" fillId="0" borderId="18" xfId="0" applyFont="1" applyBorder="1" applyAlignment="1">
      <alignment horizontal="left"/>
    </xf>
    <xf numFmtId="1" fontId="13" fillId="0" borderId="18" xfId="0" applyNumberFormat="1" applyFont="1" applyBorder="1" applyAlignment="1">
      <alignment horizontal="right"/>
    </xf>
    <xf numFmtId="0" fontId="13" fillId="0" borderId="18" xfId="5" applyFont="1" applyBorder="1" applyProtection="1">
      <protection locked="0"/>
    </xf>
    <xf numFmtId="0" fontId="13" fillId="0" borderId="24" xfId="0" applyFont="1" applyBorder="1" applyAlignment="1">
      <alignment horizontal="right"/>
    </xf>
    <xf numFmtId="1" fontId="13" fillId="0" borderId="24" xfId="0" applyNumberFormat="1" applyFont="1" applyBorder="1"/>
    <xf numFmtId="0" fontId="13" fillId="0" borderId="24" xfId="0" applyFont="1" applyBorder="1" applyAlignment="1">
      <alignment horizontal="left"/>
    </xf>
    <xf numFmtId="0" fontId="11" fillId="0" borderId="23" xfId="0" applyFont="1" applyBorder="1"/>
    <xf numFmtId="0" fontId="11" fillId="0" borderId="18" xfId="0" applyFont="1" applyBorder="1"/>
    <xf numFmtId="0" fontId="11" fillId="0" borderId="24" xfId="0" applyFont="1" applyBorder="1"/>
    <xf numFmtId="0" fontId="0" fillId="0" borderId="0" xfId="0" applyAlignment="1">
      <alignment vertical="center"/>
    </xf>
    <xf numFmtId="0" fontId="12" fillId="0" borderId="0" xfId="0" applyFont="1" applyAlignment="1">
      <alignment vertical="center"/>
    </xf>
    <xf numFmtId="168" fontId="13" fillId="0" borderId="23" xfId="0" applyNumberFormat="1" applyFont="1" applyBorder="1" applyAlignment="1">
      <alignment horizontal="center" vertical="center" wrapText="1"/>
    </xf>
    <xf numFmtId="168" fontId="13" fillId="0" borderId="18" xfId="0" applyNumberFormat="1" applyFont="1" applyBorder="1" applyAlignment="1">
      <alignment horizontal="center" vertical="center" wrapText="1"/>
    </xf>
    <xf numFmtId="0" fontId="13" fillId="0" borderId="18" xfId="0" applyFont="1" applyBorder="1" applyAlignment="1" applyProtection="1">
      <alignment horizontal="right" vertical="center" wrapText="1"/>
      <protection locked="0"/>
    </xf>
    <xf numFmtId="0" fontId="20" fillId="0" borderId="18" xfId="5" applyFont="1" applyFill="1" applyBorder="1" applyAlignment="1" applyProtection="1">
      <alignment horizontal="left" vertical="center"/>
      <protection locked="0"/>
    </xf>
    <xf numFmtId="168" fontId="13" fillId="0" borderId="24" xfId="0" applyNumberFormat="1" applyFont="1" applyBorder="1" applyAlignment="1">
      <alignment horizontal="center" vertical="center" wrapText="1"/>
    </xf>
    <xf numFmtId="0" fontId="0" fillId="0" borderId="0" xfId="0" applyAlignment="1">
      <alignment horizontal="right"/>
    </xf>
    <xf numFmtId="9" fontId="0" fillId="5" borderId="0" xfId="3" applyFont="1" applyFill="1" applyAlignment="1">
      <alignment horizontal="right"/>
    </xf>
    <xf numFmtId="0" fontId="0" fillId="5" borderId="0" xfId="0" applyFill="1" applyAlignment="1">
      <alignment horizontal="right"/>
    </xf>
    <xf numFmtId="0" fontId="13" fillId="0" borderId="26" xfId="0" applyFont="1" applyBorder="1" applyAlignment="1" applyProtection="1">
      <alignment horizontal="center" vertical="center"/>
      <protection locked="0"/>
    </xf>
    <xf numFmtId="0" fontId="13" fillId="0" borderId="26" xfId="0" applyFont="1" applyBorder="1" applyAlignment="1" applyProtection="1">
      <alignment vertical="center"/>
      <protection locked="0"/>
    </xf>
    <xf numFmtId="0" fontId="13" fillId="0" borderId="26" xfId="0" applyFont="1" applyBorder="1"/>
    <xf numFmtId="0" fontId="13" fillId="0" borderId="26" xfId="0" applyFont="1" applyBorder="1" applyProtection="1">
      <protection locked="0"/>
    </xf>
    <xf numFmtId="0" fontId="13" fillId="0" borderId="26" xfId="0" applyFont="1" applyBorder="1" applyAlignment="1" applyProtection="1">
      <alignment horizontal="center"/>
      <protection locked="0"/>
    </xf>
    <xf numFmtId="1" fontId="13" fillId="0" borderId="26" xfId="0" applyNumberFormat="1" applyFont="1" applyBorder="1"/>
    <xf numFmtId="0" fontId="13" fillId="0" borderId="26" xfId="0" applyFont="1" applyBorder="1" applyAlignment="1" applyProtection="1">
      <alignment horizontal="right"/>
      <protection locked="0"/>
    </xf>
    <xf numFmtId="168" fontId="13" fillId="0" borderId="26" xfId="0" applyNumberFormat="1" applyFont="1" applyBorder="1" applyAlignment="1" applyProtection="1">
      <alignment horizontal="center" vertical="center"/>
      <protection locked="0"/>
    </xf>
    <xf numFmtId="0" fontId="13" fillId="0" borderId="26" xfId="0" applyFont="1" applyBorder="1" applyAlignment="1">
      <alignment horizontal="left"/>
    </xf>
    <xf numFmtId="166" fontId="13" fillId="0" borderId="26" xfId="0" applyNumberFormat="1" applyFont="1" applyBorder="1" applyAlignment="1" applyProtection="1">
      <alignment horizontal="center" vertical="center"/>
      <protection locked="0"/>
    </xf>
    <xf numFmtId="14" fontId="13" fillId="0" borderId="26" xfId="0" applyNumberFormat="1" applyFont="1" applyBorder="1" applyAlignment="1" applyProtection="1">
      <alignment horizontal="center" vertical="center"/>
      <protection locked="0"/>
    </xf>
    <xf numFmtId="167" fontId="13" fillId="0" borderId="26" xfId="0" applyNumberFormat="1" applyFont="1" applyBorder="1" applyAlignment="1" applyProtection="1">
      <alignment horizontal="center" vertical="center"/>
      <protection locked="0"/>
    </xf>
    <xf numFmtId="0" fontId="13" fillId="0" borderId="26" xfId="1" applyNumberFormat="1" applyFont="1" applyFill="1" applyBorder="1" applyAlignment="1" applyProtection="1">
      <alignment horizontal="right" vertical="center"/>
      <protection locked="0"/>
    </xf>
    <xf numFmtId="0" fontId="13" fillId="0" borderId="26" xfId="1" applyNumberFormat="1" applyFont="1" applyFill="1" applyBorder="1" applyAlignment="1">
      <alignment horizontal="right" vertical="center"/>
    </xf>
    <xf numFmtId="9" fontId="13" fillId="0" borderId="26" xfId="3" applyFont="1" applyFill="1" applyBorder="1" applyAlignment="1">
      <alignment horizontal="center" vertical="center"/>
    </xf>
    <xf numFmtId="0" fontId="13" fillId="0" borderId="27" xfId="0" applyFont="1" applyBorder="1" applyAlignment="1" applyProtection="1">
      <alignment horizontal="center" vertical="center"/>
      <protection locked="0"/>
    </xf>
    <xf numFmtId="0" fontId="13" fillId="0" borderId="27" xfId="0" applyFont="1" applyBorder="1" applyAlignment="1" applyProtection="1">
      <alignment vertical="center"/>
      <protection locked="0"/>
    </xf>
    <xf numFmtId="0" fontId="13" fillId="0" borderId="27" xfId="0" applyFont="1" applyBorder="1"/>
    <xf numFmtId="0" fontId="13" fillId="0" borderId="27" xfId="0" applyFont="1" applyBorder="1" applyProtection="1">
      <protection locked="0"/>
    </xf>
    <xf numFmtId="0" fontId="13" fillId="0" borderId="27" xfId="0" applyFont="1" applyBorder="1" applyAlignment="1" applyProtection="1">
      <alignment horizontal="center"/>
      <protection locked="0"/>
    </xf>
    <xf numFmtId="1" fontId="13" fillId="0" borderId="27" xfId="0" applyNumberFormat="1" applyFont="1" applyBorder="1"/>
    <xf numFmtId="0" fontId="13" fillId="0" borderId="27" xfId="0" applyFont="1" applyBorder="1" applyAlignment="1" applyProtection="1">
      <alignment horizontal="right"/>
      <protection locked="0"/>
    </xf>
    <xf numFmtId="168" fontId="13" fillId="0" borderId="27" xfId="0" applyNumberFormat="1" applyFont="1" applyBorder="1" applyAlignment="1" applyProtection="1">
      <alignment horizontal="center"/>
      <protection locked="0"/>
    </xf>
    <xf numFmtId="166" fontId="13" fillId="0" borderId="27" xfId="0" applyNumberFormat="1" applyFont="1" applyBorder="1" applyAlignment="1" applyProtection="1">
      <alignment horizontal="center" vertical="center"/>
      <protection locked="0"/>
    </xf>
    <xf numFmtId="14" fontId="13" fillId="0" borderId="27" xfId="0" applyNumberFormat="1" applyFont="1" applyBorder="1" applyAlignment="1" applyProtection="1">
      <alignment horizontal="center" vertical="center"/>
      <protection locked="0"/>
    </xf>
    <xf numFmtId="167" fontId="13" fillId="0" borderId="27" xfId="0" applyNumberFormat="1" applyFont="1" applyBorder="1" applyAlignment="1" applyProtection="1">
      <alignment horizontal="center" vertical="center"/>
      <protection locked="0"/>
    </xf>
    <xf numFmtId="0" fontId="13" fillId="0" borderId="27" xfId="1" applyNumberFormat="1" applyFont="1" applyFill="1" applyBorder="1" applyAlignment="1" applyProtection="1">
      <alignment horizontal="right"/>
      <protection locked="0"/>
    </xf>
    <xf numFmtId="0" fontId="13" fillId="0" borderId="27" xfId="1" applyNumberFormat="1" applyFont="1" applyFill="1" applyBorder="1" applyAlignment="1">
      <alignment horizontal="right" vertical="center"/>
    </xf>
    <xf numFmtId="9" fontId="13" fillId="0" borderId="27" xfId="3" applyFont="1" applyFill="1" applyBorder="1" applyAlignment="1">
      <alignment horizontal="center" vertical="center"/>
    </xf>
    <xf numFmtId="1" fontId="13" fillId="0" borderId="27" xfId="8" applyNumberFormat="1" applyFont="1" applyBorder="1"/>
    <xf numFmtId="168" fontId="13" fillId="0" borderId="27" xfId="0" applyNumberFormat="1" applyFont="1" applyBorder="1" applyAlignment="1" applyProtection="1">
      <alignment horizontal="center" vertical="center"/>
      <protection locked="0"/>
    </xf>
    <xf numFmtId="0" fontId="13" fillId="0" borderId="27" xfId="0" applyFont="1" applyBorder="1" applyAlignment="1" applyProtection="1">
      <alignment horizontal="center" vertical="center" wrapText="1"/>
      <protection locked="0"/>
    </xf>
    <xf numFmtId="0" fontId="13" fillId="0" borderId="27" xfId="0" applyFont="1" applyBorder="1" applyAlignment="1">
      <alignment vertical="center"/>
    </xf>
    <xf numFmtId="0" fontId="13" fillId="0" borderId="27" xfId="0" applyFont="1" applyBorder="1" applyAlignment="1" applyProtection="1">
      <alignment horizontal="right" vertical="center"/>
      <protection locked="0"/>
    </xf>
    <xf numFmtId="0" fontId="13" fillId="0" borderId="27" xfId="0" applyFont="1" applyBorder="1" applyAlignment="1">
      <alignment horizontal="left" vertical="center"/>
    </xf>
    <xf numFmtId="0" fontId="13" fillId="0" borderId="27" xfId="1" applyNumberFormat="1" applyFont="1" applyFill="1" applyBorder="1" applyAlignment="1" applyProtection="1">
      <alignment horizontal="right" vertical="center"/>
      <protection locked="0"/>
    </xf>
    <xf numFmtId="0" fontId="13" fillId="0" borderId="27" xfId="0" applyFont="1" applyBorder="1" applyAlignment="1">
      <alignment horizontal="left"/>
    </xf>
    <xf numFmtId="1" fontId="13" fillId="0" borderId="27" xfId="0" applyNumberFormat="1" applyFont="1" applyBorder="1" applyAlignment="1">
      <alignment vertical="center"/>
    </xf>
    <xf numFmtId="0" fontId="13" fillId="0" borderId="27" xfId="0" applyFont="1" applyBorder="1" applyAlignment="1" applyProtection="1">
      <alignment horizontal="right" vertical="center" wrapText="1"/>
      <protection locked="0"/>
    </xf>
    <xf numFmtId="168" fontId="13" fillId="0" borderId="27" xfId="0" applyNumberFormat="1" applyFont="1" applyBorder="1" applyAlignment="1" applyProtection="1">
      <alignment horizontal="center" vertical="center" wrapText="1"/>
      <protection locked="0"/>
    </xf>
    <xf numFmtId="171" fontId="13" fillId="0" borderId="27" xfId="0" applyNumberFormat="1" applyFont="1" applyBorder="1" applyAlignment="1" applyProtection="1">
      <alignment horizontal="center" vertical="center"/>
      <protection locked="0"/>
    </xf>
    <xf numFmtId="1" fontId="13" fillId="0" borderId="27" xfId="0" applyNumberFormat="1" applyFont="1" applyBorder="1" applyAlignment="1" applyProtection="1">
      <alignment horizontal="center" vertical="center"/>
      <protection locked="0"/>
    </xf>
    <xf numFmtId="0" fontId="13" fillId="0" borderId="27" xfId="0" applyFont="1" applyBorder="1" applyAlignment="1">
      <alignment horizontal="center" vertical="center"/>
    </xf>
    <xf numFmtId="0" fontId="13" fillId="0" borderId="27" xfId="0" applyFont="1" applyBorder="1" applyAlignment="1">
      <alignment horizontal="right" vertical="center" wrapText="1"/>
    </xf>
    <xf numFmtId="1" fontId="13" fillId="0" borderId="27" xfId="0" applyNumberFormat="1" applyFont="1" applyBorder="1" applyAlignment="1" applyProtection="1">
      <alignment horizontal="center"/>
      <protection locked="0"/>
    </xf>
    <xf numFmtId="0" fontId="11" fillId="0" borderId="27" xfId="0" applyFont="1" applyBorder="1"/>
    <xf numFmtId="171" fontId="13" fillId="0" borderId="27" xfId="0" applyNumberFormat="1" applyFont="1" applyBorder="1" applyAlignment="1" applyProtection="1">
      <alignment horizontal="center"/>
      <protection locked="0"/>
    </xf>
    <xf numFmtId="0" fontId="13" fillId="0" borderId="28" xfId="0" applyFont="1" applyBorder="1" applyAlignment="1" applyProtection="1">
      <alignment horizontal="center" vertical="center"/>
      <protection locked="0"/>
    </xf>
    <xf numFmtId="0" fontId="13" fillId="0" borderId="28" xfId="0" applyFont="1" applyBorder="1" applyAlignment="1" applyProtection="1">
      <alignment vertical="center"/>
      <protection locked="0"/>
    </xf>
    <xf numFmtId="0" fontId="13" fillId="0" borderId="28" xfId="0" applyFont="1" applyBorder="1"/>
    <xf numFmtId="1" fontId="13" fillId="0" borderId="28" xfId="0" applyNumberFormat="1" applyFont="1" applyBorder="1" applyAlignment="1" applyProtection="1">
      <alignment horizontal="center"/>
      <protection locked="0"/>
    </xf>
    <xf numFmtId="0" fontId="13" fillId="0" borderId="28" xfId="0" applyFont="1" applyBorder="1" applyAlignment="1" applyProtection="1">
      <alignment horizontal="center"/>
      <protection locked="0"/>
    </xf>
    <xf numFmtId="0" fontId="13" fillId="0" borderId="28" xfId="0" applyFont="1" applyBorder="1" applyProtection="1">
      <protection locked="0"/>
    </xf>
    <xf numFmtId="1" fontId="13" fillId="0" borderId="28" xfId="0" applyNumberFormat="1" applyFont="1" applyBorder="1"/>
    <xf numFmtId="0" fontId="13" fillId="0" borderId="28" xfId="0" applyFont="1" applyBorder="1" applyAlignment="1" applyProtection="1">
      <alignment horizontal="right"/>
      <protection locked="0"/>
    </xf>
    <xf numFmtId="168" fontId="13" fillId="0" borderId="28" xfId="0" applyNumberFormat="1" applyFont="1" applyBorder="1" applyAlignment="1" applyProtection="1">
      <alignment horizontal="center"/>
      <protection locked="0"/>
    </xf>
    <xf numFmtId="166" fontId="13" fillId="0" borderId="28" xfId="0" applyNumberFormat="1" applyFont="1" applyBorder="1" applyAlignment="1" applyProtection="1">
      <alignment horizontal="center" vertical="center"/>
      <protection locked="0"/>
    </xf>
    <xf numFmtId="0" fontId="13" fillId="0" borderId="28" xfId="1" applyNumberFormat="1" applyFont="1" applyFill="1" applyBorder="1" applyAlignment="1" applyProtection="1">
      <alignment horizontal="right"/>
      <protection locked="0"/>
    </xf>
    <xf numFmtId="0" fontId="13" fillId="0" borderId="28" xfId="1" applyNumberFormat="1" applyFont="1" applyFill="1" applyBorder="1" applyAlignment="1">
      <alignment horizontal="right" vertical="center"/>
    </xf>
    <xf numFmtId="0" fontId="23" fillId="0" borderId="0" xfId="0" applyFont="1"/>
    <xf numFmtId="169" fontId="0" fillId="0" borderId="0" xfId="2" applyNumberFormat="1" applyFont="1"/>
    <xf numFmtId="171" fontId="23" fillId="0" borderId="0" xfId="0" applyNumberFormat="1" applyFont="1" applyAlignment="1">
      <alignment horizontal="center"/>
    </xf>
    <xf numFmtId="0" fontId="23" fillId="0" borderId="0" xfId="0" applyFont="1" applyAlignment="1">
      <alignment horizontal="center"/>
    </xf>
    <xf numFmtId="0" fontId="23" fillId="0" borderId="0" xfId="0" applyFont="1" applyAlignment="1">
      <alignment horizontal="left"/>
    </xf>
    <xf numFmtId="169" fontId="0" fillId="0" borderId="0" xfId="0" applyNumberFormat="1"/>
    <xf numFmtId="169" fontId="23" fillId="0" borderId="0" xfId="0" applyNumberFormat="1" applyFont="1"/>
    <xf numFmtId="0" fontId="17" fillId="0" borderId="0" xfId="0" applyFont="1"/>
    <xf numFmtId="0" fontId="13" fillId="0" borderId="0" xfId="0" applyFont="1"/>
    <xf numFmtId="0" fontId="15" fillId="0" borderId="0" xfId="0" applyFont="1" applyAlignment="1">
      <alignment horizontal="center" vertical="center" wrapText="1"/>
    </xf>
    <xf numFmtId="0" fontId="24" fillId="7" borderId="12" xfId="4" applyFont="1" applyFill="1" applyBorder="1" applyAlignment="1">
      <alignment horizontal="center" vertical="center" wrapText="1"/>
    </xf>
    <xf numFmtId="0" fontId="24" fillId="7" borderId="12" xfId="0" applyFont="1" applyFill="1" applyBorder="1" applyAlignment="1">
      <alignment horizontal="center" vertical="center" wrapText="1"/>
    </xf>
    <xf numFmtId="9" fontId="25" fillId="7" borderId="12" xfId="3" applyFont="1" applyFill="1" applyBorder="1" applyAlignment="1">
      <alignment horizontal="center" vertical="center" wrapText="1"/>
    </xf>
    <xf numFmtId="5" fontId="24" fillId="7" borderId="12" xfId="2" applyNumberFormat="1" applyFont="1" applyFill="1" applyBorder="1" applyAlignment="1">
      <alignment horizontal="center" vertical="center" wrapText="1"/>
    </xf>
    <xf numFmtId="5" fontId="25" fillId="7" borderId="12" xfId="2" applyNumberFormat="1" applyFont="1" applyFill="1" applyBorder="1" applyAlignment="1">
      <alignment horizontal="center" vertical="center" wrapText="1"/>
    </xf>
    <xf numFmtId="169" fontId="24" fillId="7" borderId="12" xfId="2" applyNumberFormat="1" applyFont="1" applyFill="1" applyBorder="1" applyAlignment="1">
      <alignment horizontal="center" vertical="center" wrapText="1"/>
    </xf>
    <xf numFmtId="169" fontId="25" fillId="7" borderId="12" xfId="2" applyNumberFormat="1" applyFont="1" applyFill="1" applyBorder="1" applyAlignment="1">
      <alignment horizontal="center" vertical="center" wrapText="1"/>
    </xf>
    <xf numFmtId="0" fontId="25" fillId="7" borderId="12" xfId="4" applyFont="1" applyFill="1" applyBorder="1" applyAlignment="1">
      <alignment horizontal="center" vertical="center" wrapText="1"/>
    </xf>
    <xf numFmtId="166" fontId="24" fillId="7" borderId="12" xfId="0" applyNumberFormat="1" applyFont="1" applyFill="1" applyBorder="1" applyAlignment="1">
      <alignment horizontal="center" vertical="center" wrapText="1"/>
    </xf>
    <xf numFmtId="171" fontId="24" fillId="7" borderId="12" xfId="4" applyNumberFormat="1"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19" xfId="4" applyFont="1" applyFill="1" applyBorder="1" applyAlignment="1">
      <alignment horizontal="center" vertical="center" wrapText="1"/>
    </xf>
    <xf numFmtId="169" fontId="0" fillId="5" borderId="0" xfId="2" applyNumberFormat="1" applyFont="1" applyFill="1"/>
    <xf numFmtId="0" fontId="23" fillId="5" borderId="0" xfId="0" applyFont="1" applyFill="1"/>
    <xf numFmtId="44" fontId="11" fillId="6" borderId="6" xfId="0" applyNumberFormat="1" applyFont="1" applyFill="1" applyBorder="1" applyAlignment="1">
      <alignment vertical="center"/>
    </xf>
    <xf numFmtId="0" fontId="9" fillId="6" borderId="5" xfId="0" applyFont="1" applyFill="1" applyBorder="1" applyAlignment="1">
      <alignment vertical="center"/>
    </xf>
    <xf numFmtId="0" fontId="2" fillId="6" borderId="4" xfId="0" applyFont="1" applyFill="1" applyBorder="1" applyAlignment="1">
      <alignment horizontal="center" vertical="center"/>
    </xf>
    <xf numFmtId="171" fontId="23" fillId="5" borderId="0" xfId="0" applyNumberFormat="1" applyFont="1" applyFill="1" applyAlignment="1">
      <alignment horizontal="center"/>
    </xf>
    <xf numFmtId="0" fontId="23" fillId="5" borderId="0" xfId="0" applyFont="1" applyFill="1" applyAlignment="1">
      <alignment horizontal="center"/>
    </xf>
    <xf numFmtId="0" fontId="23" fillId="5" borderId="0" xfId="0" applyFont="1" applyFill="1" applyAlignment="1">
      <alignment horizontal="left"/>
    </xf>
    <xf numFmtId="0" fontId="11" fillId="4" borderId="12" xfId="0" applyFont="1" applyFill="1" applyBorder="1" applyAlignment="1">
      <alignment horizontal="center" vertical="center"/>
    </xf>
    <xf numFmtId="165" fontId="11" fillId="3" borderId="12" xfId="1" applyNumberFormat="1" applyFont="1" applyFill="1" applyBorder="1" applyAlignment="1">
      <alignment vertical="center"/>
    </xf>
    <xf numFmtId="0" fontId="9" fillId="4" borderId="6" xfId="0" applyFont="1" applyFill="1" applyBorder="1" applyAlignment="1">
      <alignment horizontal="center" vertical="center"/>
    </xf>
    <xf numFmtId="165" fontId="9" fillId="3" borderId="6" xfId="1" applyNumberFormat="1" applyFont="1" applyFill="1" applyBorder="1" applyAlignment="1">
      <alignment horizontal="center" vertical="center"/>
    </xf>
    <xf numFmtId="0" fontId="23" fillId="0" borderId="2" xfId="0" applyFont="1" applyBorder="1"/>
    <xf numFmtId="0" fontId="11" fillId="10" borderId="13" xfId="0" applyFont="1" applyFill="1" applyBorder="1" applyAlignment="1">
      <alignment horizontal="left" vertical="center"/>
    </xf>
    <xf numFmtId="171" fontId="11" fillId="10" borderId="13" xfId="0" applyNumberFormat="1" applyFont="1" applyFill="1" applyBorder="1" applyAlignment="1">
      <alignment horizontal="center" vertical="center"/>
    </xf>
    <xf numFmtId="164" fontId="17" fillId="9" borderId="21" xfId="2" applyFont="1" applyFill="1" applyBorder="1"/>
    <xf numFmtId="0" fontId="20" fillId="0" borderId="23" xfId="5" applyFont="1" applyFill="1" applyBorder="1" applyAlignment="1">
      <alignment vertical="center"/>
    </xf>
    <xf numFmtId="0" fontId="20" fillId="0" borderId="18" xfId="5" applyFont="1" applyFill="1" applyBorder="1" applyAlignment="1">
      <alignment vertical="center"/>
    </xf>
    <xf numFmtId="0" fontId="20" fillId="0" borderId="18" xfId="5" applyFont="1" applyFill="1" applyBorder="1" applyAlignment="1">
      <alignment horizontal="left" vertical="center"/>
    </xf>
    <xf numFmtId="0" fontId="13" fillId="0" borderId="18" xfId="5" applyFont="1" applyFill="1" applyBorder="1" applyAlignment="1">
      <alignment vertical="center"/>
    </xf>
    <xf numFmtId="0" fontId="13" fillId="0" borderId="18" xfId="5" applyFont="1" applyFill="1" applyBorder="1" applyAlignment="1">
      <alignment horizontal="center" vertical="center"/>
    </xf>
    <xf numFmtId="0" fontId="13" fillId="0" borderId="18" xfId="5" applyFont="1" applyFill="1" applyBorder="1" applyAlignment="1">
      <alignment horizontal="left" vertical="center"/>
    </xf>
    <xf numFmtId="0" fontId="13" fillId="0" borderId="23" xfId="0" applyFont="1" applyBorder="1" applyAlignment="1">
      <alignment horizontal="center" vertical="center"/>
    </xf>
    <xf numFmtId="171" fontId="13" fillId="0" borderId="23" xfId="0" applyNumberFormat="1" applyFont="1" applyBorder="1" applyAlignment="1">
      <alignment horizontal="center" vertical="center"/>
    </xf>
    <xf numFmtId="171" fontId="13" fillId="0" borderId="23" xfId="0" applyNumberFormat="1" applyFont="1" applyBorder="1" applyAlignment="1" applyProtection="1">
      <alignment horizontal="center"/>
      <protection locked="0"/>
    </xf>
    <xf numFmtId="171" fontId="13" fillId="0" borderId="23" xfId="0" applyNumberFormat="1" applyFont="1" applyBorder="1" applyAlignment="1" applyProtection="1">
      <alignment horizontal="center" vertical="center"/>
      <protection locked="0"/>
    </xf>
    <xf numFmtId="0" fontId="13" fillId="0" borderId="18" xfId="0" applyFont="1" applyBorder="1" applyAlignment="1">
      <alignment horizontal="center" vertical="center"/>
    </xf>
    <xf numFmtId="171" fontId="13" fillId="0" borderId="18" xfId="0" applyNumberFormat="1" applyFont="1" applyBorder="1" applyAlignment="1">
      <alignment horizontal="center" vertical="center"/>
    </xf>
    <xf numFmtId="171" fontId="13" fillId="0" borderId="18" xfId="0" applyNumberFormat="1" applyFont="1" applyBorder="1" applyAlignment="1" applyProtection="1">
      <alignment horizontal="center"/>
      <protection locked="0"/>
    </xf>
    <xf numFmtId="171" fontId="13" fillId="0" borderId="18" xfId="0" applyNumberFormat="1" applyFont="1" applyBorder="1" applyAlignment="1" applyProtection="1">
      <alignment horizontal="center" vertical="center"/>
      <protection locked="0"/>
    </xf>
    <xf numFmtId="49" fontId="13" fillId="0" borderId="18" xfId="0" applyNumberFormat="1" applyFont="1" applyBorder="1" applyAlignment="1">
      <alignment vertical="center"/>
    </xf>
    <xf numFmtId="171" fontId="13" fillId="0" borderId="18" xfId="0" applyNumberFormat="1" applyFont="1" applyBorder="1" applyAlignment="1">
      <alignment horizontal="center"/>
    </xf>
    <xf numFmtId="0" fontId="13" fillId="0" borderId="18" xfId="0" applyFont="1" applyBorder="1" applyAlignment="1">
      <alignment horizontal="center" vertical="center" wrapText="1"/>
    </xf>
    <xf numFmtId="171" fontId="13" fillId="0" borderId="18" xfId="0" applyNumberFormat="1" applyFont="1" applyBorder="1" applyAlignment="1">
      <alignment horizontal="center" vertical="center" wrapText="1"/>
    </xf>
    <xf numFmtId="49" fontId="13" fillId="0" borderId="18" xfId="0" applyNumberFormat="1" applyFont="1" applyBorder="1" applyAlignment="1">
      <alignment vertical="center" wrapText="1"/>
    </xf>
    <xf numFmtId="49" fontId="13" fillId="0" borderId="18" xfId="0" applyNumberFormat="1" applyFont="1" applyBorder="1" applyAlignment="1">
      <alignment horizontal="left" vertical="center" wrapText="1"/>
    </xf>
    <xf numFmtId="0" fontId="13" fillId="0" borderId="18" xfId="0" applyFont="1" applyBorder="1" applyAlignment="1" applyProtection="1">
      <alignment wrapText="1"/>
      <protection locked="0"/>
    </xf>
    <xf numFmtId="174" fontId="13" fillId="0" borderId="23" xfId="0" applyNumberFormat="1" applyFont="1" applyBorder="1" applyAlignment="1">
      <alignment horizontal="center"/>
    </xf>
    <xf numFmtId="0" fontId="13" fillId="0" borderId="18" xfId="0" applyFont="1" applyBorder="1" applyAlignment="1">
      <alignment horizontal="left" wrapText="1"/>
    </xf>
    <xf numFmtId="0" fontId="13" fillId="0" borderId="18" xfId="0" applyFont="1" applyBorder="1" applyAlignment="1">
      <alignment wrapText="1"/>
    </xf>
    <xf numFmtId="174" fontId="13" fillId="0" borderId="18" xfId="0" applyNumberFormat="1" applyFont="1" applyBorder="1" applyAlignment="1">
      <alignment horizontal="center"/>
    </xf>
    <xf numFmtId="174" fontId="13" fillId="0" borderId="24" xfId="0" applyNumberFormat="1" applyFont="1" applyBorder="1" applyAlignment="1">
      <alignment horizontal="center"/>
    </xf>
    <xf numFmtId="0" fontId="13" fillId="0" borderId="24" xfId="0" applyFont="1" applyBorder="1" applyAlignment="1">
      <alignment vertical="center"/>
    </xf>
    <xf numFmtId="14" fontId="13" fillId="0" borderId="27" xfId="0" applyNumberFormat="1" applyFont="1" applyBorder="1" applyAlignment="1" applyProtection="1">
      <alignment horizontal="center"/>
      <protection locked="0"/>
    </xf>
    <xf numFmtId="168" fontId="13" fillId="0" borderId="27" xfId="0" applyNumberFormat="1" applyFont="1" applyBorder="1" applyAlignment="1">
      <alignment horizontal="center"/>
    </xf>
    <xf numFmtId="174" fontId="13" fillId="0" borderId="27" xfId="0" applyNumberFormat="1" applyFont="1" applyBorder="1" applyAlignment="1" applyProtection="1">
      <alignment horizontal="center"/>
      <protection locked="0"/>
    </xf>
    <xf numFmtId="168" fontId="13" fillId="0" borderId="26" xfId="0" applyNumberFormat="1" applyFont="1" applyBorder="1" applyAlignment="1">
      <alignment horizontal="center"/>
    </xf>
    <xf numFmtId="168" fontId="13" fillId="0" borderId="26" xfId="0" applyNumberFormat="1" applyFont="1" applyBorder="1" applyAlignment="1" applyProtection="1">
      <alignment horizontal="center"/>
      <protection locked="0"/>
    </xf>
    <xf numFmtId="168" fontId="13" fillId="0" borderId="27" xfId="0" applyNumberFormat="1" applyFont="1" applyBorder="1" applyAlignment="1">
      <alignment horizontal="center" vertical="center"/>
    </xf>
    <xf numFmtId="171" fontId="13" fillId="0" borderId="28" xfId="0" applyNumberFormat="1" applyFont="1" applyBorder="1" applyAlignment="1">
      <alignment horizontal="center"/>
    </xf>
    <xf numFmtId="168" fontId="13" fillId="0" borderId="28" xfId="0" applyNumberFormat="1" applyFont="1" applyBorder="1" applyAlignment="1">
      <alignment horizontal="center"/>
    </xf>
    <xf numFmtId="1" fontId="13" fillId="0" borderId="18" xfId="0" applyNumberFormat="1" applyFont="1" applyBorder="1" applyAlignment="1">
      <alignment vertical="center"/>
    </xf>
    <xf numFmtId="0" fontId="11" fillId="0" borderId="18" xfId="0" applyFont="1" applyBorder="1" applyAlignment="1">
      <alignment vertical="center"/>
    </xf>
    <xf numFmtId="0" fontId="13" fillId="0" borderId="29" xfId="0" applyFont="1" applyBorder="1" applyAlignment="1" applyProtection="1">
      <alignment horizontal="center" vertical="center"/>
      <protection locked="0"/>
    </xf>
    <xf numFmtId="0" fontId="12" fillId="0" borderId="29" xfId="0" applyFont="1" applyBorder="1" applyAlignment="1" applyProtection="1">
      <alignment horizontal="center"/>
      <protection locked="0"/>
    </xf>
    <xf numFmtId="0" fontId="12" fillId="0" borderId="29" xfId="0" applyFont="1" applyBorder="1" applyAlignment="1" applyProtection="1">
      <alignment horizontal="center" vertical="center"/>
      <protection locked="0"/>
    </xf>
    <xf numFmtId="0" fontId="12" fillId="0" borderId="30" xfId="0" applyFont="1" applyBorder="1" applyAlignment="1" applyProtection="1">
      <alignment horizontal="center"/>
      <protection locked="0"/>
    </xf>
    <xf numFmtId="0" fontId="26" fillId="0" borderId="23" xfId="0" applyFont="1" applyBorder="1" applyAlignment="1">
      <alignment vertical="center"/>
    </xf>
    <xf numFmtId="0" fontId="13" fillId="0" borderId="23" xfId="5" applyFont="1" applyBorder="1" applyAlignment="1" applyProtection="1">
      <alignment vertical="center"/>
      <protection locked="0"/>
    </xf>
    <xf numFmtId="0" fontId="13" fillId="0" borderId="23" xfId="0" applyFont="1" applyBorder="1" applyAlignment="1" applyProtection="1">
      <alignment horizontal="right" vertical="center" wrapText="1"/>
      <protection locked="0"/>
    </xf>
    <xf numFmtId="0" fontId="12" fillId="0" borderId="23" xfId="0" applyFont="1" applyBorder="1" applyAlignment="1" applyProtection="1">
      <alignment vertical="center"/>
      <protection locked="0"/>
    </xf>
    <xf numFmtId="3" fontId="12" fillId="0" borderId="23" xfId="0" applyNumberFormat="1" applyFont="1" applyBorder="1" applyAlignment="1" applyProtection="1">
      <alignment vertical="center"/>
      <protection locked="0"/>
    </xf>
    <xf numFmtId="0" fontId="13" fillId="0" borderId="23" xfId="1" applyNumberFormat="1" applyFont="1" applyFill="1" applyBorder="1" applyAlignment="1" applyProtection="1">
      <alignment vertical="center"/>
      <protection locked="0"/>
    </xf>
    <xf numFmtId="0" fontId="13" fillId="0" borderId="23" xfId="1" applyNumberFormat="1" applyFont="1" applyFill="1" applyBorder="1" applyAlignment="1">
      <alignment vertical="center"/>
    </xf>
    <xf numFmtId="0" fontId="12" fillId="0" borderId="18" xfId="0" applyFont="1" applyBorder="1" applyProtection="1">
      <protection locked="0"/>
    </xf>
    <xf numFmtId="0" fontId="26" fillId="0" borderId="18" xfId="0" applyFont="1" applyBorder="1"/>
    <xf numFmtId="0" fontId="12" fillId="0" borderId="18" xfId="0" applyFont="1" applyBorder="1" applyAlignment="1">
      <alignment horizontal="left" vertical="center"/>
    </xf>
    <xf numFmtId="3" fontId="12" fillId="0" borderId="18" xfId="0" applyNumberFormat="1" applyFont="1" applyBorder="1" applyProtection="1">
      <protection locked="0"/>
    </xf>
    <xf numFmtId="0" fontId="12" fillId="0" borderId="18" xfId="0" applyFont="1" applyBorder="1"/>
    <xf numFmtId="0" fontId="12" fillId="0" borderId="18" xfId="0" applyFont="1" applyBorder="1" applyAlignment="1" applyProtection="1">
      <alignment horizontal="center"/>
      <protection locked="0"/>
    </xf>
    <xf numFmtId="0" fontId="12" fillId="0" borderId="18" xfId="1" applyNumberFormat="1" applyFont="1" applyBorder="1" applyAlignment="1" applyProtection="1">
      <alignment horizontal="right"/>
      <protection locked="0"/>
    </xf>
    <xf numFmtId="9" fontId="12" fillId="0" borderId="18" xfId="3" applyFont="1" applyFill="1" applyBorder="1" applyAlignment="1">
      <alignment horizontal="center" vertical="center"/>
    </xf>
    <xf numFmtId="0" fontId="20" fillId="0" borderId="18" xfId="5" applyFont="1" applyBorder="1" applyProtection="1">
      <protection locked="0"/>
    </xf>
    <xf numFmtId="0" fontId="17" fillId="0" borderId="18" xfId="0" applyFont="1" applyBorder="1" applyAlignment="1">
      <alignment horizontal="left" vertical="center"/>
    </xf>
    <xf numFmtId="14" fontId="12" fillId="0" borderId="18" xfId="0" applyNumberFormat="1" applyFont="1" applyBorder="1" applyAlignment="1" applyProtection="1">
      <alignment horizontal="center"/>
      <protection locked="0"/>
    </xf>
    <xf numFmtId="0" fontId="12" fillId="0" borderId="18" xfId="0" applyFont="1" applyBorder="1" applyAlignment="1" applyProtection="1">
      <alignment vertical="center"/>
      <protection locked="0"/>
    </xf>
    <xf numFmtId="0" fontId="12" fillId="0" borderId="18" xfId="0" applyFont="1" applyBorder="1" applyAlignment="1">
      <alignment vertical="center"/>
    </xf>
    <xf numFmtId="0" fontId="12" fillId="0" borderId="18" xfId="0"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14" fontId="12" fillId="0" borderId="18" xfId="0" applyNumberFormat="1" applyFont="1" applyBorder="1" applyAlignment="1" applyProtection="1">
      <alignment horizontal="center" vertical="center"/>
      <protection locked="0"/>
    </xf>
    <xf numFmtId="0" fontId="26" fillId="0" borderId="18" xfId="0" applyFont="1" applyBorder="1" applyAlignment="1">
      <alignment vertical="center"/>
    </xf>
    <xf numFmtId="0" fontId="12" fillId="0" borderId="18" xfId="1" applyNumberFormat="1" applyFont="1" applyBorder="1" applyAlignment="1" applyProtection="1">
      <alignment horizontal="right" vertical="center"/>
      <protection locked="0"/>
    </xf>
    <xf numFmtId="0" fontId="12" fillId="0" borderId="18" xfId="0" applyFont="1" applyBorder="1" applyAlignment="1" applyProtection="1">
      <alignment horizontal="left"/>
      <protection locked="0"/>
    </xf>
    <xf numFmtId="0" fontId="26" fillId="0" borderId="24" xfId="0" applyFont="1" applyBorder="1"/>
    <xf numFmtId="0" fontId="17" fillId="0" borderId="24" xfId="0" applyFont="1" applyBorder="1" applyAlignment="1">
      <alignment horizontal="left" vertical="center"/>
    </xf>
    <xf numFmtId="3" fontId="12" fillId="0" borderId="24" xfId="0" applyNumberFormat="1" applyFont="1" applyBorder="1" applyProtection="1">
      <protection locked="0"/>
    </xf>
    <xf numFmtId="0" fontId="12" fillId="0" borderId="24" xfId="1" applyNumberFormat="1" applyFont="1" applyBorder="1" applyAlignment="1" applyProtection="1">
      <alignment horizontal="right"/>
      <protection locked="0"/>
    </xf>
    <xf numFmtId="9" fontId="12" fillId="0" borderId="24" xfId="3" applyFont="1" applyFill="1" applyBorder="1" applyAlignment="1">
      <alignment horizontal="center" vertical="center"/>
    </xf>
    <xf numFmtId="0" fontId="13" fillId="0" borderId="18" xfId="2" applyNumberFormat="1" applyFont="1" applyFill="1" applyBorder="1" applyAlignment="1">
      <alignment horizontal="right" vertical="center" wrapText="1"/>
    </xf>
    <xf numFmtId="0" fontId="13" fillId="0" borderId="23" xfId="2" applyNumberFormat="1" applyFont="1" applyFill="1" applyBorder="1" applyAlignment="1" applyProtection="1">
      <alignment horizontal="right"/>
      <protection locked="0"/>
    </xf>
    <xf numFmtId="0" fontId="13" fillId="0" borderId="18" xfId="2" applyNumberFormat="1" applyFont="1" applyFill="1" applyBorder="1" applyAlignment="1" applyProtection="1">
      <alignment horizontal="right"/>
      <protection locked="0"/>
    </xf>
    <xf numFmtId="0" fontId="11" fillId="9" borderId="14" xfId="2" applyNumberFormat="1" applyFont="1" applyFill="1" applyBorder="1" applyAlignment="1">
      <alignment horizontal="right"/>
    </xf>
    <xf numFmtId="1" fontId="13" fillId="0" borderId="18" xfId="0" applyNumberFormat="1" applyFont="1" applyBorder="1" applyAlignment="1">
      <alignment horizontal="right" vertical="center"/>
    </xf>
    <xf numFmtId="49" fontId="13" fillId="0" borderId="18" xfId="0" applyNumberFormat="1" applyFont="1" applyBorder="1" applyAlignment="1">
      <alignment horizontal="right" vertical="center"/>
    </xf>
    <xf numFmtId="0" fontId="13" fillId="0" borderId="23" xfId="2" applyNumberFormat="1" applyFont="1" applyFill="1" applyBorder="1" applyAlignment="1">
      <alignment horizontal="right"/>
    </xf>
    <xf numFmtId="0" fontId="13" fillId="0" borderId="18" xfId="2" applyNumberFormat="1" applyFont="1" applyFill="1" applyBorder="1" applyAlignment="1">
      <alignment horizontal="right"/>
    </xf>
    <xf numFmtId="0" fontId="17" fillId="9" borderId="20" xfId="2" applyNumberFormat="1" applyFont="1" applyFill="1" applyBorder="1" applyAlignment="1">
      <alignment horizontal="right"/>
    </xf>
    <xf numFmtId="0" fontId="17" fillId="9" borderId="10" xfId="2" applyNumberFormat="1" applyFont="1" applyFill="1" applyBorder="1" applyAlignment="1">
      <alignment horizontal="right"/>
    </xf>
    <xf numFmtId="0" fontId="13" fillId="0" borderId="23" xfId="2" applyNumberFormat="1" applyFont="1" applyFill="1" applyBorder="1" applyAlignment="1" applyProtection="1">
      <alignment vertical="center"/>
      <protection locked="0"/>
    </xf>
    <xf numFmtId="0" fontId="13" fillId="0" borderId="23" xfId="2" applyNumberFormat="1" applyFont="1" applyFill="1" applyBorder="1" applyAlignment="1">
      <alignment vertical="center" wrapText="1"/>
    </xf>
    <xf numFmtId="0" fontId="13" fillId="0" borderId="18" xfId="2" applyNumberFormat="1" applyFont="1" applyFill="1" applyBorder="1" applyAlignment="1" applyProtection="1">
      <alignment vertical="center"/>
      <protection locked="0"/>
    </xf>
    <xf numFmtId="0" fontId="13" fillId="0" borderId="18" xfId="2" applyNumberFormat="1" applyFont="1" applyFill="1" applyBorder="1" applyAlignment="1">
      <alignment vertical="center" wrapText="1"/>
    </xf>
    <xf numFmtId="0" fontId="17" fillId="9" borderId="20" xfId="2" applyNumberFormat="1" applyFont="1" applyFill="1" applyBorder="1" applyAlignment="1"/>
    <xf numFmtId="0" fontId="17" fillId="9" borderId="22" xfId="2" applyNumberFormat="1" applyFont="1" applyFill="1" applyBorder="1" applyAlignment="1"/>
    <xf numFmtId="0" fontId="13" fillId="0" borderId="26" xfId="0" applyFont="1" applyBorder="1" applyAlignment="1">
      <alignment vertical="center"/>
    </xf>
    <xf numFmtId="0" fontId="13" fillId="0" borderId="28" xfId="0" applyFont="1" applyBorder="1" applyAlignment="1">
      <alignment vertical="center"/>
    </xf>
    <xf numFmtId="0" fontId="28" fillId="0" borderId="31" xfId="0" applyFont="1" applyBorder="1" applyAlignment="1">
      <alignment horizontal="center"/>
    </xf>
    <xf numFmtId="0" fontId="28" fillId="0" borderId="31" xfId="0" applyFont="1" applyBorder="1" applyAlignment="1">
      <alignment vertical="center"/>
    </xf>
    <xf numFmtId="0" fontId="2" fillId="9" borderId="14" xfId="2" applyNumberFormat="1" applyFont="1" applyFill="1" applyBorder="1"/>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0" fillId="0" borderId="1" xfId="0" applyBorder="1" applyAlignment="1">
      <alignment horizontal="center"/>
    </xf>
    <xf numFmtId="0" fontId="0" fillId="0" borderId="9"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13" xfId="0" applyBorder="1" applyAlignment="1">
      <alignment horizontal="center"/>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2" xfId="0" applyFont="1" applyBorder="1" applyAlignment="1">
      <alignment horizontal="center" vertical="center"/>
    </xf>
    <xf numFmtId="0" fontId="18" fillId="0" borderId="10" xfId="0" applyFont="1" applyBorder="1" applyAlignment="1">
      <alignment horizontal="center" vertical="center"/>
    </xf>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0" borderId="9" xfId="0" applyBorder="1" applyAlignment="1">
      <alignment horizontal="left" vertical="center"/>
    </xf>
    <xf numFmtId="9" fontId="2" fillId="5" borderId="3" xfId="3" applyFont="1" applyFill="1" applyBorder="1" applyAlignment="1">
      <alignment horizontal="center" vertical="center"/>
    </xf>
    <xf numFmtId="9" fontId="2" fillId="5" borderId="4" xfId="3" applyFont="1" applyFill="1" applyBorder="1" applyAlignment="1">
      <alignment horizontal="center" vertical="center"/>
    </xf>
    <xf numFmtId="9" fontId="2" fillId="5" borderId="5" xfId="3" applyFont="1" applyFill="1" applyBorder="1" applyAlignment="1">
      <alignment horizontal="center" vertical="center"/>
    </xf>
    <xf numFmtId="0" fontId="2" fillId="9" borderId="10" xfId="0" applyFont="1" applyFill="1" applyBorder="1" applyAlignment="1">
      <alignment horizontal="center"/>
    </xf>
    <xf numFmtId="0" fontId="2" fillId="9" borderId="13" xfId="0" applyFont="1" applyFill="1" applyBorder="1" applyAlignment="1">
      <alignment horizontal="center"/>
    </xf>
    <xf numFmtId="0" fontId="2" fillId="9" borderId="11" xfId="0" applyFont="1" applyFill="1" applyBorder="1" applyAlignment="1">
      <alignment horizontal="center"/>
    </xf>
    <xf numFmtId="0" fontId="11" fillId="10" borderId="10" xfId="0" applyFont="1" applyFill="1" applyBorder="1" applyAlignment="1">
      <alignment horizontal="center" vertical="center"/>
    </xf>
    <xf numFmtId="0" fontId="11" fillId="10" borderId="13" xfId="0" applyFont="1" applyFill="1" applyBorder="1" applyAlignment="1">
      <alignment horizontal="center" vertical="center"/>
    </xf>
    <xf numFmtId="0" fontId="11" fillId="10" borderId="11" xfId="0" applyFont="1" applyFill="1"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2" fillId="5"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0" borderId="9" xfId="0" applyFont="1" applyBorder="1" applyAlignment="1">
      <alignment horizontal="left" vertical="center"/>
    </xf>
    <xf numFmtId="0" fontId="17" fillId="9" borderId="10" xfId="0" applyFont="1" applyFill="1" applyBorder="1" applyAlignment="1">
      <alignment horizontal="center"/>
    </xf>
    <xf numFmtId="0" fontId="17" fillId="9" borderId="13" xfId="0" applyFont="1" applyFill="1" applyBorder="1" applyAlignment="1">
      <alignment horizontal="center"/>
    </xf>
    <xf numFmtId="0" fontId="17" fillId="9" borderId="11" xfId="0" applyFont="1" applyFill="1" applyBorder="1" applyAlignment="1">
      <alignment horizontal="center"/>
    </xf>
    <xf numFmtId="0" fontId="17" fillId="5" borderId="3"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11" fillId="10" borderId="3" xfId="0" applyFont="1" applyFill="1" applyBorder="1" applyAlignment="1">
      <alignment horizontal="center" vertical="center"/>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2" fillId="9" borderId="3" xfId="0" applyFont="1" applyFill="1" applyBorder="1" applyAlignment="1">
      <alignment horizontal="center"/>
    </xf>
    <xf numFmtId="0" fontId="2" fillId="9" borderId="4" xfId="0" applyFont="1" applyFill="1" applyBorder="1" applyAlignment="1">
      <alignment horizontal="center"/>
    </xf>
    <xf numFmtId="0" fontId="2" fillId="9" borderId="5" xfId="0" applyFont="1" applyFill="1" applyBorder="1" applyAlignment="1">
      <alignment horizontal="center"/>
    </xf>
    <xf numFmtId="0" fontId="9" fillId="10" borderId="10" xfId="0" applyFont="1" applyFill="1" applyBorder="1" applyAlignment="1">
      <alignment horizontal="center" vertical="center"/>
    </xf>
    <xf numFmtId="0" fontId="9" fillId="10" borderId="13" xfId="0" applyFont="1" applyFill="1" applyBorder="1" applyAlignment="1">
      <alignment horizontal="center" vertical="center"/>
    </xf>
    <xf numFmtId="0" fontId="9" fillId="10" borderId="11" xfId="0" applyFont="1" applyFill="1" applyBorder="1" applyAlignment="1">
      <alignment horizontal="center" vertical="center"/>
    </xf>
    <xf numFmtId="169" fontId="2" fillId="5" borderId="4" xfId="2" applyNumberFormat="1" applyFont="1" applyFill="1" applyBorder="1" applyAlignment="1">
      <alignment horizontal="center" vertical="center"/>
    </xf>
    <xf numFmtId="168" fontId="2" fillId="5" borderId="5"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11" xfId="0" applyBorder="1" applyAlignment="1">
      <alignment horizontal="left" vertical="center"/>
    </xf>
    <xf numFmtId="168" fontId="2" fillId="5" borderId="4" xfId="3" applyNumberFormat="1" applyFont="1" applyFill="1" applyBorder="1" applyAlignment="1">
      <alignment horizontal="center" vertical="center"/>
    </xf>
    <xf numFmtId="0" fontId="11" fillId="10" borderId="16" xfId="0" applyFont="1" applyFill="1" applyBorder="1" applyAlignment="1">
      <alignment horizontal="center" vertical="center"/>
    </xf>
    <xf numFmtId="0" fontId="11" fillId="10" borderId="17" xfId="0" applyFont="1" applyFill="1" applyBorder="1" applyAlignment="1">
      <alignment horizontal="center" vertical="center"/>
    </xf>
    <xf numFmtId="0" fontId="2" fillId="9" borderId="15" xfId="0" applyFont="1" applyFill="1" applyBorder="1" applyAlignment="1">
      <alignment horizontal="center"/>
    </xf>
    <xf numFmtId="0" fontId="2" fillId="9" borderId="16" xfId="0" applyFont="1" applyFill="1" applyBorder="1" applyAlignment="1">
      <alignment horizontal="center"/>
    </xf>
    <xf numFmtId="0" fontId="9" fillId="5" borderId="3" xfId="0" applyFont="1" applyFill="1" applyBorder="1" applyAlignment="1">
      <alignment horizontal="center" vertical="center"/>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171" fontId="11" fillId="5" borderId="3" xfId="0" applyNumberFormat="1" applyFont="1" applyFill="1" applyBorder="1" applyAlignment="1">
      <alignment horizontal="center" vertical="center" wrapText="1"/>
    </xf>
    <xf numFmtId="171" fontId="11" fillId="5" borderId="5" xfId="0" applyNumberFormat="1" applyFont="1" applyFill="1" applyBorder="1" applyAlignment="1">
      <alignment horizontal="center" vertical="center" wrapText="1"/>
    </xf>
    <xf numFmtId="0" fontId="12" fillId="0" borderId="25" xfId="0" applyFont="1" applyBorder="1" applyAlignment="1" applyProtection="1">
      <alignment horizontal="center"/>
      <protection locked="0"/>
    </xf>
    <xf numFmtId="9" fontId="13" fillId="0" borderId="32" xfId="3" applyFont="1" applyFill="1" applyBorder="1" applyAlignment="1">
      <alignment horizontal="center" vertical="center"/>
    </xf>
    <xf numFmtId="167" fontId="13" fillId="0" borderId="32" xfId="0" applyNumberFormat="1" applyFont="1" applyBorder="1" applyAlignment="1" applyProtection="1">
      <alignment horizontal="center" vertical="center"/>
      <protection locked="0"/>
    </xf>
    <xf numFmtId="0" fontId="13" fillId="0" borderId="32" xfId="0" applyFont="1" applyBorder="1" applyAlignment="1" applyProtection="1">
      <alignment horizontal="center"/>
      <protection locked="0"/>
    </xf>
    <xf numFmtId="0" fontId="13" fillId="0" borderId="32" xfId="0" applyFont="1" applyBorder="1"/>
    <xf numFmtId="0" fontId="13" fillId="0" borderId="32" xfId="0" applyFont="1" applyBorder="1" applyAlignment="1" applyProtection="1">
      <alignment horizontal="center" vertical="center"/>
      <protection locked="0"/>
    </xf>
    <xf numFmtId="0" fontId="9"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5" xfId="0" applyFont="1" applyFill="1" applyBorder="1" applyAlignment="1">
      <alignment horizontal="center" vertical="center"/>
    </xf>
    <xf numFmtId="0" fontId="2" fillId="9" borderId="33" xfId="1" applyNumberFormat="1" applyFont="1" applyFill="1" applyBorder="1" applyAlignment="1">
      <alignment horizontal="right"/>
    </xf>
    <xf numFmtId="0" fontId="11" fillId="10" borderId="15" xfId="0" applyFont="1" applyFill="1" applyBorder="1" applyAlignment="1">
      <alignment horizontal="center" vertical="center"/>
    </xf>
    <xf numFmtId="171" fontId="13" fillId="0" borderId="25" xfId="0" applyNumberFormat="1" applyFont="1" applyBorder="1" applyAlignment="1" applyProtection="1">
      <alignment horizontal="center" vertical="center"/>
      <protection locked="0"/>
    </xf>
    <xf numFmtId="0" fontId="20" fillId="0" borderId="25" xfId="5" applyFont="1" applyFill="1" applyBorder="1" applyAlignment="1"/>
  </cellXfs>
  <cellStyles count="10">
    <cellStyle name="Hipervínculo" xfId="5" builtinId="8"/>
    <cellStyle name="Hyperlink" xfId="6" xr:uid="{68F9CAE1-3CB1-4816-9AAA-AA6EC0E2D5C2}"/>
    <cellStyle name="Millares" xfId="1" builtinId="3"/>
    <cellStyle name="Moneda" xfId="2" builtinId="4"/>
    <cellStyle name="Moneda [0] 2" xfId="9" xr:uid="{75FE5B11-B5AE-4AC3-A25B-7CD6088DC8CB}"/>
    <cellStyle name="Normal" xfId="0" builtinId="0"/>
    <cellStyle name="Normal 2" xfId="4" xr:uid="{FCA5098E-2001-46BC-9389-FC2AD0A2B754}"/>
    <cellStyle name="Normal 3" xfId="8" xr:uid="{6A1636B0-7F13-4D01-906E-AD3D7DBF17E0}"/>
    <cellStyle name="Normal 4" xfId="7" xr:uid="{A866B7B5-43D5-49F6-8C62-04A326A12197}"/>
    <cellStyle name="Porcentaje" xfId="3" builtinId="5"/>
  </cellStyles>
  <dxfs count="48">
    <dxf>
      <font>
        <b/>
        <i val="0"/>
      </font>
      <fill>
        <patternFill>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
      <font>
        <b/>
        <i val="0"/>
      </font>
      <fill>
        <patternFill patternType="solid">
          <fgColor auto="1"/>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b/>
        <i val="0"/>
      </font>
      <fill>
        <patternFill patternType="solid">
          <fgColor auto="1"/>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9EC25787-ACDC-4AEC-9F8A-1FBC58B9F0CC}"/>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1D68D307-ECD3-4DB5-B531-8B63F5D4E861}"/>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23391"/>
    <xdr:pic>
      <xdr:nvPicPr>
        <xdr:cNvPr id="2" name="Imagen 1">
          <a:extLst>
            <a:ext uri="{FF2B5EF4-FFF2-40B4-BE49-F238E27FC236}">
              <a16:creationId xmlns:a16="http://schemas.microsoft.com/office/drawing/2014/main" id="{95F0115F-9C00-453F-83F1-A4FBF3BECDB6}"/>
            </a:ext>
          </a:extLst>
        </xdr:cNvPr>
        <xdr:cNvPicPr>
          <a:picLocks noChangeAspect="1"/>
        </xdr:cNvPicPr>
      </xdr:nvPicPr>
      <xdr:blipFill>
        <a:blip xmlns:r="http://schemas.openxmlformats.org/officeDocument/2006/relationships" r:embed="rId1"/>
        <a:stretch>
          <a:fillRect/>
        </a:stretch>
      </xdr:blipFill>
      <xdr:spPr>
        <a:xfrm>
          <a:off x="1085850" y="571500"/>
          <a:ext cx="981075" cy="92339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323850</xdr:colOff>
      <xdr:row>2</xdr:row>
      <xdr:rowOff>190500</xdr:rowOff>
    </xdr:from>
    <xdr:to>
      <xdr:col>2</xdr:col>
      <xdr:colOff>685800</xdr:colOff>
      <xdr:row>5</xdr:row>
      <xdr:rowOff>197110</xdr:rowOff>
    </xdr:to>
    <xdr:pic>
      <xdr:nvPicPr>
        <xdr:cNvPr id="2" name="Imagen 1">
          <a:extLst>
            <a:ext uri="{FF2B5EF4-FFF2-40B4-BE49-F238E27FC236}">
              <a16:creationId xmlns:a16="http://schemas.microsoft.com/office/drawing/2014/main" id="{7A7B0F42-18C3-458A-8C76-C54D9C177148}"/>
            </a:ext>
          </a:extLst>
        </xdr:cNvPr>
        <xdr:cNvPicPr>
          <a:picLocks noChangeAspect="1"/>
        </xdr:cNvPicPr>
      </xdr:nvPicPr>
      <xdr:blipFill>
        <a:blip xmlns:r="http://schemas.openxmlformats.org/officeDocument/2006/relationships" r:embed="rId1"/>
        <a:stretch>
          <a:fillRect/>
        </a:stretch>
      </xdr:blipFill>
      <xdr:spPr>
        <a:xfrm>
          <a:off x="495300" y="428625"/>
          <a:ext cx="981075" cy="9305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145" cy="934262"/>
    <xdr:pic>
      <xdr:nvPicPr>
        <xdr:cNvPr id="2" name="Imagen 1">
          <a:extLst>
            <a:ext uri="{FF2B5EF4-FFF2-40B4-BE49-F238E27FC236}">
              <a16:creationId xmlns:a16="http://schemas.microsoft.com/office/drawing/2014/main" id="{6C25DA00-35E9-4B2F-8486-6C16AB9BCF59}"/>
            </a:ext>
          </a:extLst>
        </xdr:cNvPr>
        <xdr:cNvPicPr>
          <a:picLocks noChangeAspect="1"/>
        </xdr:cNvPicPr>
      </xdr:nvPicPr>
      <xdr:blipFill>
        <a:blip xmlns:r="http://schemas.openxmlformats.org/officeDocument/2006/relationships" r:embed="rId1"/>
        <a:stretch>
          <a:fillRect/>
        </a:stretch>
      </xdr:blipFill>
      <xdr:spPr>
        <a:xfrm>
          <a:off x="1085850" y="571500"/>
          <a:ext cx="983145" cy="9342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582" cy="929031"/>
    <xdr:pic>
      <xdr:nvPicPr>
        <xdr:cNvPr id="2" name="Imagen 1">
          <a:extLst>
            <a:ext uri="{FF2B5EF4-FFF2-40B4-BE49-F238E27FC236}">
              <a16:creationId xmlns:a16="http://schemas.microsoft.com/office/drawing/2014/main" id="{5056E933-A461-444B-9E19-6A11520587E0}"/>
            </a:ext>
          </a:extLst>
        </xdr:cNvPr>
        <xdr:cNvPicPr>
          <a:picLocks noChangeAspect="1"/>
        </xdr:cNvPicPr>
      </xdr:nvPicPr>
      <xdr:blipFill>
        <a:blip xmlns:r="http://schemas.openxmlformats.org/officeDocument/2006/relationships" r:embed="rId1"/>
        <a:stretch>
          <a:fillRect/>
        </a:stretch>
      </xdr:blipFill>
      <xdr:spPr>
        <a:xfrm>
          <a:off x="1085850" y="571500"/>
          <a:ext cx="983582" cy="9290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5610FF78-BA7F-432A-A211-0DDCD7530910}"/>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23391"/>
    <xdr:pic>
      <xdr:nvPicPr>
        <xdr:cNvPr id="2" name="Imagen 1">
          <a:extLst>
            <a:ext uri="{FF2B5EF4-FFF2-40B4-BE49-F238E27FC236}">
              <a16:creationId xmlns:a16="http://schemas.microsoft.com/office/drawing/2014/main" id="{EF29700E-0C10-4A8C-ACB4-1DE7662D6770}"/>
            </a:ext>
          </a:extLst>
        </xdr:cNvPr>
        <xdr:cNvPicPr>
          <a:picLocks noChangeAspect="1"/>
        </xdr:cNvPicPr>
      </xdr:nvPicPr>
      <xdr:blipFill>
        <a:blip xmlns:r="http://schemas.openxmlformats.org/officeDocument/2006/relationships" r:embed="rId1"/>
        <a:stretch>
          <a:fillRect/>
        </a:stretch>
      </xdr:blipFill>
      <xdr:spPr>
        <a:xfrm>
          <a:off x="1085850" y="571500"/>
          <a:ext cx="981075" cy="92339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145" cy="934262"/>
    <xdr:pic>
      <xdr:nvPicPr>
        <xdr:cNvPr id="2" name="Imagen 1">
          <a:extLst>
            <a:ext uri="{FF2B5EF4-FFF2-40B4-BE49-F238E27FC236}">
              <a16:creationId xmlns:a16="http://schemas.microsoft.com/office/drawing/2014/main" id="{2B7B5BBD-AF3A-41A4-97B7-2881D17C73E1}"/>
            </a:ext>
          </a:extLst>
        </xdr:cNvPr>
        <xdr:cNvPicPr>
          <a:picLocks noChangeAspect="1"/>
        </xdr:cNvPicPr>
      </xdr:nvPicPr>
      <xdr:blipFill>
        <a:blip xmlns:r="http://schemas.openxmlformats.org/officeDocument/2006/relationships" r:embed="rId1"/>
        <a:stretch>
          <a:fillRect/>
        </a:stretch>
      </xdr:blipFill>
      <xdr:spPr>
        <a:xfrm>
          <a:off x="1085850" y="571500"/>
          <a:ext cx="983145" cy="93426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D1010CE7-FE67-490F-A172-DFCA09E3DCD8}"/>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38E028E4-B898-4A3B-A893-9CC0E2A3EC74}"/>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3721" cy="919423"/>
    <xdr:pic>
      <xdr:nvPicPr>
        <xdr:cNvPr id="2" name="Imagen 1">
          <a:extLst>
            <a:ext uri="{FF2B5EF4-FFF2-40B4-BE49-F238E27FC236}">
              <a16:creationId xmlns:a16="http://schemas.microsoft.com/office/drawing/2014/main" id="{2A706FAB-6DD1-43E5-AD9B-B94D486982C6}"/>
            </a:ext>
          </a:extLst>
        </xdr:cNvPr>
        <xdr:cNvPicPr>
          <a:picLocks noChangeAspect="1"/>
        </xdr:cNvPicPr>
      </xdr:nvPicPr>
      <xdr:blipFill>
        <a:blip xmlns:r="http://schemas.openxmlformats.org/officeDocument/2006/relationships" r:embed="rId1"/>
        <a:stretch>
          <a:fillRect/>
        </a:stretch>
      </xdr:blipFill>
      <xdr:spPr>
        <a:xfrm>
          <a:off x="1085850" y="571500"/>
          <a:ext cx="983721" cy="91942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5404" cy="933132"/>
    <xdr:pic>
      <xdr:nvPicPr>
        <xdr:cNvPr id="2" name="Imagen 1">
          <a:extLst>
            <a:ext uri="{FF2B5EF4-FFF2-40B4-BE49-F238E27FC236}">
              <a16:creationId xmlns:a16="http://schemas.microsoft.com/office/drawing/2014/main" id="{8A9D4771-9AB0-40DD-8CE6-44A89819B32A}"/>
            </a:ext>
          </a:extLst>
        </xdr:cNvPr>
        <xdr:cNvPicPr>
          <a:picLocks noChangeAspect="1"/>
        </xdr:cNvPicPr>
      </xdr:nvPicPr>
      <xdr:blipFill>
        <a:blip xmlns:r="http://schemas.openxmlformats.org/officeDocument/2006/relationships" r:embed="rId1"/>
        <a:stretch>
          <a:fillRect/>
        </a:stretch>
      </xdr:blipFill>
      <xdr:spPr>
        <a:xfrm>
          <a:off x="1085850" y="571500"/>
          <a:ext cx="985404" cy="93313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323850</xdr:colOff>
      <xdr:row>2</xdr:row>
      <xdr:rowOff>190500</xdr:rowOff>
    </xdr:from>
    <xdr:ext cx="981075" cy="930535"/>
    <xdr:pic>
      <xdr:nvPicPr>
        <xdr:cNvPr id="2" name="Imagen 1">
          <a:extLst>
            <a:ext uri="{FF2B5EF4-FFF2-40B4-BE49-F238E27FC236}">
              <a16:creationId xmlns:a16="http://schemas.microsoft.com/office/drawing/2014/main" id="{86A2FAED-6836-461E-9A86-EF1B7D9E1907}"/>
            </a:ext>
          </a:extLst>
        </xdr:cNvPr>
        <xdr:cNvPicPr>
          <a:picLocks noChangeAspect="1"/>
        </xdr:cNvPicPr>
      </xdr:nvPicPr>
      <xdr:blipFill>
        <a:blip xmlns:r="http://schemas.openxmlformats.org/officeDocument/2006/relationships" r:embed="rId1"/>
        <a:stretch>
          <a:fillRect/>
        </a:stretch>
      </xdr:blipFill>
      <xdr:spPr>
        <a:xfrm>
          <a:off x="1085850" y="571500"/>
          <a:ext cx="981075" cy="9305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Users/HOGAR/Pictures/PLATAFORMAS/1.%20PROCESOS%20CONTRACTUALES/FORMATO-PROCESOS%20DE%20CONTRATACION%20ACTUALIZADO%20DIARI%2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sharepoint.com/sites/MJMM/Documentos%20compartidos/VICE%20ACAD&#201;MICA/CONTRATACI&#211;N/2024/Informes%20Contrataci&#243;n/Formato%20procesos%20contractuales/FORMATO-PROCESOS%20DE%20CONTRATACION%20ACTUALIZADO%20DIARI%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personal/vexplataformas_unimagdalena_edu_co/Documents/CONTRATACI&#211;N%20VEX%202024/FORMATO%20PROCESOS%20CONTRACTUALES%20VEX/FORMATO-PROCESOS%20DE%20CONTRATACION%20ACTUALIZADO%20DIARI%202023.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file:///C:\Users\HOGAR\Pictures\PLATAFORMAS\1.%20PROCESOS%20CONTRACTUALES\FORMATO-PROCESOS%20DE%20CONTRATACION%20ACTUALIZADO%20DIARI%202023.xlsx" TargetMode="External"/><Relationship Id="rId2" Type="http://schemas.microsoft.com/office/2019/04/relationships/externalLinkLongPath" Target="https://universidadmag-my.sharepoint.com/personal/aruiz_unimagdalena_edu_co/Documents/Escritorio/SIA%20OBSERVA/SIA%20OBSERVA%202024/FORMATOS%20PROCESO%20CONTRACTUALES%20QUE%20SE%20ENVIAN%20MWNSUALMENTE%20A%20PLATAFORMAS/FORMATO-PROCESOS%20DE%20CONTRATACION%20ACTUALIZADO%20DIARI%202023.xlsx?4078AD72" TargetMode="External"/><Relationship Id="rId1" Type="http://schemas.openxmlformats.org/officeDocument/2006/relationships/externalLinkPath" Target="file:///\\4078AD72\FORMATO-PROCESOS%20DE%20CONTRATACION%20ACTUALIZADO%20DIARI%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HOGAR\Pictures\PLATAFORMAS\1.%20PROCESOS%20CONTRACTUALES\FORMATO-PROCESOS%20DE%20CONTRATACION%20ACTUALIZADO%20DIARI%202023.xlsx" TargetMode="External"/><Relationship Id="rId1" Type="http://schemas.openxmlformats.org/officeDocument/2006/relationships/externalLinkPath" Target="https://universidadmag-my.sharepoint.com/Users/HOGAR/Pictures/PLATAFORMAS/1.%20PROCESOS%20CONTRACTUALES/FORMATO-PROCESOS%20DE%20CONTRATACION%20ACTUALIZADO%20DIARI%20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honatanbuenaverjw/Downloads/SECOP_II_-_Procesos_de_Contrataci_n_20240409.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do de Contratos"/>
      <sheetName val="DIARI"/>
      <sheetName val="Datos"/>
    </sheetNames>
    <sheetDataSet>
      <sheetData sheetId="0"/>
      <sheetData sheetId="1"/>
      <sheetData sheetId="2">
        <row r="2">
          <cell r="B2" t="str">
            <v>Seleccione Ordenador</v>
          </cell>
          <cell r="C2" t="str">
            <v>Seleccione Periodo</v>
          </cell>
          <cell r="D2" t="str">
            <v>FUNCIONAMIENTO</v>
          </cell>
          <cell r="E2" t="str">
            <v>CONTRATACION DIRECTA</v>
          </cell>
          <cell r="F2" t="str">
            <v>CONTRATO DE OBRAS</v>
          </cell>
        </row>
        <row r="3">
          <cell r="B3" t="str">
            <v>Vicerrector Administrativo</v>
          </cell>
          <cell r="C3" t="str">
            <v xml:space="preserve">Enero </v>
          </cell>
          <cell r="D3" t="str">
            <v>INVERSION</v>
          </cell>
          <cell r="E3" t="str">
            <v>LICITACION PÚBLICA</v>
          </cell>
          <cell r="F3" t="str">
            <v>SUMINISTROS</v>
          </cell>
        </row>
        <row r="4">
          <cell r="B4" t="str">
            <v>Vicerrector Académico</v>
          </cell>
          <cell r="C4" t="str">
            <v>Febrero</v>
          </cell>
          <cell r="D4" t="str">
            <v>FUNCIONAMIENTO/INVERSION</v>
          </cell>
          <cell r="E4" t="str">
            <v>REGIMEN ESPECIAL</v>
          </cell>
          <cell r="F4" t="str">
            <v>PRESTACION DE SERVICIOS</v>
          </cell>
        </row>
        <row r="5">
          <cell r="B5" t="str">
            <v>Vicerrector de Investigación</v>
          </cell>
          <cell r="C5" t="str">
            <v>Marzo</v>
          </cell>
          <cell r="D5" t="str">
            <v>ADMINISTRADOS</v>
          </cell>
          <cell r="E5" t="str">
            <v>SELECCION ABREVIADA</v>
          </cell>
          <cell r="F5" t="str">
            <v>CONTRATO DE CONSULTORIA</v>
          </cell>
        </row>
        <row r="6">
          <cell r="B6" t="str">
            <v>Vicerrector de Extensión y Proyección Social</v>
          </cell>
          <cell r="C6" t="str">
            <v>Abril</v>
          </cell>
          <cell r="D6" t="str">
            <v>OTRO</v>
          </cell>
          <cell r="E6" t="str">
            <v>CONCURSO DE MÉRITOS</v>
          </cell>
          <cell r="F6" t="str">
            <v>CONTRATO DE INTERVENTORIA</v>
          </cell>
        </row>
        <row r="7">
          <cell r="B7" t="str">
            <v>Director CREO</v>
          </cell>
          <cell r="C7" t="str">
            <v>Mayo</v>
          </cell>
          <cell r="E7" t="str">
            <v>URGENCIA MANIFIESTA</v>
          </cell>
          <cell r="F7" t="str">
            <v>CONTRATO INTERADMINISTRIVO</v>
          </cell>
        </row>
        <row r="8">
          <cell r="B8" t="str">
            <v>Director Centro de Posgrados y Formación Continua</v>
          </cell>
          <cell r="C8" t="str">
            <v>Junio</v>
          </cell>
          <cell r="E8" t="str">
            <v>MINIMA CUANTIA</v>
          </cell>
          <cell r="F8" t="str">
            <v>CONTRATO LLAVE EN MANO</v>
          </cell>
        </row>
        <row r="9">
          <cell r="B9" t="str">
            <v>Jefe Departamento de Estudios Generales e Idiomas</v>
          </cell>
          <cell r="C9" t="str">
            <v>Julio</v>
          </cell>
          <cell r="E9" t="str">
            <v>OTRA</v>
          </cell>
          <cell r="F9" t="str">
            <v>CONTRATO DE CONCESION</v>
          </cell>
        </row>
        <row r="10">
          <cell r="B10" t="str">
            <v>Decano Facultad Ciencias Empresariales y Económicas</v>
          </cell>
          <cell r="C10" t="str">
            <v>Agosto</v>
          </cell>
          <cell r="F10" t="str">
            <v>OTROS TIPOS</v>
          </cell>
        </row>
        <row r="11">
          <cell r="B11" t="str">
            <v>Decano Facultad de Ingeniería</v>
          </cell>
          <cell r="C11" t="str">
            <v>Septiembre</v>
          </cell>
        </row>
        <row r="12">
          <cell r="B12" t="str">
            <v>Decano Facultad de Ciencias Básicas</v>
          </cell>
          <cell r="C12" t="str">
            <v>Octubre</v>
          </cell>
        </row>
        <row r="13">
          <cell r="B13" t="str">
            <v>Decano Facultad de Humanidades</v>
          </cell>
          <cell r="C13" t="str">
            <v>Noviembre</v>
          </cell>
        </row>
        <row r="14">
          <cell r="B14" t="str">
            <v>Decano Facultad de Ciencias de la Salud</v>
          </cell>
          <cell r="C14" t="str">
            <v>Diciembre</v>
          </cell>
        </row>
        <row r="15">
          <cell r="B15" t="str">
            <v>Decano Facultad de Ciencias de la Educación</v>
          </cell>
        </row>
        <row r="16">
          <cell r="B16" t="str">
            <v>Director Administrativo</v>
          </cell>
        </row>
        <row r="17">
          <cell r="B17" t="str">
            <v>Jefe Oficina Asesora Jurídica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SECOP_II_-_Procesos_de_Contrata"/>
    </sheetNames>
    <sheetDataSet>
      <sheetData sheetId="0">
        <row r="1">
          <cell r="C1" t="str">
            <v>Referencia del Proceso</v>
          </cell>
          <cell r="D1" t="str">
            <v>ID del Proceso</v>
          </cell>
        </row>
        <row r="2">
          <cell r="C2" t="str">
            <v>OPSP-VAD-0131-2024</v>
          </cell>
          <cell r="D2" t="str">
            <v>CO1.REQ.5600878</v>
          </cell>
        </row>
        <row r="3">
          <cell r="C3" t="str">
            <v>OPSP-VEX-0037-2024</v>
          </cell>
          <cell r="D3" t="str">
            <v>CO1.REQ.5850627</v>
          </cell>
        </row>
        <row r="4">
          <cell r="C4" t="str">
            <v>OPSP-VAD-0696-2024</v>
          </cell>
          <cell r="D4" t="str">
            <v>CO1.REQ.5956731</v>
          </cell>
        </row>
        <row r="5">
          <cell r="C5" t="str">
            <v>OPSP-VAD-0019-2024</v>
          </cell>
          <cell r="D5" t="str">
            <v>CO1.REQ.5571871</v>
          </cell>
        </row>
        <row r="6">
          <cell r="C6" t="str">
            <v>OPS-DAD-0057-2024</v>
          </cell>
          <cell r="D6" t="str">
            <v>CO1.REQ.5947026</v>
          </cell>
        </row>
        <row r="7">
          <cell r="C7" t="str">
            <v>OPSP-VAD-0161-2024</v>
          </cell>
          <cell r="D7" t="str">
            <v>CO1.REQ.5613836</v>
          </cell>
        </row>
        <row r="8">
          <cell r="C8" t="str">
            <v>OAG-VAD-0151-2024</v>
          </cell>
          <cell r="D8" t="str">
            <v>CO1.REQ.5599690</v>
          </cell>
        </row>
        <row r="9">
          <cell r="C9" t="str">
            <v>OPS-DAD-0056-2024</v>
          </cell>
          <cell r="D9" t="str">
            <v>CO1.REQ.5946732</v>
          </cell>
        </row>
        <row r="10">
          <cell r="C10" t="str">
            <v>OPSP-VAD-0077-2024</v>
          </cell>
          <cell r="D10" t="str">
            <v>CO1.REQ.5593073</v>
          </cell>
        </row>
        <row r="11">
          <cell r="C11" t="str">
            <v>VAD-033-2024</v>
          </cell>
          <cell r="D11" t="str">
            <v>CO1.REQ.5849872</v>
          </cell>
        </row>
        <row r="12">
          <cell r="C12" t="str">
            <v>OPSP-VAD-0316-2024</v>
          </cell>
          <cell r="D12" t="str">
            <v>CO1.REQ.5718307</v>
          </cell>
        </row>
        <row r="13">
          <cell r="C13" t="str">
            <v>OAG-VAD-0033-2024</v>
          </cell>
          <cell r="D13" t="str">
            <v>CO1.REQ.5572736</v>
          </cell>
        </row>
        <row r="14">
          <cell r="C14" t="str">
            <v>OPSP-VAD-0591-2024</v>
          </cell>
          <cell r="D14" t="str">
            <v>CO1.REQ.5806677</v>
          </cell>
        </row>
        <row r="15">
          <cell r="C15" t="str">
            <v>OAG-CPF-0019-2024</v>
          </cell>
          <cell r="D15" t="str">
            <v>CO1.REQ.5633767</v>
          </cell>
        </row>
        <row r="16">
          <cell r="C16" t="str">
            <v>OAG-VAD-0582-2024</v>
          </cell>
          <cell r="D16" t="str">
            <v>CO1.REQ.5820530</v>
          </cell>
        </row>
        <row r="17">
          <cell r="C17" t="str">
            <v>OPSP-VAD-0700-2024</v>
          </cell>
          <cell r="D17" t="str">
            <v>CO1.REQ.5986572</v>
          </cell>
        </row>
        <row r="18">
          <cell r="C18" t="str">
            <v>OPSP-VEX-0002-2024</v>
          </cell>
          <cell r="D18" t="str">
            <v>CO1.REQ.5719240</v>
          </cell>
        </row>
        <row r="19">
          <cell r="C19" t="str">
            <v>OPSP-VAD-0213-2024</v>
          </cell>
          <cell r="D19" t="str">
            <v>CO1.REQ.5623319</v>
          </cell>
        </row>
        <row r="20">
          <cell r="C20" t="str">
            <v>OPSP-VEX-0034-2024</v>
          </cell>
          <cell r="D20" t="str">
            <v>CO1.REQ.5819723</v>
          </cell>
        </row>
        <row r="21">
          <cell r="C21" t="str">
            <v>OPSP-VAD-0585-2024</v>
          </cell>
          <cell r="D21" t="str">
            <v>CO1.REQ.5820927</v>
          </cell>
        </row>
        <row r="22">
          <cell r="C22" t="str">
            <v>OPSP-VAD-0148-2024</v>
          </cell>
          <cell r="D22" t="str">
            <v>CO1.REQ.5599465</v>
          </cell>
        </row>
        <row r="23">
          <cell r="C23" t="str">
            <v>OPSP-VAD-0197-2024</v>
          </cell>
          <cell r="D23" t="str">
            <v>CO1.REQ.5620866</v>
          </cell>
        </row>
        <row r="24">
          <cell r="C24" t="str">
            <v>OPSP-VAD-0106-2024</v>
          </cell>
          <cell r="D24" t="str">
            <v>CO1.REQ.5593459</v>
          </cell>
        </row>
        <row r="25">
          <cell r="C25" t="str">
            <v>OAG-VAD-0404-2024</v>
          </cell>
          <cell r="D25" t="str">
            <v>CO1.REQ.5768477</v>
          </cell>
        </row>
        <row r="26">
          <cell r="C26" t="str">
            <v>OPSP-VAD-0034-2024</v>
          </cell>
          <cell r="D26" t="str">
            <v>CO1.REQ.5572624</v>
          </cell>
        </row>
        <row r="27">
          <cell r="C27" t="str">
            <v>OAG-VAD-0445-2024</v>
          </cell>
          <cell r="D27" t="str">
            <v>CO1.REQ.5783023</v>
          </cell>
        </row>
        <row r="28">
          <cell r="C28" t="str">
            <v>OPSP-VAD-0167-2024</v>
          </cell>
          <cell r="D28" t="str">
            <v>CO1.REQ.5612331</v>
          </cell>
        </row>
        <row r="29">
          <cell r="C29" t="str">
            <v>OPSP-VEX-0059-2024</v>
          </cell>
          <cell r="D29" t="str">
            <v>CO1.REQ.5925735</v>
          </cell>
        </row>
        <row r="30">
          <cell r="C30" t="str">
            <v>OPSP-VAD-0031-2024</v>
          </cell>
          <cell r="D30" t="str">
            <v>CO1.REQ.5572380</v>
          </cell>
        </row>
        <row r="31">
          <cell r="C31" t="str">
            <v>OPSP-VAD-0337-2024</v>
          </cell>
          <cell r="D31" t="str">
            <v>CO1.REQ.5730476</v>
          </cell>
        </row>
        <row r="32">
          <cell r="C32" t="str">
            <v>OPSP-VAD-0394-2024</v>
          </cell>
          <cell r="D32" t="str">
            <v>CO1.REQ.5768722</v>
          </cell>
        </row>
        <row r="33">
          <cell r="C33" t="str">
            <v>OAG-VAD-0497-2024</v>
          </cell>
          <cell r="D33" t="str">
            <v>CO1.REQ.5802246</v>
          </cell>
        </row>
        <row r="34">
          <cell r="C34" t="str">
            <v>OPS-DAD-0042-2024</v>
          </cell>
          <cell r="D34" t="str">
            <v>CO1.REQ.5895187</v>
          </cell>
        </row>
        <row r="35">
          <cell r="C35" t="str">
            <v>OPSP-VAD-0588-2024</v>
          </cell>
          <cell r="D35" t="str">
            <v>CO1.REQ.5806514</v>
          </cell>
        </row>
        <row r="36">
          <cell r="C36" t="str">
            <v>OPS-DAD-0001-2024</v>
          </cell>
          <cell r="D36" t="str">
            <v>CO1.REQ.5611925</v>
          </cell>
        </row>
        <row r="37">
          <cell r="C37" t="str">
            <v>OPSP-VIN-0132-2024</v>
          </cell>
          <cell r="D37" t="str">
            <v>CO1.REQ.6001568</v>
          </cell>
        </row>
        <row r="38">
          <cell r="C38" t="str">
            <v>OPSP-VEX-0062-2024</v>
          </cell>
          <cell r="D38" t="str">
            <v>CO1.REQ.5913722</v>
          </cell>
        </row>
        <row r="39">
          <cell r="C39" t="str">
            <v>OPSP-VAD-0186-2024</v>
          </cell>
          <cell r="D39" t="str">
            <v>CO1.REQ.5609445</v>
          </cell>
        </row>
        <row r="40">
          <cell r="C40" t="str">
            <v>OPSP-VAD-0327-2024</v>
          </cell>
          <cell r="D40" t="str">
            <v>CO1.REQ.5730157</v>
          </cell>
        </row>
        <row r="41">
          <cell r="C41" t="str">
            <v>OPSP-VAD-0707-2024</v>
          </cell>
          <cell r="D41" t="str">
            <v>CO1.REQ.5993157</v>
          </cell>
        </row>
        <row r="42">
          <cell r="C42" t="str">
            <v>OPSP-VAD-0259-2024</v>
          </cell>
          <cell r="D42" t="str">
            <v>CO1.REQ.5647742</v>
          </cell>
        </row>
        <row r="43">
          <cell r="C43" t="str">
            <v>OPSP-VEX-0031-2024</v>
          </cell>
          <cell r="D43" t="str">
            <v>CO1.REQ.5814226</v>
          </cell>
        </row>
        <row r="44">
          <cell r="C44" t="str">
            <v>OPSP-VAD-0669-2024</v>
          </cell>
          <cell r="D44" t="str">
            <v>CO1.REQ.5862520</v>
          </cell>
        </row>
        <row r="45">
          <cell r="C45" t="str">
            <v>OAG-VAD-0545-2024</v>
          </cell>
          <cell r="D45" t="str">
            <v>CO1.REQ.5799143</v>
          </cell>
        </row>
        <row r="46">
          <cell r="C46" t="str">
            <v>ODC-VIN-0002-2024</v>
          </cell>
          <cell r="D46" t="str">
            <v>CO1.REQ.5915509</v>
          </cell>
        </row>
        <row r="47">
          <cell r="C47" t="str">
            <v>OAG-CREO-0003-2024</v>
          </cell>
          <cell r="D47" t="str">
            <v>CO1.REQ.5593209</v>
          </cell>
        </row>
        <row r="48">
          <cell r="C48" t="str">
            <v>OPSP-CPF-0013-2024</v>
          </cell>
          <cell r="D48" t="str">
            <v>CO1.REQ.5622124</v>
          </cell>
        </row>
        <row r="49">
          <cell r="C49" t="str">
            <v>OPS-DAD-0035-2024</v>
          </cell>
          <cell r="D49" t="str">
            <v>CO1.REQ.5871827</v>
          </cell>
        </row>
        <row r="50">
          <cell r="C50" t="str">
            <v>OAG-VAD-0383-2024</v>
          </cell>
          <cell r="D50" t="str">
            <v>CO1.REQ.5751930</v>
          </cell>
        </row>
        <row r="51">
          <cell r="C51" t="str">
            <v>OPSP-VAD-0136-2024</v>
          </cell>
          <cell r="D51" t="str">
            <v>CO1.REQ.5603869</v>
          </cell>
        </row>
        <row r="52">
          <cell r="C52" t="str">
            <v>OPSP-VIN-0028-2024</v>
          </cell>
          <cell r="D52" t="str">
            <v>CO1.REQ.5588432</v>
          </cell>
        </row>
        <row r="53">
          <cell r="C53" t="str">
            <v>OPSP-VAD-0234-2024</v>
          </cell>
          <cell r="D53" t="str">
            <v>CO1.REQ.5632220</v>
          </cell>
        </row>
        <row r="54">
          <cell r="C54" t="str">
            <v>OPSP-CREO-0007-2024</v>
          </cell>
          <cell r="D54" t="str">
            <v>CO1.REQ.5598549</v>
          </cell>
        </row>
        <row r="55">
          <cell r="C55" t="str">
            <v>OPS-DAD-0009-2024</v>
          </cell>
          <cell r="D55" t="str">
            <v>CO1.REQ.5754374</v>
          </cell>
        </row>
        <row r="56">
          <cell r="C56" t="str">
            <v>OPSP-VAD-0610-2024</v>
          </cell>
          <cell r="D56" t="str">
            <v>CO1.REQ.5810938</v>
          </cell>
        </row>
        <row r="57">
          <cell r="C57" t="str">
            <v>OPSP-FCE-0015-2024</v>
          </cell>
          <cell r="D57" t="str">
            <v>CO1.REQ.5660741</v>
          </cell>
        </row>
        <row r="58">
          <cell r="C58" t="str">
            <v>OAG-CREO-0004-2024</v>
          </cell>
          <cell r="D58" t="str">
            <v>CO1.REQ.5593294</v>
          </cell>
        </row>
        <row r="59">
          <cell r="C59" t="str">
            <v>OAG-VAD-0537-2024</v>
          </cell>
          <cell r="D59" t="str">
            <v>CO1.REQ.5797095</v>
          </cell>
        </row>
        <row r="60">
          <cell r="C60" t="str">
            <v>OAG-VAD-0169-2024</v>
          </cell>
          <cell r="D60" t="str">
            <v>CO1.REQ.5612837</v>
          </cell>
        </row>
        <row r="61">
          <cell r="C61" t="str">
            <v>OPSP-VAD-0687-2024</v>
          </cell>
          <cell r="D61" t="str">
            <v>CO1.REQ.5952806</v>
          </cell>
        </row>
        <row r="62">
          <cell r="C62" t="str">
            <v>OPSP-VAD-0184-2024</v>
          </cell>
          <cell r="D62" t="str">
            <v>CO1.REQ.5609200</v>
          </cell>
        </row>
        <row r="63">
          <cell r="C63" t="str">
            <v>CA-VAD-0001-2024</v>
          </cell>
          <cell r="D63" t="str">
            <v>CO1.REQ.5592172</v>
          </cell>
        </row>
        <row r="64">
          <cell r="C64" t="str">
            <v>OPSP-VAD-0046-2024</v>
          </cell>
          <cell r="D64" t="str">
            <v>CO1.REQ.5577492</v>
          </cell>
        </row>
        <row r="65">
          <cell r="C65" t="str">
            <v>OAG-VAD-0436-2024</v>
          </cell>
          <cell r="D65" t="str">
            <v>CO1.REQ.5781385</v>
          </cell>
        </row>
        <row r="66">
          <cell r="C66" t="str">
            <v>OPS-DAD-0041-2024</v>
          </cell>
          <cell r="D66" t="str">
            <v>CO1.REQ.5895245</v>
          </cell>
        </row>
        <row r="67">
          <cell r="C67" t="str">
            <v>OPSP-VEX-0051-2024</v>
          </cell>
          <cell r="D67" t="str">
            <v>CO1.REQ.5893261</v>
          </cell>
        </row>
        <row r="68">
          <cell r="C68" t="str">
            <v>OPSP-VAD-0144-2024</v>
          </cell>
          <cell r="D68" t="str">
            <v>CO1.REQ.5604161</v>
          </cell>
        </row>
        <row r="69">
          <cell r="C69" t="str">
            <v>OPSP-VIN-0112-2024</v>
          </cell>
          <cell r="D69" t="str">
            <v>CO1.REQ.5894066</v>
          </cell>
        </row>
        <row r="70">
          <cell r="C70" t="str">
            <v>OPSP-VEX-2122-2023</v>
          </cell>
          <cell r="D70" t="str">
            <v>CO1.REQ.5482767</v>
          </cell>
        </row>
        <row r="71">
          <cell r="C71" t="str">
            <v>OAG-FEE-0002-2024</v>
          </cell>
          <cell r="D71" t="str">
            <v>CO1.REQ.5726056</v>
          </cell>
        </row>
        <row r="72">
          <cell r="C72" t="str">
            <v>OAG-VAD-0123-2024</v>
          </cell>
          <cell r="D72" t="str">
            <v>CO1.REQ.5602305</v>
          </cell>
        </row>
        <row r="73">
          <cell r="C73" t="str">
            <v>OPSP-VAD-0624-2024</v>
          </cell>
          <cell r="D73" t="str">
            <v>CO1.REQ.5842605</v>
          </cell>
        </row>
        <row r="74">
          <cell r="C74" t="str">
            <v>OAG-VAD-0063-2024</v>
          </cell>
          <cell r="D74" t="str">
            <v>CO1.REQ.5593454</v>
          </cell>
        </row>
        <row r="75">
          <cell r="C75" t="str">
            <v>OPSP-VAD-0387-2024</v>
          </cell>
          <cell r="D75" t="str">
            <v>CO1.REQ.5749445</v>
          </cell>
        </row>
        <row r="76">
          <cell r="C76" t="str">
            <v>OPSP-VEX-2168-2023</v>
          </cell>
          <cell r="D76" t="str">
            <v>CO1.REQ.5500070</v>
          </cell>
        </row>
        <row r="77">
          <cell r="C77" t="str">
            <v>OAG-VAD-0692-2024</v>
          </cell>
          <cell r="D77" t="str">
            <v>CO1.REQ.5959478</v>
          </cell>
        </row>
        <row r="78">
          <cell r="C78" t="str">
            <v>OAG-VAD-0480-2024</v>
          </cell>
          <cell r="D78" t="str">
            <v>CO1.REQ.5785657</v>
          </cell>
        </row>
        <row r="79">
          <cell r="C79" t="str">
            <v>OPSP-VAD-0304-2024</v>
          </cell>
          <cell r="D79" t="str">
            <v>CO1.REQ.5712924</v>
          </cell>
        </row>
        <row r="80">
          <cell r="C80" t="str">
            <v>OPSP-VAD-0399-2024</v>
          </cell>
          <cell r="D80" t="str">
            <v>CO1.REQ.5769466</v>
          </cell>
        </row>
        <row r="81">
          <cell r="C81" t="str">
            <v>OPSP-VAD-0134-2024</v>
          </cell>
          <cell r="D81" t="str">
            <v>CO1.REQ.5603159</v>
          </cell>
        </row>
        <row r="82">
          <cell r="C82" t="str">
            <v>OAG-VAD-0242-2024</v>
          </cell>
          <cell r="D82" t="str">
            <v>CO1.REQ.5630733</v>
          </cell>
        </row>
        <row r="83">
          <cell r="C83" t="str">
            <v>OSM-DAD-0006-2024</v>
          </cell>
          <cell r="D83" t="str">
            <v>CO1.REQ.5928810</v>
          </cell>
        </row>
        <row r="84">
          <cell r="C84" t="str">
            <v>OPSP-VAD-0717-2024</v>
          </cell>
          <cell r="D84" t="str">
            <v>CO1.REQ.5992912</v>
          </cell>
        </row>
        <row r="85">
          <cell r="C85" t="str">
            <v>OAG-CREO-0011-2024</v>
          </cell>
          <cell r="D85" t="str">
            <v>CO1.REQ.5612477</v>
          </cell>
        </row>
        <row r="86">
          <cell r="C86" t="str">
            <v>OPSP-VAD-0517-2024</v>
          </cell>
          <cell r="D86" t="str">
            <v>CO1.REQ.5807349</v>
          </cell>
        </row>
        <row r="87">
          <cell r="C87" t="str">
            <v>OAG-VAD-0458-2024</v>
          </cell>
          <cell r="D87" t="str">
            <v>CO1.REQ.5782418</v>
          </cell>
        </row>
        <row r="88">
          <cell r="C88" t="str">
            <v>OPSP-VAD-0262-2024</v>
          </cell>
          <cell r="D88" t="str">
            <v>CO1.REQ.5647182</v>
          </cell>
        </row>
        <row r="89">
          <cell r="C89" t="str">
            <v>OAG-VAD-0544-2024</v>
          </cell>
          <cell r="D89" t="str">
            <v>CO1.REQ.5798765</v>
          </cell>
        </row>
        <row r="90">
          <cell r="C90" t="str">
            <v>OAG-VAD-0093-2024</v>
          </cell>
          <cell r="D90" t="str">
            <v>CO1.REQ.5592357</v>
          </cell>
        </row>
        <row r="91">
          <cell r="C91" t="str">
            <v>OPSP-VAD-0532-2024</v>
          </cell>
          <cell r="D91" t="str">
            <v>CO1.REQ.5817037</v>
          </cell>
        </row>
        <row r="92">
          <cell r="C92" t="str">
            <v>OPSP-VAD-0110-2024</v>
          </cell>
          <cell r="D92" t="str">
            <v>CO1.REQ.5600703</v>
          </cell>
        </row>
        <row r="93">
          <cell r="C93" t="str">
            <v>OPSP-VEX-0017-2024</v>
          </cell>
          <cell r="D93" t="str">
            <v>CO1.REQ.5760174</v>
          </cell>
        </row>
        <row r="94">
          <cell r="C94" t="str">
            <v>OPSP-VAD-0020-2024</v>
          </cell>
          <cell r="D94" t="str">
            <v>CO1.REQ.5572109</v>
          </cell>
        </row>
        <row r="95">
          <cell r="C95" t="str">
            <v>OPSP-FHU-0011-2024</v>
          </cell>
          <cell r="D95" t="str">
            <v>CO1.REQ.5992011</v>
          </cell>
        </row>
        <row r="96">
          <cell r="C96" t="str">
            <v>OPSP-VAD-0598-2024</v>
          </cell>
          <cell r="D96" t="str">
            <v>CO1.REQ.5829274</v>
          </cell>
        </row>
        <row r="97">
          <cell r="C97" t="str">
            <v>OPSP-VAD-0674-2024</v>
          </cell>
          <cell r="D97" t="str">
            <v>CO1.REQ.5910011</v>
          </cell>
        </row>
        <row r="98">
          <cell r="C98" t="str">
            <v>OPSP-VAD-0113-2024</v>
          </cell>
          <cell r="D98" t="str">
            <v>CO1.REQ.5601722</v>
          </cell>
        </row>
        <row r="99">
          <cell r="C99" t="str">
            <v>OPSP-FCE-0013-2024</v>
          </cell>
          <cell r="D99" t="str">
            <v>CO1.REQ.5650489</v>
          </cell>
        </row>
        <row r="100">
          <cell r="C100" t="str">
            <v>OAG-VAD-0143-2024</v>
          </cell>
          <cell r="D100" t="str">
            <v>CO1.REQ.5604616</v>
          </cell>
        </row>
        <row r="101">
          <cell r="C101" t="str">
            <v>OPSP-VAD-0105-2024</v>
          </cell>
          <cell r="D101" t="str">
            <v>CO1.REQ.5593423</v>
          </cell>
        </row>
        <row r="102">
          <cell r="C102" t="str">
            <v>OPSP-VEX-0013-2024</v>
          </cell>
          <cell r="D102" t="str">
            <v>CO1.REQ.5739005</v>
          </cell>
        </row>
        <row r="103">
          <cell r="C103" t="str">
            <v>OPS-VAD-0595-2024</v>
          </cell>
          <cell r="D103" t="str">
            <v>CO1.REQ.5812198</v>
          </cell>
        </row>
        <row r="104">
          <cell r="C104" t="str">
            <v>OPSP-VAD-0008-2024</v>
          </cell>
          <cell r="D104" t="str">
            <v>CO1.REQ.5572423</v>
          </cell>
        </row>
        <row r="105">
          <cell r="C105" t="str">
            <v>OPSP-VIN-0064-2024</v>
          </cell>
          <cell r="D105" t="str">
            <v>CO1.REQ.5674418</v>
          </cell>
        </row>
        <row r="106">
          <cell r="C106" t="str">
            <v>OAG-VAD-0450-2024</v>
          </cell>
          <cell r="D106" t="str">
            <v>CO1.REQ.5782620</v>
          </cell>
        </row>
        <row r="107">
          <cell r="C107" t="str">
            <v>OPSP-VIN-0080-2024</v>
          </cell>
          <cell r="D107" t="str">
            <v>CO1.REQ.5717017</v>
          </cell>
        </row>
        <row r="108">
          <cell r="C108" t="str">
            <v>OSM-VAD-0002-2024</v>
          </cell>
          <cell r="D108" t="str">
            <v>CO1.REQ.5735088</v>
          </cell>
        </row>
        <row r="109">
          <cell r="C109" t="str">
            <v>OAG-VAD-0081-2024</v>
          </cell>
          <cell r="D109" t="str">
            <v>CO1.REQ.5594901</v>
          </cell>
        </row>
        <row r="110">
          <cell r="C110" t="str">
            <v>ODC-DAD-0006-2024</v>
          </cell>
          <cell r="D110" t="str">
            <v>CO1.REQ.5906099</v>
          </cell>
        </row>
        <row r="111">
          <cell r="C111" t="str">
            <v>OPSP-VAD-0334-2024</v>
          </cell>
          <cell r="D111" t="str">
            <v>CO1.REQ.5732333</v>
          </cell>
        </row>
        <row r="112">
          <cell r="C112" t="str">
            <v>OPSP-VAD-0390-2024</v>
          </cell>
          <cell r="D112" t="str">
            <v>CO1.REQ.5750646</v>
          </cell>
        </row>
        <row r="113">
          <cell r="C113" t="str">
            <v>OPSP-VAD-0057-2024</v>
          </cell>
          <cell r="D113" t="str">
            <v>CO1.REQ.5594243</v>
          </cell>
        </row>
        <row r="114">
          <cell r="C114" t="str">
            <v>OPSP-VAD-0606-2024</v>
          </cell>
          <cell r="D114" t="str">
            <v>CO1.REQ.5829030</v>
          </cell>
        </row>
        <row r="115">
          <cell r="C115" t="str">
            <v>OPSP-VAD-0195-2024</v>
          </cell>
          <cell r="D115" t="str">
            <v>CO1.REQ.5620873</v>
          </cell>
        </row>
        <row r="116">
          <cell r="C116" t="str">
            <v>OAG-VAD-0440-2024</v>
          </cell>
          <cell r="D116" t="str">
            <v>CO1.REQ.5786060</v>
          </cell>
        </row>
        <row r="117">
          <cell r="C117" t="str">
            <v>OPSP-VEX-0052-2024</v>
          </cell>
          <cell r="D117" t="str">
            <v>CO1.REQ.5893582</v>
          </cell>
        </row>
        <row r="118">
          <cell r="C118" t="str">
            <v>OAG-VAD-0292-2024</v>
          </cell>
          <cell r="D118" t="str">
            <v>CO1.REQ.5711119</v>
          </cell>
        </row>
        <row r="119">
          <cell r="C119" t="str">
            <v>OPSP-VAD-0111-2024</v>
          </cell>
          <cell r="D119" t="str">
            <v>CO1.REQ.5600778</v>
          </cell>
        </row>
        <row r="120">
          <cell r="C120" t="str">
            <v>OPS-DAD-0055-2024</v>
          </cell>
          <cell r="D120" t="str">
            <v>CO1.REQ.5946706</v>
          </cell>
        </row>
        <row r="121">
          <cell r="C121" t="str">
            <v>OPSP-VAD-0681-2024</v>
          </cell>
          <cell r="D121" t="str">
            <v>CO1.REQ.5934998</v>
          </cell>
        </row>
        <row r="122">
          <cell r="C122" t="str">
            <v>OAG-VAD-0371-2024</v>
          </cell>
          <cell r="D122" t="str">
            <v>CO1.REQ.5747922</v>
          </cell>
        </row>
        <row r="123">
          <cell r="C123" t="str">
            <v>OPSP-VAD-0331-2024</v>
          </cell>
          <cell r="D123" t="str">
            <v>CO1.REQ.5731647</v>
          </cell>
        </row>
        <row r="124">
          <cell r="C124" t="str">
            <v>OPSP-VAD-0280-2024</v>
          </cell>
          <cell r="D124" t="str">
            <v>CO1.REQ.5645895</v>
          </cell>
        </row>
        <row r="125">
          <cell r="C125" t="str">
            <v>OPS-DAD-0049-2024</v>
          </cell>
          <cell r="D125" t="str">
            <v>CO1.REQ.5924060</v>
          </cell>
        </row>
        <row r="126">
          <cell r="C126" t="str">
            <v>OPSP-FCS-0005-2024</v>
          </cell>
          <cell r="D126" t="str">
            <v>CO1.REQ.5673680</v>
          </cell>
        </row>
        <row r="127">
          <cell r="C127" t="str">
            <v>OPSP-VAD-0071-2024</v>
          </cell>
          <cell r="D127" t="str">
            <v>CO1.REQ.5594431</v>
          </cell>
        </row>
        <row r="128">
          <cell r="C128" t="str">
            <v>OPSP-VIN-0133-2024</v>
          </cell>
          <cell r="D128" t="str">
            <v>CO1.REQ.5999663</v>
          </cell>
        </row>
        <row r="129">
          <cell r="C129" t="str">
            <v>OPSP-VAD-0277-2024</v>
          </cell>
          <cell r="D129" t="str">
            <v>CO1.REQ.5655647</v>
          </cell>
        </row>
        <row r="130">
          <cell r="C130" t="str">
            <v>OPSP-VAD-0244-2024</v>
          </cell>
          <cell r="D130" t="str">
            <v>CO1.REQ.5631361</v>
          </cell>
        </row>
        <row r="131">
          <cell r="C131" t="str">
            <v>OPSP-VEX-0040-2024</v>
          </cell>
          <cell r="D131" t="str">
            <v>CO1.REQ.5862725</v>
          </cell>
        </row>
        <row r="132">
          <cell r="C132" t="str">
            <v>OPSP-VAD-0095-2024</v>
          </cell>
          <cell r="D132" t="str">
            <v>CO1.REQ.5592399</v>
          </cell>
        </row>
        <row r="133">
          <cell r="C133" t="str">
            <v>OPS-DAD-0027-2024</v>
          </cell>
          <cell r="D133" t="str">
            <v>CO1.REQ.5863262</v>
          </cell>
        </row>
        <row r="134">
          <cell r="C134" t="str">
            <v>OPSP-VAD-0424-2024</v>
          </cell>
          <cell r="D134" t="str">
            <v>CO1.REQ.5769316</v>
          </cell>
        </row>
        <row r="135">
          <cell r="C135" t="str">
            <v>OPSP-VAD-0471-2024</v>
          </cell>
          <cell r="D135" t="str">
            <v>CO1.REQ.5785465</v>
          </cell>
        </row>
        <row r="136">
          <cell r="C136" t="str">
            <v>OAG-VAD-0062-2024</v>
          </cell>
          <cell r="D136" t="str">
            <v>CO1.REQ.5592593</v>
          </cell>
        </row>
        <row r="137">
          <cell r="C137" t="str">
            <v>OAG-VAD-0402-2024</v>
          </cell>
          <cell r="D137" t="str">
            <v>CO1.REQ.5767800</v>
          </cell>
        </row>
        <row r="138">
          <cell r="C138" t="str">
            <v>OPSP-VIN-0068-2024</v>
          </cell>
          <cell r="D138" t="str">
            <v>CO1.REQ.5671468</v>
          </cell>
        </row>
        <row r="139">
          <cell r="C139" t="str">
            <v>OPSP-VAD-0235-2024</v>
          </cell>
          <cell r="D139" t="str">
            <v>CO1.REQ.5630595</v>
          </cell>
        </row>
        <row r="140">
          <cell r="C140" t="str">
            <v>OAG-VAD-0353-2024</v>
          </cell>
          <cell r="D140" t="str">
            <v>CO1.REQ.5739164</v>
          </cell>
        </row>
        <row r="141">
          <cell r="C141" t="str">
            <v>OPSP-VAD-0508-2024</v>
          </cell>
          <cell r="D141" t="str">
            <v>CO1.REQ.5807085</v>
          </cell>
        </row>
        <row r="142">
          <cell r="C142" t="str">
            <v>OPSP-VAD-0183-2024</v>
          </cell>
          <cell r="D142" t="str">
            <v>CO1.REQ.5610110</v>
          </cell>
        </row>
        <row r="143">
          <cell r="C143" t="str">
            <v>OPS-VAD-0309-2024</v>
          </cell>
          <cell r="D143" t="str">
            <v>CO1.REQ.5700778</v>
          </cell>
        </row>
        <row r="144">
          <cell r="C144" t="str">
            <v>OPSP-VEX-0077-2024</v>
          </cell>
          <cell r="D144" t="str">
            <v>CO1.REQ.5947488</v>
          </cell>
        </row>
        <row r="145">
          <cell r="C145" t="str">
            <v>OPSP-VIN-0105-2024</v>
          </cell>
          <cell r="D145" t="str">
            <v>CO1.REQ.5866290</v>
          </cell>
        </row>
        <row r="146">
          <cell r="C146" t="str">
            <v>OAG-VAD-0343-2024</v>
          </cell>
          <cell r="D146" t="str">
            <v>CO1.REQ.5731884</v>
          </cell>
        </row>
        <row r="147">
          <cell r="C147" t="str">
            <v>OPSP-VEX-0016-2024</v>
          </cell>
          <cell r="D147" t="str">
            <v>CO1.REQ.5760144</v>
          </cell>
        </row>
        <row r="148">
          <cell r="C148" t="str">
            <v>OPSP-VAD-0025-2024</v>
          </cell>
          <cell r="D148" t="str">
            <v>CO1.REQ.5572402</v>
          </cell>
        </row>
        <row r="149">
          <cell r="C149" t="str">
            <v>OSM-DAD-0002-2024</v>
          </cell>
          <cell r="D149" t="str">
            <v>CO1.REQ.5721369</v>
          </cell>
        </row>
        <row r="150">
          <cell r="C150" t="str">
            <v>OPSP-VAD-0376-2024</v>
          </cell>
          <cell r="D150" t="str">
            <v>CO1.REQ.5746250</v>
          </cell>
        </row>
        <row r="151">
          <cell r="C151" t="str">
            <v>OPSP-VAD-0575-2024</v>
          </cell>
          <cell r="D151" t="str">
            <v>CO1.REQ.5824265</v>
          </cell>
        </row>
        <row r="152">
          <cell r="C152" t="str">
            <v>OPSP-VAD-0712-2024</v>
          </cell>
          <cell r="D152" t="str">
            <v>CO1.REQ.5993932</v>
          </cell>
        </row>
        <row r="153">
          <cell r="C153" t="str">
            <v>ODC-VAD-0001-2024</v>
          </cell>
          <cell r="D153" t="str">
            <v>CO1.REQ.5819320</v>
          </cell>
        </row>
        <row r="154">
          <cell r="C154" t="str">
            <v>OPSP-VAD-0568-2024</v>
          </cell>
          <cell r="D154" t="str">
            <v>CO1.REQ.5804893</v>
          </cell>
        </row>
        <row r="155">
          <cell r="C155" t="str">
            <v>OPSP-VEX-0039-2024</v>
          </cell>
          <cell r="D155" t="str">
            <v>CO1.REQ.5862274</v>
          </cell>
        </row>
        <row r="156">
          <cell r="C156" t="str">
            <v>OPSP-VAD-0142-2024</v>
          </cell>
          <cell r="D156" t="str">
            <v>CO1.REQ.5604148</v>
          </cell>
        </row>
        <row r="157">
          <cell r="C157" t="str">
            <v>OPS-DAD-0043-2024</v>
          </cell>
          <cell r="D157" t="str">
            <v>CO1.REQ.5895475</v>
          </cell>
        </row>
        <row r="158">
          <cell r="C158" t="str">
            <v>OAG-VAD-0380-2024</v>
          </cell>
          <cell r="D158" t="str">
            <v>CO1.REQ.5751632</v>
          </cell>
        </row>
        <row r="159">
          <cell r="C159" t="str">
            <v>OPSP-VIN-0074-2024</v>
          </cell>
          <cell r="D159" t="str">
            <v>CO1.REQ.5684995</v>
          </cell>
        </row>
        <row r="160">
          <cell r="C160" t="str">
            <v>OPSP-VAD-0364-2024</v>
          </cell>
          <cell r="D160" t="str">
            <v>CO1.REQ.5740235</v>
          </cell>
        </row>
        <row r="161">
          <cell r="C161" t="str">
            <v>OPSP-VAD-0713-2024</v>
          </cell>
          <cell r="D161" t="str">
            <v>CO1.REQ.5991112</v>
          </cell>
        </row>
        <row r="162">
          <cell r="C162" t="str">
            <v>OPSP-FIN-0002-2024</v>
          </cell>
          <cell r="D162" t="str">
            <v>CO1.REQ.5704079</v>
          </cell>
        </row>
        <row r="163">
          <cell r="C163" t="str">
            <v>OPSP-VIN-0037-2024</v>
          </cell>
          <cell r="D163" t="str">
            <v>CO1.REQ.5591195</v>
          </cell>
        </row>
        <row r="164">
          <cell r="C164" t="str">
            <v>OPSP-VAD-0017-2024</v>
          </cell>
          <cell r="D164" t="str">
            <v>CO1.REQ.5572549</v>
          </cell>
        </row>
        <row r="165">
          <cell r="C165" t="str">
            <v>OAG-FIN-0007-2024</v>
          </cell>
          <cell r="D165" t="str">
            <v>CO1.REQ.5704707</v>
          </cell>
        </row>
        <row r="166">
          <cell r="C166" t="str">
            <v>OPSP-VAD-0121-2024</v>
          </cell>
          <cell r="D166" t="str">
            <v>CO1.REQ.5600782</v>
          </cell>
        </row>
        <row r="167">
          <cell r="C167" t="str">
            <v>OPS-DAD-0006-2024</v>
          </cell>
          <cell r="D167" t="str">
            <v>CO1.REQ.5739940</v>
          </cell>
        </row>
        <row r="168">
          <cell r="C168" t="str">
            <v>OPSP-VAD-0529-2024</v>
          </cell>
          <cell r="D168" t="str">
            <v>CO1.REQ.5815881</v>
          </cell>
        </row>
        <row r="169">
          <cell r="C169" t="str">
            <v>OPSP-VAD-0290-2024</v>
          </cell>
          <cell r="D169" t="str">
            <v>CO1.REQ.5712877</v>
          </cell>
        </row>
        <row r="170">
          <cell r="C170" t="str">
            <v>OPSP-VAD-0558-2024</v>
          </cell>
          <cell r="D170" t="str">
            <v>CO1.REQ.5802579</v>
          </cell>
        </row>
        <row r="171">
          <cell r="C171" t="str">
            <v>OPSP-VAD-0421-2024</v>
          </cell>
          <cell r="D171" t="str">
            <v>CO1.REQ.5769476</v>
          </cell>
        </row>
        <row r="172">
          <cell r="C172" t="str">
            <v>OPS-DAD-0008-2024</v>
          </cell>
          <cell r="D172" t="str">
            <v>CO1.REQ.5740936</v>
          </cell>
        </row>
        <row r="173">
          <cell r="C173" t="str">
            <v>OPS-VIN-0006-2024</v>
          </cell>
          <cell r="D173" t="str">
            <v>CO1.REQ.5941783</v>
          </cell>
        </row>
        <row r="174">
          <cell r="C174" t="str">
            <v>OPS-VEX-0027-2024</v>
          </cell>
          <cell r="D174" t="str">
            <v>CO1.REQ.5786177</v>
          </cell>
        </row>
        <row r="175">
          <cell r="C175" t="str">
            <v>OPSP-VEX-0067-2024</v>
          </cell>
          <cell r="D175" t="str">
            <v>CO1.REQ.5934104</v>
          </cell>
        </row>
        <row r="176">
          <cell r="C176" t="str">
            <v>OAG-VAD-0112-2024</v>
          </cell>
          <cell r="D176" t="str">
            <v>CO1.REQ.5600942</v>
          </cell>
        </row>
        <row r="177">
          <cell r="C177" t="str">
            <v>OPSP-VAD-0332-2024</v>
          </cell>
          <cell r="D177" t="str">
            <v>CO1.REQ.5731575</v>
          </cell>
        </row>
        <row r="178">
          <cell r="C178" t="str">
            <v>OPSP-VEX-0007-2024</v>
          </cell>
          <cell r="D178" t="str">
            <v>CO1.REQ.5735662</v>
          </cell>
        </row>
        <row r="179">
          <cell r="C179" t="str">
            <v>ODC-VIN-0001-2024</v>
          </cell>
          <cell r="D179" t="str">
            <v>CO1.REQ.5915291</v>
          </cell>
        </row>
        <row r="180">
          <cell r="C180" t="str">
            <v>OPSP-VAD-0549-2024</v>
          </cell>
          <cell r="D180" t="str">
            <v>CO1.REQ.5801227</v>
          </cell>
        </row>
        <row r="181">
          <cell r="C181" t="str">
            <v>OAG-VAD-0351-2024</v>
          </cell>
          <cell r="D181" t="str">
            <v>CO1.REQ.5740537</v>
          </cell>
        </row>
        <row r="182">
          <cell r="C182" t="str">
            <v>ODC-DAD-0004-2024</v>
          </cell>
          <cell r="D182" t="str">
            <v>CO1.REQ.5862271</v>
          </cell>
        </row>
        <row r="183">
          <cell r="C183" t="str">
            <v>OPSP-VAD-0232-2024</v>
          </cell>
          <cell r="D183" t="str">
            <v>CO1.REQ.5622657</v>
          </cell>
        </row>
        <row r="184">
          <cell r="C184" t="str">
            <v>OAG-VAD-0512-2024</v>
          </cell>
          <cell r="D184" t="str">
            <v>CO1.REQ.5807832</v>
          </cell>
        </row>
        <row r="185">
          <cell r="C185" t="str">
            <v>OPSP-VAD-0361-2024</v>
          </cell>
          <cell r="D185" t="str">
            <v>CO1.REQ.5739598</v>
          </cell>
        </row>
        <row r="186">
          <cell r="C186" t="str">
            <v>OPSP-VEX-0047-2024</v>
          </cell>
          <cell r="D186" t="str">
            <v>CO1.REQ.5890364</v>
          </cell>
        </row>
        <row r="187">
          <cell r="C187" t="str">
            <v>OPSP-FEE-0005-2024</v>
          </cell>
          <cell r="D187" t="str">
            <v>CO1.REQ.5682210</v>
          </cell>
        </row>
        <row r="188">
          <cell r="C188" t="str">
            <v>OPSP-VIN-0044-2024</v>
          </cell>
          <cell r="D188" t="str">
            <v>CO1.REQ.5602784</v>
          </cell>
        </row>
        <row r="189">
          <cell r="C189" t="str">
            <v>OPSP-VAD-0265-2024</v>
          </cell>
          <cell r="D189" t="str">
            <v>CO1.REQ.5646540</v>
          </cell>
        </row>
        <row r="190">
          <cell r="C190" t="str">
            <v>OPSP-VAD-0206-2024</v>
          </cell>
          <cell r="D190" t="str">
            <v>CO1.REQ.5620641</v>
          </cell>
        </row>
        <row r="191">
          <cell r="C191" t="str">
            <v>OAG-VAD-0051-2024</v>
          </cell>
          <cell r="D191" t="str">
            <v>CO1.REQ.5592772</v>
          </cell>
        </row>
        <row r="192">
          <cell r="C192" t="str">
            <v>OAG-VAD-0401-2024</v>
          </cell>
          <cell r="D192" t="str">
            <v>CO1.REQ.5769832</v>
          </cell>
        </row>
        <row r="193">
          <cell r="C193" t="str">
            <v>OAG-VAD-0317-2024</v>
          </cell>
          <cell r="D193" t="str">
            <v>CO1.REQ.5718946</v>
          </cell>
        </row>
        <row r="194">
          <cell r="C194" t="str">
            <v>OPSP-VAD-0132-2024</v>
          </cell>
          <cell r="D194" t="str">
            <v>CO1.REQ.5602233</v>
          </cell>
        </row>
        <row r="195">
          <cell r="C195" t="str">
            <v>OAG-VAD-0080-2024</v>
          </cell>
          <cell r="D195" t="str">
            <v>CO1.REQ.5594091</v>
          </cell>
        </row>
        <row r="196">
          <cell r="C196" t="str">
            <v>OAG-VAD-0434-2024</v>
          </cell>
          <cell r="D196" t="str">
            <v>CO1.REQ.5780555</v>
          </cell>
        </row>
        <row r="197">
          <cell r="C197" t="str">
            <v>OPSP-VAD-0240-2024</v>
          </cell>
          <cell r="D197" t="str">
            <v>CO1.REQ.5631836</v>
          </cell>
        </row>
        <row r="198">
          <cell r="C198" t="str">
            <v>OAG-VAD-0098-2024</v>
          </cell>
          <cell r="D198" t="str">
            <v>CO1.REQ.5593179</v>
          </cell>
        </row>
        <row r="199">
          <cell r="C199" t="str">
            <v>OPSP-VAD-0329-2024</v>
          </cell>
          <cell r="D199" t="str">
            <v>CO1.REQ.5730991</v>
          </cell>
        </row>
        <row r="200">
          <cell r="C200" t="str">
            <v>OAG-VAD-0381-2024</v>
          </cell>
          <cell r="D200" t="str">
            <v>CO1.REQ.5751865</v>
          </cell>
        </row>
        <row r="201">
          <cell r="C201" t="str">
            <v>OPSP-VAD-0408-2024</v>
          </cell>
          <cell r="D201" t="str">
            <v>CO1.REQ.5769487</v>
          </cell>
        </row>
        <row r="202">
          <cell r="C202" t="str">
            <v>OAG-VAD-0538-2024</v>
          </cell>
          <cell r="D202" t="str">
            <v>CO1.REQ.5797493</v>
          </cell>
        </row>
        <row r="203">
          <cell r="C203" t="str">
            <v>OPSP-CPF-0017-2024</v>
          </cell>
          <cell r="D203" t="str">
            <v>CO1.REQ.5633811</v>
          </cell>
        </row>
        <row r="204">
          <cell r="C204" t="str">
            <v>OPSP-VAD-0461-2024</v>
          </cell>
          <cell r="D204" t="str">
            <v>CO1.REQ.5783829</v>
          </cell>
        </row>
        <row r="205">
          <cell r="C205" t="str">
            <v>OAG-VAD-0439-2024</v>
          </cell>
          <cell r="D205" t="str">
            <v>CO1.REQ.5782054</v>
          </cell>
        </row>
        <row r="206">
          <cell r="C206" t="str">
            <v>OPSP-VAD-0564-2024</v>
          </cell>
          <cell r="D206" t="str">
            <v>CO1.REQ.5804735</v>
          </cell>
        </row>
        <row r="207">
          <cell r="C207" t="str">
            <v>OPSP-VAD-0699-2024</v>
          </cell>
          <cell r="D207" t="str">
            <v>CO1.REQ.5984654</v>
          </cell>
        </row>
        <row r="208">
          <cell r="C208" t="str">
            <v>OPSP-VEX-0022-2024</v>
          </cell>
          <cell r="D208" t="str">
            <v>CO1.REQ.5775741</v>
          </cell>
        </row>
        <row r="209">
          <cell r="C209" t="str">
            <v>OPSP-VAD-0103-2024</v>
          </cell>
          <cell r="D209" t="str">
            <v>CO1.REQ.5592587</v>
          </cell>
        </row>
        <row r="210">
          <cell r="C210" t="str">
            <v>OAG-VAD-0266-2024</v>
          </cell>
          <cell r="D210" t="str">
            <v>CO1.REQ.5646822</v>
          </cell>
        </row>
        <row r="211">
          <cell r="C211" t="str">
            <v>OPSP-VAD-0246-2024</v>
          </cell>
          <cell r="D211" t="str">
            <v>CO1.REQ.5631814</v>
          </cell>
        </row>
        <row r="212">
          <cell r="C212" t="str">
            <v>OPSP-VAD-0456-2024</v>
          </cell>
          <cell r="D212" t="str">
            <v>CO1.REQ.5786336</v>
          </cell>
        </row>
        <row r="213">
          <cell r="C213" t="str">
            <v>OAG-VAD-0357-2024</v>
          </cell>
          <cell r="D213" t="str">
            <v>CO1.REQ.5740143</v>
          </cell>
        </row>
        <row r="214">
          <cell r="C214" t="str">
            <v>OPS-FCE-0019-2024</v>
          </cell>
          <cell r="D214" t="str">
            <v>CO1.REQ.5987532</v>
          </cell>
        </row>
        <row r="215">
          <cell r="C215" t="str">
            <v>OAG-VAD-0175-2024</v>
          </cell>
          <cell r="D215" t="str">
            <v>CO1.REQ.5610184</v>
          </cell>
        </row>
        <row r="216">
          <cell r="C216" t="str">
            <v>OAG-VAD-0257-2024</v>
          </cell>
          <cell r="D216" t="str">
            <v>CO1.REQ.5647633</v>
          </cell>
        </row>
        <row r="217">
          <cell r="C217" t="str">
            <v>OPSP-VAD-0576-2024</v>
          </cell>
          <cell r="D217" t="str">
            <v>CO1.REQ.5824619</v>
          </cell>
        </row>
        <row r="218">
          <cell r="C218" t="str">
            <v>OPSP-VAD-0146-2024</v>
          </cell>
          <cell r="D218" t="str">
            <v>CO1.REQ.5599244</v>
          </cell>
        </row>
        <row r="219">
          <cell r="C219" t="str">
            <v>OAG-VAD-0540-2024</v>
          </cell>
          <cell r="D219" t="str">
            <v>CO1.REQ.5798210</v>
          </cell>
        </row>
        <row r="220">
          <cell r="C220" t="str">
            <v>OPSP-VAD-0037-2024</v>
          </cell>
          <cell r="D220" t="str">
            <v>CO1.REQ.5577702</v>
          </cell>
        </row>
        <row r="221">
          <cell r="C221" t="str">
            <v>OAG-CREO-0013-2024</v>
          </cell>
          <cell r="D221" t="str">
            <v>CO1.REQ.5612995</v>
          </cell>
        </row>
        <row r="222">
          <cell r="C222" t="str">
            <v>OAG-VAD-0547-2024</v>
          </cell>
          <cell r="D222" t="str">
            <v>CO1.REQ.5799173</v>
          </cell>
        </row>
        <row r="223">
          <cell r="C223" t="str">
            <v>OPSP-VEX-0050-2024</v>
          </cell>
          <cell r="D223" t="str">
            <v>CO1.REQ.5892848</v>
          </cell>
        </row>
        <row r="224">
          <cell r="C224" t="str">
            <v>OAG-CREO-0027-2024</v>
          </cell>
          <cell r="D224" t="str">
            <v>CO1.REQ.5702511</v>
          </cell>
        </row>
        <row r="225">
          <cell r="C225" t="str">
            <v>OPSP-VAD-0593-2024</v>
          </cell>
          <cell r="D225" t="str">
            <v>CO1.REQ.5807337</v>
          </cell>
        </row>
        <row r="226">
          <cell r="C226" t="str">
            <v>CPS-VAD-0008-2024</v>
          </cell>
          <cell r="D226" t="str">
            <v>CO1.REQ.5988941</v>
          </cell>
        </row>
        <row r="227">
          <cell r="C227" t="str">
            <v>OSM-FEE-0002-2024</v>
          </cell>
          <cell r="D227" t="str">
            <v>CO1.REQ.5774903</v>
          </cell>
        </row>
        <row r="228">
          <cell r="C228" t="str">
            <v>OAG-VAD-0173-2024</v>
          </cell>
          <cell r="D228" t="str">
            <v>CO1.REQ.5609781</v>
          </cell>
        </row>
        <row r="229">
          <cell r="C229" t="str">
            <v>OSM-DAD-0010-2024</v>
          </cell>
          <cell r="D229" t="str">
            <v>CO1.REQ.5997746</v>
          </cell>
        </row>
        <row r="230">
          <cell r="C230" t="str">
            <v>OPSP-VIN-0092-2024</v>
          </cell>
          <cell r="D230" t="str">
            <v>CO1.REQ.5771636</v>
          </cell>
        </row>
        <row r="231">
          <cell r="C231" t="str">
            <v>OAG-CPF-0021.2024</v>
          </cell>
          <cell r="D231" t="str">
            <v>CO1.REQ.5687769</v>
          </cell>
        </row>
        <row r="232">
          <cell r="C232" t="str">
            <v>OPSP-VAD-0014-2024</v>
          </cell>
          <cell r="D232" t="str">
            <v>CO1.REQ.5572283</v>
          </cell>
        </row>
        <row r="233">
          <cell r="C233" t="str">
            <v>OAG-VAD-0335-2024</v>
          </cell>
          <cell r="D233" t="str">
            <v>CO1.REQ.5729688</v>
          </cell>
        </row>
        <row r="234">
          <cell r="C234" t="str">
            <v>OPSP-FIN-0004-2024</v>
          </cell>
          <cell r="D234" t="str">
            <v>CO1.REQ.5704383</v>
          </cell>
        </row>
        <row r="235">
          <cell r="C235" t="str">
            <v>OPSP-VIN-0048-2024</v>
          </cell>
          <cell r="D235" t="str">
            <v>CO1.REQ.5608553</v>
          </cell>
        </row>
        <row r="236">
          <cell r="C236" t="str">
            <v>OAG-VAD-0411-2024</v>
          </cell>
          <cell r="D236" t="str">
            <v>CO1.REQ.5769874</v>
          </cell>
        </row>
        <row r="237">
          <cell r="C237" t="str">
            <v>OPSP-FCE-0014-2024</v>
          </cell>
          <cell r="D237" t="str">
            <v>CO1.REQ.5656878</v>
          </cell>
        </row>
        <row r="238">
          <cell r="C238" t="str">
            <v>OPSP-VAD-0256-2024</v>
          </cell>
          <cell r="D238" t="str">
            <v>CO1.REQ.5647330</v>
          </cell>
        </row>
        <row r="239">
          <cell r="C239" t="str">
            <v>OPSP-VAD-0177-2024</v>
          </cell>
          <cell r="D239" t="str">
            <v>CO1.REQ.5611211</v>
          </cell>
        </row>
        <row r="240">
          <cell r="C240" t="str">
            <v>ODO-DAD-0001-2024</v>
          </cell>
          <cell r="D240" t="str">
            <v>CO1.REQ.5944879</v>
          </cell>
        </row>
        <row r="241">
          <cell r="C241" t="str">
            <v>OAG-VAD-0422-2024</v>
          </cell>
          <cell r="D241" t="str">
            <v>CO1.REQ.5768654</v>
          </cell>
        </row>
        <row r="242">
          <cell r="C242" t="str">
            <v>OPSP-CPF-0018-2024</v>
          </cell>
          <cell r="D242" t="str">
            <v>CO1.REQ.5633824</v>
          </cell>
        </row>
        <row r="243">
          <cell r="C243" t="str">
            <v>OPS-DAD-0031-2024</v>
          </cell>
          <cell r="D243" t="str">
            <v>CO1.REQ.5865654</v>
          </cell>
        </row>
        <row r="244">
          <cell r="C244" t="str">
            <v>OPSP-VAD-0006-2024</v>
          </cell>
          <cell r="D244" t="str">
            <v>CO1.REQ.5572075</v>
          </cell>
        </row>
        <row r="245">
          <cell r="C245" t="str">
            <v>OPSP-VAD-0431-2024</v>
          </cell>
          <cell r="D245" t="str">
            <v>CO1.REQ.5769732</v>
          </cell>
        </row>
        <row r="246">
          <cell r="C246" t="str">
            <v>OPSP-VAD-0510-2024</v>
          </cell>
          <cell r="D246" t="str">
            <v>CO1.REQ.5807901</v>
          </cell>
        </row>
        <row r="247">
          <cell r="C247" t="str">
            <v>OPSP-VAD-0474-2024</v>
          </cell>
          <cell r="D247" t="str">
            <v>CO1.REQ.5783571</v>
          </cell>
        </row>
        <row r="248">
          <cell r="C248" t="str">
            <v>OPSP-VAD-0502-2024</v>
          </cell>
          <cell r="D248" t="str">
            <v>CO1.REQ.5805319</v>
          </cell>
        </row>
        <row r="249">
          <cell r="C249" t="str">
            <v>OPSP-VAD-0125-2024</v>
          </cell>
          <cell r="D249" t="str">
            <v>CO1.REQ.5602141</v>
          </cell>
        </row>
        <row r="250">
          <cell r="C250" t="str">
            <v>OAG-VAD-0097-2024</v>
          </cell>
          <cell r="D250" t="str">
            <v>CO1.REQ.5593329</v>
          </cell>
        </row>
        <row r="251">
          <cell r="C251" t="str">
            <v>ODC-VIN-0003-2024</v>
          </cell>
          <cell r="D251" t="str">
            <v>CO1.REQ.5955564</v>
          </cell>
        </row>
        <row r="252">
          <cell r="C252" t="str">
            <v>OPSP-VAD-0463-2024</v>
          </cell>
          <cell r="D252" t="str">
            <v>CO1.REQ.5784707</v>
          </cell>
        </row>
        <row r="253">
          <cell r="C253" t="str">
            <v>OPSP-VEX-0043-2024</v>
          </cell>
          <cell r="D253" t="str">
            <v>CO1.REQ.5864686</v>
          </cell>
        </row>
        <row r="254">
          <cell r="C254" t="str">
            <v>OPSP-VAD-0009-2024</v>
          </cell>
          <cell r="D254" t="str">
            <v>CO1.REQ.5572376</v>
          </cell>
        </row>
        <row r="255">
          <cell r="C255" t="str">
            <v>OPSP-VAD-0091-2024</v>
          </cell>
          <cell r="D255" t="str">
            <v>CO1.REQ.5591561</v>
          </cell>
        </row>
        <row r="256">
          <cell r="C256" t="str">
            <v>OPSP-VAD-0491-2024</v>
          </cell>
          <cell r="D256" t="str">
            <v>CO1.REQ.5807546</v>
          </cell>
        </row>
        <row r="257">
          <cell r="C257" t="str">
            <v>OPSP-VEX-0006-2024</v>
          </cell>
          <cell r="D257" t="str">
            <v>CO1.REQ.5734899</v>
          </cell>
        </row>
        <row r="258">
          <cell r="C258" t="str">
            <v>OPSP-VIN-0050-2024</v>
          </cell>
          <cell r="D258" t="str">
            <v>CO1.REQ.5642501</v>
          </cell>
        </row>
        <row r="259">
          <cell r="C259" t="str">
            <v>OPSP-VIN-0056-2024</v>
          </cell>
          <cell r="D259" t="str">
            <v>CO1.REQ.5670981</v>
          </cell>
        </row>
        <row r="260">
          <cell r="C260" t="str">
            <v>OPSP-FHU-0009-2024</v>
          </cell>
          <cell r="D260" t="str">
            <v>CO1.REQ.5805335</v>
          </cell>
        </row>
        <row r="261">
          <cell r="C261" t="str">
            <v>OPS-DAD-0014-2024</v>
          </cell>
          <cell r="D261" t="str">
            <v>CO1.REQ.5774291</v>
          </cell>
        </row>
        <row r="262">
          <cell r="C262" t="str">
            <v>OPSP-VEX-0064-2024</v>
          </cell>
          <cell r="D262" t="str">
            <v>CO1.REQ.5926274</v>
          </cell>
        </row>
        <row r="263">
          <cell r="C263" t="str">
            <v>OPSP-VIN-0088-2024</v>
          </cell>
          <cell r="D263" t="str">
            <v>CO1.REQ.5758593</v>
          </cell>
        </row>
        <row r="264">
          <cell r="C264" t="str">
            <v>OAG-VAD-0615-2024</v>
          </cell>
          <cell r="D264" t="str">
            <v>CO1.REQ.5830575</v>
          </cell>
        </row>
        <row r="265">
          <cell r="C265" t="str">
            <v>OPSP-VAD-0385-2024</v>
          </cell>
          <cell r="D265" t="str">
            <v>CO1.REQ.5746626</v>
          </cell>
        </row>
        <row r="266">
          <cell r="C266" t="str">
            <v>OPSP-VAD-0412-2024</v>
          </cell>
          <cell r="D266" t="str">
            <v>CO1.REQ.5767623</v>
          </cell>
        </row>
        <row r="267">
          <cell r="C267" t="str">
            <v>OAG-CREO-0019-2024</v>
          </cell>
          <cell r="D267" t="str">
            <v>CO1.REQ.5618154</v>
          </cell>
        </row>
        <row r="268">
          <cell r="C268" t="str">
            <v>OAG-VAD-0322-2024</v>
          </cell>
          <cell r="D268" t="str">
            <v>CO1.REQ.5717860</v>
          </cell>
        </row>
        <row r="269">
          <cell r="C269" t="str">
            <v>OPS-FCE-0018-2024</v>
          </cell>
          <cell r="D269" t="str">
            <v>CO1.REQ.5942602</v>
          </cell>
        </row>
        <row r="270">
          <cell r="C270" t="str">
            <v>OPSP-VAD-0466-2024</v>
          </cell>
          <cell r="D270" t="str">
            <v>CO1.REQ.5786050</v>
          </cell>
        </row>
        <row r="271">
          <cell r="C271" t="str">
            <v>OPSP-VAD-0296-2024</v>
          </cell>
          <cell r="D271" t="str">
            <v>CO1.REQ.5712533</v>
          </cell>
        </row>
        <row r="272">
          <cell r="C272" t="str">
            <v>OPSP-CREO-0001-2024</v>
          </cell>
          <cell r="D272" t="str">
            <v>CO1.REQ.5588414</v>
          </cell>
        </row>
        <row r="273">
          <cell r="C273" t="str">
            <v>OPS-DAD-0052-2024</v>
          </cell>
          <cell r="D273" t="str">
            <v>CO1.REQ.5928404</v>
          </cell>
        </row>
        <row r="274">
          <cell r="C274" t="str">
            <v>OPSP-VAD-0160-2024</v>
          </cell>
          <cell r="D274" t="str">
            <v>CO1.REQ.5613906</v>
          </cell>
        </row>
        <row r="275">
          <cell r="C275" t="str">
            <v>OPSP-VAD-0672-2024</v>
          </cell>
          <cell r="D275" t="str">
            <v>CO1.REQ.5868054</v>
          </cell>
        </row>
        <row r="276">
          <cell r="C276" t="str">
            <v>OAG-VAD-0451-2024</v>
          </cell>
          <cell r="D276" t="str">
            <v>CO1.REQ.5782488</v>
          </cell>
        </row>
        <row r="277">
          <cell r="C277" t="str">
            <v>OPSP-VIN-0083-2024</v>
          </cell>
          <cell r="D277" t="str">
            <v>CO1.REQ.5728750</v>
          </cell>
        </row>
        <row r="278">
          <cell r="C278" t="str">
            <v>OPSP-VIN-0130-2024</v>
          </cell>
          <cell r="D278" t="str">
            <v>CO1.REQ.6000886</v>
          </cell>
        </row>
        <row r="279">
          <cell r="C279" t="str">
            <v>OAG-VAD-0075-2024</v>
          </cell>
          <cell r="D279" t="str">
            <v>CO1.REQ.5594867</v>
          </cell>
        </row>
        <row r="280">
          <cell r="C280" t="str">
            <v>OPSP-VAD-0225-2024</v>
          </cell>
          <cell r="D280" t="str">
            <v>CO1.REQ.5619745</v>
          </cell>
        </row>
        <row r="281">
          <cell r="C281" t="str">
            <v>OPSP-FCS-0001-2024</v>
          </cell>
          <cell r="D281" t="str">
            <v>CO1.REQ.5612159</v>
          </cell>
        </row>
        <row r="282">
          <cell r="C282" t="str">
            <v>OAG-VAD-0085-2024</v>
          </cell>
          <cell r="D282" t="str">
            <v>CO1.REQ.5595051</v>
          </cell>
        </row>
        <row r="283">
          <cell r="C283" t="str">
            <v>OAG-VAD-0453-2024</v>
          </cell>
          <cell r="D283" t="str">
            <v>CO1.REQ.5783903</v>
          </cell>
        </row>
        <row r="284">
          <cell r="C284" t="str">
            <v>OPSP-VAD-0505-2024</v>
          </cell>
          <cell r="D284" t="str">
            <v>CO1.REQ.5806296</v>
          </cell>
        </row>
        <row r="285">
          <cell r="C285" t="str">
            <v>OPSP-VAD-0557-2024</v>
          </cell>
          <cell r="D285" t="str">
            <v>CO1.REQ.5802557</v>
          </cell>
        </row>
        <row r="286">
          <cell r="C286" t="str">
            <v>OPSP-VAD-0149-2024</v>
          </cell>
          <cell r="D286" t="str">
            <v>CO1.REQ.5599280</v>
          </cell>
        </row>
        <row r="287">
          <cell r="C287" t="str">
            <v>OPSP-FHU-0006-2024</v>
          </cell>
          <cell r="D287" t="str">
            <v>CO1.REQ.5713554</v>
          </cell>
        </row>
        <row r="288">
          <cell r="C288" t="str">
            <v>OPSP-VAD-0363-2024</v>
          </cell>
          <cell r="D288" t="str">
            <v>CO1.REQ.5739990</v>
          </cell>
        </row>
        <row r="289">
          <cell r="C289" t="str">
            <v>OPSP-FCE-0005-2024</v>
          </cell>
          <cell r="D289" t="str">
            <v>CO1.REQ.5640614</v>
          </cell>
        </row>
        <row r="290">
          <cell r="C290" t="str">
            <v>OPSP-VAD-0028-2024</v>
          </cell>
          <cell r="D290" t="str">
            <v>CO1.REQ.5572261</v>
          </cell>
        </row>
        <row r="291">
          <cell r="C291" t="str">
            <v>OPSP-VAD-0697-2024</v>
          </cell>
          <cell r="D291" t="str">
            <v>CO1.REQ.5956740</v>
          </cell>
        </row>
        <row r="292">
          <cell r="C292" t="str">
            <v>OPSP-CPF-0007-2024</v>
          </cell>
          <cell r="D292" t="str">
            <v>CO1.REQ.5607988</v>
          </cell>
        </row>
        <row r="293">
          <cell r="C293" t="str">
            <v>OPSP-VAD-0041-2024</v>
          </cell>
          <cell r="D293" t="str">
            <v>CO1.REQ.5574479</v>
          </cell>
        </row>
        <row r="294">
          <cell r="C294" t="str">
            <v>OPSP-VEX-0074-2024</v>
          </cell>
          <cell r="D294" t="str">
            <v>CO1.REQ.5946834</v>
          </cell>
        </row>
        <row r="295">
          <cell r="C295" t="str">
            <v>OAG-VEX-0009-2024</v>
          </cell>
          <cell r="D295" t="str">
            <v>CO1.REQ.5735779</v>
          </cell>
        </row>
        <row r="296">
          <cell r="C296" t="str">
            <v>OPS-DAD-0058-2024</v>
          </cell>
          <cell r="D296" t="str">
            <v>CO1.REQ.5947253</v>
          </cell>
        </row>
        <row r="297">
          <cell r="C297" t="str">
            <v>OAG-FEE-0003-2024</v>
          </cell>
          <cell r="D297" t="str">
            <v>CO1.REQ.5801664</v>
          </cell>
        </row>
        <row r="298">
          <cell r="C298" t="str">
            <v>OPSP-FEE-0008-2024</v>
          </cell>
          <cell r="D298" t="str">
            <v>CO1.REQ.5684854</v>
          </cell>
        </row>
        <row r="299">
          <cell r="C299" t="str">
            <v>OAG-VAD-0078-2024</v>
          </cell>
          <cell r="D299" t="str">
            <v>CO1.REQ.5593400</v>
          </cell>
        </row>
        <row r="300">
          <cell r="C300" t="str">
            <v>OPSP-VEX-0097-2024</v>
          </cell>
          <cell r="D300" t="str">
            <v>CO1.REQ.6023080</v>
          </cell>
        </row>
        <row r="301">
          <cell r="C301" t="str">
            <v>OPSP-VIN-0035-2024</v>
          </cell>
          <cell r="D301" t="str">
            <v>CO1.REQ.5592411</v>
          </cell>
        </row>
        <row r="302">
          <cell r="C302" t="str">
            <v>OPSP-VIN-0029-2024</v>
          </cell>
          <cell r="D302" t="str">
            <v>CO1.REQ.5587564</v>
          </cell>
        </row>
        <row r="303">
          <cell r="C303" t="str">
            <v>OPSP-VAD-0104-2024</v>
          </cell>
          <cell r="D303" t="str">
            <v>CO1.REQ.5593093</v>
          </cell>
        </row>
        <row r="304">
          <cell r="C304" t="str">
            <v>OPSP-VIN-0045-2024</v>
          </cell>
          <cell r="D304" t="str">
            <v>CO1.REQ.5601222</v>
          </cell>
        </row>
        <row r="305">
          <cell r="C305" t="str">
            <v>OPSP-VAD-0068-2024</v>
          </cell>
          <cell r="D305" t="str">
            <v>CO1.REQ.5593778</v>
          </cell>
        </row>
        <row r="306">
          <cell r="C306" t="str">
            <v>OAG-VAD-0239-2024</v>
          </cell>
          <cell r="D306" t="str">
            <v>CO1.REQ.5631496</v>
          </cell>
        </row>
        <row r="307">
          <cell r="C307" t="str">
            <v>OPSP-VAD-0205-2024</v>
          </cell>
          <cell r="D307" t="str">
            <v>CO1.REQ.5623612</v>
          </cell>
        </row>
        <row r="308">
          <cell r="C308" t="str">
            <v>OPSP-VIN-0049-2024</v>
          </cell>
          <cell r="D308" t="str">
            <v>CO1.REQ.5620111</v>
          </cell>
        </row>
        <row r="309">
          <cell r="C309" t="str">
            <v>OAG-VAD-0360-2024</v>
          </cell>
          <cell r="D309" t="str">
            <v>CO1.REQ.5739359</v>
          </cell>
        </row>
        <row r="310">
          <cell r="C310" t="str">
            <v>ODC-DAD-0011-2024</v>
          </cell>
          <cell r="D310" t="str">
            <v>CO1.REQ.5970815</v>
          </cell>
        </row>
        <row r="311">
          <cell r="C311" t="str">
            <v>OPSP-VAD-0301-2024</v>
          </cell>
          <cell r="D311" t="str">
            <v>CO1.REQ.5712207</v>
          </cell>
        </row>
        <row r="312">
          <cell r="C312" t="str">
            <v>OPSP-VAD-0716-2024</v>
          </cell>
          <cell r="D312" t="str">
            <v>CO1.REQ.5993104</v>
          </cell>
        </row>
        <row r="313">
          <cell r="C313" t="str">
            <v>OPSP-VAD-0137-2024</v>
          </cell>
          <cell r="D313" t="str">
            <v>CO1.REQ.5604040</v>
          </cell>
        </row>
        <row r="314">
          <cell r="C314" t="str">
            <v>OPSP-VAD-0415-2024</v>
          </cell>
          <cell r="D314" t="str">
            <v>CO1.REQ.5768554</v>
          </cell>
        </row>
        <row r="315">
          <cell r="C315" t="str">
            <v>OPSP-CREO-0037-2024</v>
          </cell>
          <cell r="D315" t="str">
            <v>CO1.REQ.5950631</v>
          </cell>
        </row>
        <row r="316">
          <cell r="C316" t="str">
            <v>OPS-DAD-0022-2024</v>
          </cell>
          <cell r="D316" t="str">
            <v>CO1.REQ.5822933</v>
          </cell>
        </row>
        <row r="317">
          <cell r="C317" t="str">
            <v>OPSP-FEE-0011-2024</v>
          </cell>
          <cell r="D317" t="str">
            <v>CO1.REQ.5797949</v>
          </cell>
        </row>
        <row r="318">
          <cell r="C318" t="str">
            <v>OPSP-VEX-0098-2024</v>
          </cell>
          <cell r="D318" t="str">
            <v>CO1.REQ.6024587</v>
          </cell>
        </row>
        <row r="319">
          <cell r="C319" t="str">
            <v>OPSP-VAD-0566-2024</v>
          </cell>
          <cell r="D319" t="str">
            <v>CO1.REQ.5805097</v>
          </cell>
        </row>
        <row r="320">
          <cell r="C320" t="str">
            <v>OPSP-VAD-0285-2024</v>
          </cell>
          <cell r="D320" t="str">
            <v>CO1.REQ.5712015</v>
          </cell>
        </row>
        <row r="321">
          <cell r="C321" t="str">
            <v>OPSP-VAD-0326-2024</v>
          </cell>
          <cell r="D321" t="str">
            <v>CO1.REQ.5729646</v>
          </cell>
        </row>
        <row r="322">
          <cell r="C322" t="str">
            <v>OAG-VAD-0455-2024</v>
          </cell>
          <cell r="D322" t="str">
            <v>CO1.REQ.5784485</v>
          </cell>
        </row>
        <row r="323">
          <cell r="C323" t="str">
            <v>OPSP-VAD-0596-2024</v>
          </cell>
          <cell r="D323" t="str">
            <v>CO1.REQ.5828413</v>
          </cell>
        </row>
        <row r="324">
          <cell r="C324" t="str">
            <v>OPSP-VAD-0346-2024</v>
          </cell>
          <cell r="D324" t="str">
            <v>CO1.REQ.5739468</v>
          </cell>
        </row>
        <row r="325">
          <cell r="C325" t="str">
            <v>OAG-CREO-0008-2024</v>
          </cell>
          <cell r="D325" t="str">
            <v>CO1.REQ.5599007</v>
          </cell>
        </row>
        <row r="326">
          <cell r="C326" t="str">
            <v>OPSP-VAD-0002-2024</v>
          </cell>
          <cell r="D326" t="str">
            <v>CO1.REQ.5571857</v>
          </cell>
        </row>
        <row r="327">
          <cell r="C327" t="str">
            <v>OPSP-VAD-0164-2024</v>
          </cell>
          <cell r="D327" t="str">
            <v>CO1.REQ.5611299</v>
          </cell>
        </row>
        <row r="328">
          <cell r="C328" t="str">
            <v>OAG-CREO-0021-2024</v>
          </cell>
          <cell r="D328" t="str">
            <v>CO1.REQ.5630945</v>
          </cell>
        </row>
        <row r="329">
          <cell r="C329" t="str">
            <v>OAG-VAD-0082-2024</v>
          </cell>
          <cell r="D329" t="str">
            <v>CO1.REQ.5594646</v>
          </cell>
        </row>
        <row r="330">
          <cell r="C330" t="str">
            <v>OAG-VAD-0150-2024</v>
          </cell>
          <cell r="D330" t="str">
            <v>CO1.REQ.5599484</v>
          </cell>
        </row>
        <row r="331">
          <cell r="C331" t="str">
            <v>OPSP-VAD-0284-2024</v>
          </cell>
          <cell r="D331" t="str">
            <v>CO1.REQ.5711553</v>
          </cell>
        </row>
        <row r="332">
          <cell r="C332" t="str">
            <v>OAG-VAD-0535-2024</v>
          </cell>
          <cell r="D332" t="str">
            <v>CO1.REQ.5795975</v>
          </cell>
        </row>
        <row r="333">
          <cell r="C333" t="str">
            <v>OAG-CREO-0033-2024</v>
          </cell>
          <cell r="D333" t="str">
            <v>CO1.REQ.5739409</v>
          </cell>
        </row>
        <row r="334">
          <cell r="C334" t="str">
            <v>OPSP-VAD-0211-2024</v>
          </cell>
          <cell r="D334" t="str">
            <v>CO1.REQ.5622604</v>
          </cell>
        </row>
        <row r="335">
          <cell r="C335" t="str">
            <v>OPSP-VIN-0051-2024</v>
          </cell>
          <cell r="D335" t="str">
            <v>CO1.REQ.5670233</v>
          </cell>
        </row>
        <row r="336">
          <cell r="C336" t="str">
            <v>OPSP-VAD-0061-2024</v>
          </cell>
          <cell r="D336" t="str">
            <v>CO1.REQ.5592778</v>
          </cell>
        </row>
        <row r="337">
          <cell r="C337" t="str">
            <v>OPSP-FEE-0003-2024</v>
          </cell>
          <cell r="D337" t="str">
            <v>CO1.REQ.5674539</v>
          </cell>
        </row>
        <row r="338">
          <cell r="C338" t="str">
            <v>OAG-VAD-0172-2024</v>
          </cell>
          <cell r="D338" t="str">
            <v>CO1.REQ.5609647</v>
          </cell>
        </row>
        <row r="339">
          <cell r="C339" t="str">
            <v>OAG-VAD-0435-2024</v>
          </cell>
          <cell r="D339" t="str">
            <v>CO1.REQ.5781343</v>
          </cell>
        </row>
        <row r="340">
          <cell r="C340" t="str">
            <v>OSM-DAD-0008-2024</v>
          </cell>
          <cell r="D340" t="str">
            <v>CO1.REQ.5950604</v>
          </cell>
        </row>
        <row r="341">
          <cell r="C341" t="str">
            <v>OAG-VAD-0338-2024</v>
          </cell>
          <cell r="D341" t="str">
            <v>CO1.REQ.5731017</v>
          </cell>
        </row>
        <row r="342">
          <cell r="C342" t="str">
            <v>OPSP-VEX-0072-2024</v>
          </cell>
          <cell r="D342" t="str">
            <v>CO1.REQ.5940345</v>
          </cell>
        </row>
        <row r="343">
          <cell r="C343" t="str">
            <v>OPSP-VAD-0389-2024</v>
          </cell>
          <cell r="D343" t="str">
            <v>CO1.REQ.5749897</v>
          </cell>
        </row>
        <row r="344">
          <cell r="C344" t="str">
            <v>OPSP-FEE-0001-2024</v>
          </cell>
          <cell r="D344" t="str">
            <v>CO1.REQ.5663482</v>
          </cell>
        </row>
        <row r="345">
          <cell r="C345" t="str">
            <v>OPSP-VIN-0084-2024</v>
          </cell>
          <cell r="D345" t="str">
            <v>CO1.REQ.5729656</v>
          </cell>
        </row>
        <row r="346">
          <cell r="C346" t="str">
            <v>OPS-VIN-0004-2024</v>
          </cell>
          <cell r="D346" t="str">
            <v>CO1.REQ.5828826</v>
          </cell>
        </row>
        <row r="347">
          <cell r="C347" t="str">
            <v>OAG-CREO-0038-2024</v>
          </cell>
          <cell r="D347" t="str">
            <v>CO1.REQ.5950985</v>
          </cell>
        </row>
        <row r="348">
          <cell r="C348" t="str">
            <v>OAG-VAD-0086-2024</v>
          </cell>
          <cell r="D348" t="str">
            <v>CO1.REQ.5595240</v>
          </cell>
        </row>
        <row r="349">
          <cell r="C349" t="str">
            <v>OAG-VAD-0283-2024</v>
          </cell>
          <cell r="D349" t="str">
            <v>CO1.REQ.5710694</v>
          </cell>
        </row>
        <row r="350">
          <cell r="C350" t="str">
            <v>OPSP-VAD-0165-2024</v>
          </cell>
          <cell r="D350" t="str">
            <v>CO1.REQ.5611368</v>
          </cell>
        </row>
        <row r="351">
          <cell r="C351" t="str">
            <v>OPSP-VAD-0590-2024</v>
          </cell>
          <cell r="D351" t="str">
            <v>CO1.REQ.5806762</v>
          </cell>
        </row>
        <row r="352">
          <cell r="C352" t="str">
            <v>OPSP-VAD-0398-2024</v>
          </cell>
          <cell r="D352" t="str">
            <v>CO1.REQ.5769165</v>
          </cell>
        </row>
        <row r="353">
          <cell r="C353" t="str">
            <v>OAG-VAD-0315-2024</v>
          </cell>
          <cell r="D353" t="str">
            <v>CO1.REQ.5718062</v>
          </cell>
        </row>
        <row r="354">
          <cell r="C354" t="str">
            <v>OAG-VAD-0417-2024</v>
          </cell>
          <cell r="D354" t="str">
            <v>CO1.REQ.5768979</v>
          </cell>
        </row>
        <row r="355">
          <cell r="C355" t="str">
            <v>OPSP-VIN-0053-2024</v>
          </cell>
          <cell r="D355" t="str">
            <v>CO1.REQ.5670549</v>
          </cell>
        </row>
        <row r="356">
          <cell r="C356" t="str">
            <v>OPSP-VIN-0076-2024</v>
          </cell>
          <cell r="D356" t="str">
            <v>CO1.REQ.5686017</v>
          </cell>
        </row>
        <row r="357">
          <cell r="C357" t="str">
            <v>OAG-VAD-0313-2024</v>
          </cell>
          <cell r="D357" t="str">
            <v>CO1.REQ.5717724</v>
          </cell>
        </row>
        <row r="358">
          <cell r="C358" t="str">
            <v>OAG-VAD-0216-2024</v>
          </cell>
          <cell r="D358" t="str">
            <v>CO1.REQ.5619586</v>
          </cell>
        </row>
        <row r="359">
          <cell r="C359" t="str">
            <v>OPSP-VAD-0312-2024</v>
          </cell>
          <cell r="D359" t="str">
            <v>CO1.REQ.5717278</v>
          </cell>
        </row>
        <row r="360">
          <cell r="C360" t="str">
            <v>OPSP-VIN-0043-2024</v>
          </cell>
          <cell r="D360" t="str">
            <v>CO1.REQ.5602437</v>
          </cell>
        </row>
        <row r="361">
          <cell r="C361" t="str">
            <v>OPSP-VAD-0718-2024</v>
          </cell>
          <cell r="D361" t="str">
            <v>CO1.REQ.5992439</v>
          </cell>
        </row>
        <row r="362">
          <cell r="C362" t="str">
            <v>OPSP-VEX-0041-2024</v>
          </cell>
          <cell r="D362" t="str">
            <v>CO1.REQ.5862928</v>
          </cell>
        </row>
        <row r="363">
          <cell r="C363" t="str">
            <v>OPSP-VIN-0122-2024</v>
          </cell>
          <cell r="D363" t="str">
            <v>CO1.REQ.5950369</v>
          </cell>
        </row>
        <row r="364">
          <cell r="C364" t="str">
            <v>ODC-VIN-0004-2024</v>
          </cell>
          <cell r="D364" t="str">
            <v>CO1.REQ.5989332</v>
          </cell>
        </row>
        <row r="365">
          <cell r="C365" t="str">
            <v>OPSP-VAD-0015-2024</v>
          </cell>
          <cell r="D365" t="str">
            <v>CO1.REQ.5572294</v>
          </cell>
        </row>
        <row r="366">
          <cell r="C366" t="str">
            <v>OAG-VAD-0472-2024</v>
          </cell>
          <cell r="D366" t="str">
            <v>CO1.REQ.5785585</v>
          </cell>
        </row>
        <row r="367">
          <cell r="C367" t="str">
            <v>OAG-VAD-0084-2024</v>
          </cell>
          <cell r="D367" t="str">
            <v>CO1.REQ.5595024</v>
          </cell>
        </row>
        <row r="368">
          <cell r="C368" t="str">
            <v>OPSP-VAD-0018-2024</v>
          </cell>
          <cell r="D368" t="str">
            <v>CO1.REQ.5571825</v>
          </cell>
        </row>
        <row r="369">
          <cell r="C369" t="str">
            <v>OPS-DAD-0015-2024</v>
          </cell>
          <cell r="D369" t="str">
            <v>CO1.REQ.5786391</v>
          </cell>
        </row>
        <row r="370">
          <cell r="C370" t="str">
            <v>OPSP-VAD-0465-2024</v>
          </cell>
          <cell r="D370" t="str">
            <v>CO1.REQ.5785513</v>
          </cell>
        </row>
        <row r="371">
          <cell r="C371" t="str">
            <v>OPSP-FHU-0001-2024</v>
          </cell>
          <cell r="D371" t="str">
            <v>CO1.REQ.5642539</v>
          </cell>
        </row>
        <row r="372">
          <cell r="C372" t="str">
            <v>OPSP-VAD-0108-2024</v>
          </cell>
          <cell r="D372" t="str">
            <v>CO1.REQ.5593621</v>
          </cell>
        </row>
        <row r="373">
          <cell r="C373" t="str">
            <v>OPSP-VAD-0711-2024</v>
          </cell>
          <cell r="D373" t="str">
            <v>CO1.REQ.5993326</v>
          </cell>
        </row>
        <row r="374">
          <cell r="C374" t="str">
            <v>OPSP-VIN-0077-2024</v>
          </cell>
          <cell r="D374" t="str">
            <v>CO1.REQ.5700456</v>
          </cell>
        </row>
        <row r="375">
          <cell r="C375" t="str">
            <v>OAG-VAD-0231-2024</v>
          </cell>
          <cell r="D375" t="str">
            <v>CO1.REQ.5622606</v>
          </cell>
        </row>
        <row r="376">
          <cell r="C376" t="str">
            <v>OPSP-VAD-0527-2024</v>
          </cell>
          <cell r="D376" t="str">
            <v>CO1.REQ.5815711</v>
          </cell>
        </row>
        <row r="377">
          <cell r="C377" t="str">
            <v>OPSP-VAD-0193-2024</v>
          </cell>
          <cell r="D377" t="str">
            <v>CO1.REQ.5620665</v>
          </cell>
        </row>
        <row r="378">
          <cell r="C378" t="str">
            <v>OPSP-VIN-0101-2024</v>
          </cell>
          <cell r="D378" t="str">
            <v>CO1.REQ.5812108</v>
          </cell>
        </row>
        <row r="379">
          <cell r="C379" t="str">
            <v>OAG-VIN-0002-2024</v>
          </cell>
          <cell r="D379" t="str">
            <v>CO1.REQ.5777365</v>
          </cell>
        </row>
        <row r="380">
          <cell r="C380" t="str">
            <v>OPSP-VEX-0095-2024</v>
          </cell>
          <cell r="D380" t="str">
            <v>CO1.REQ.6022289</v>
          </cell>
        </row>
        <row r="381">
          <cell r="C381" t="str">
            <v>OAG-VAD-0618-2024</v>
          </cell>
          <cell r="D381" t="str">
            <v>CO1.REQ.5831901</v>
          </cell>
        </row>
        <row r="382">
          <cell r="C382" t="str">
            <v>OPSP-VIN-0109-2024</v>
          </cell>
          <cell r="D382" t="str">
            <v>CO1.REQ.5876001</v>
          </cell>
        </row>
        <row r="383">
          <cell r="C383" t="str">
            <v>OPSP-VIN-0091-2024</v>
          </cell>
          <cell r="D383" t="str">
            <v>CO1.REQ.5767713</v>
          </cell>
        </row>
        <row r="384">
          <cell r="C384" t="str">
            <v>OPS-DAD-0005-2024</v>
          </cell>
          <cell r="D384" t="str">
            <v>CO1.REQ.5697828</v>
          </cell>
        </row>
        <row r="385">
          <cell r="C385" t="str">
            <v>OPSP-VAD-0209-2024</v>
          </cell>
          <cell r="D385" t="str">
            <v>CO1.REQ.5621797</v>
          </cell>
        </row>
        <row r="386">
          <cell r="C386" t="str">
            <v>OPSP-VAD-0509-2024</v>
          </cell>
          <cell r="D386" t="str">
            <v>CO1.REQ.5807621</v>
          </cell>
        </row>
        <row r="387">
          <cell r="C387" t="str">
            <v>OPSP-CREO-0005-2024</v>
          </cell>
          <cell r="D387" t="str">
            <v>CO1.REQ.5593638</v>
          </cell>
        </row>
        <row r="388">
          <cell r="C388" t="str">
            <v>OPSP-VAD-0302-2024</v>
          </cell>
          <cell r="D388" t="str">
            <v>CO1.REQ.5712632</v>
          </cell>
        </row>
        <row r="389">
          <cell r="C389" t="str">
            <v>OAG-VAD-0345-2024</v>
          </cell>
          <cell r="D389" t="str">
            <v>CO1.REQ.5739198</v>
          </cell>
        </row>
        <row r="390">
          <cell r="C390" t="str">
            <v>OPSP-VAD-0484-2024</v>
          </cell>
          <cell r="D390" t="str">
            <v>CO1.REQ.5786663</v>
          </cell>
        </row>
        <row r="391">
          <cell r="C391" t="str">
            <v>OPSP-VAD-0330-2024</v>
          </cell>
          <cell r="D391" t="str">
            <v>CO1.REQ.5731615</v>
          </cell>
        </row>
        <row r="392">
          <cell r="C392" t="str">
            <v>OPSP-VAD-0030-2024</v>
          </cell>
          <cell r="D392" t="str">
            <v>CO1.REQ.5572374</v>
          </cell>
        </row>
        <row r="393">
          <cell r="C393" t="str">
            <v>OPSP-VEX-0078-2024</v>
          </cell>
          <cell r="D393" t="str">
            <v>CO1.REQ.5948023</v>
          </cell>
        </row>
        <row r="394">
          <cell r="C394" t="str">
            <v>OPSP-CPF-0005-2024</v>
          </cell>
          <cell r="D394" t="str">
            <v>CO1.REQ.5605680</v>
          </cell>
        </row>
        <row r="395">
          <cell r="C395" t="str">
            <v>OPSP-FCE-0001-2024</v>
          </cell>
          <cell r="D395" t="str">
            <v>CO1.REQ.5610831</v>
          </cell>
        </row>
        <row r="396">
          <cell r="C396" t="str">
            <v>OPSP-VAD-0218-2024</v>
          </cell>
          <cell r="D396" t="str">
            <v>CO1.REQ.5619921</v>
          </cell>
        </row>
        <row r="397">
          <cell r="C397" t="str">
            <v>OPSP-VAD-0694-2024</v>
          </cell>
          <cell r="D397" t="str">
            <v>CO1.REQ.5958788</v>
          </cell>
        </row>
        <row r="398">
          <cell r="C398" t="str">
            <v>OPSP-VAD-0393-2024</v>
          </cell>
          <cell r="D398" t="str">
            <v>CO1.REQ.5768175</v>
          </cell>
        </row>
        <row r="399">
          <cell r="C399" t="str">
            <v>OPS-FEE-0001-2024</v>
          </cell>
          <cell r="D399" t="str">
            <v>CO1.REQ.5851753</v>
          </cell>
        </row>
        <row r="400">
          <cell r="C400" t="str">
            <v>OPSP-VAD-0056-2024</v>
          </cell>
          <cell r="D400" t="str">
            <v>CO1.REQ.5594117</v>
          </cell>
        </row>
        <row r="401">
          <cell r="C401" t="str">
            <v>OAG-VAD-0586-2024</v>
          </cell>
          <cell r="D401" t="str">
            <v>CO1.REQ.5806151</v>
          </cell>
        </row>
        <row r="402">
          <cell r="C402" t="str">
            <v>OPS-DAD-0003-2024</v>
          </cell>
          <cell r="D402" t="str">
            <v>CO1.REQ.5665207</v>
          </cell>
        </row>
        <row r="403">
          <cell r="C403" t="str">
            <v>ODC-DAD-0008-2024</v>
          </cell>
          <cell r="D403" t="str">
            <v>CO1.REQ.5926529</v>
          </cell>
        </row>
        <row r="404">
          <cell r="C404" t="str">
            <v>OPSP-VIN-0052-2024</v>
          </cell>
          <cell r="D404" t="str">
            <v>CO1.REQ.5670268</v>
          </cell>
        </row>
        <row r="405">
          <cell r="C405" t="str">
            <v>OPSP-VIN-0129-2024</v>
          </cell>
          <cell r="D405" t="str">
            <v>CO1.REQ.6000217</v>
          </cell>
        </row>
        <row r="406">
          <cell r="C406" t="str">
            <v>OAG-VAD-0267-2024</v>
          </cell>
          <cell r="D406" t="str">
            <v>CO1.REQ.5647055</v>
          </cell>
        </row>
        <row r="407">
          <cell r="C407" t="str">
            <v>OPSP-VAD-0215-2024</v>
          </cell>
          <cell r="D407" t="str">
            <v>CO1.REQ.5623450</v>
          </cell>
        </row>
        <row r="408">
          <cell r="C408" t="str">
            <v>OPSP-VIN-0104-2024</v>
          </cell>
          <cell r="D408" t="str">
            <v>CO1.REQ.5865861</v>
          </cell>
        </row>
        <row r="409">
          <cell r="C409" t="str">
            <v>OAG-VAD-0643-2024</v>
          </cell>
          <cell r="D409" t="str">
            <v>CO1.REQ.5827864</v>
          </cell>
        </row>
        <row r="410">
          <cell r="C410" t="str">
            <v>OAG-VAD-0614-2024</v>
          </cell>
          <cell r="D410" t="str">
            <v>CO1.REQ.5830602</v>
          </cell>
        </row>
        <row r="411">
          <cell r="C411" t="str">
            <v>OAG-VAD-0493-2024</v>
          </cell>
          <cell r="D411" t="str">
            <v>CO1.REQ.5807945</v>
          </cell>
        </row>
        <row r="412">
          <cell r="C412" t="str">
            <v>OAG-VAD-0249-2024</v>
          </cell>
          <cell r="D412" t="str">
            <v>CO1.REQ.5629847</v>
          </cell>
        </row>
        <row r="413">
          <cell r="C413" t="str">
            <v>OPSP-VEX-0020-2024</v>
          </cell>
          <cell r="D413" t="str">
            <v>CO1.REQ.5763956</v>
          </cell>
        </row>
        <row r="414">
          <cell r="C414" t="str">
            <v>OPSP-VEX-0100-2024</v>
          </cell>
          <cell r="D414" t="str">
            <v>CO1.REQ.6024962</v>
          </cell>
        </row>
        <row r="415">
          <cell r="C415" t="str">
            <v>CCO-VAD-0003-2024</v>
          </cell>
          <cell r="D415" t="str">
            <v>CO1.REQ.5646648</v>
          </cell>
        </row>
        <row r="416">
          <cell r="C416" t="str">
            <v>OPSP-VAD-0386-2024</v>
          </cell>
          <cell r="D416" t="str">
            <v>CO1.REQ.5746951</v>
          </cell>
        </row>
        <row r="417">
          <cell r="C417" t="str">
            <v>OPSP-VAD-0344-2024</v>
          </cell>
          <cell r="D417" t="str">
            <v>CO1.REQ.5739158</v>
          </cell>
        </row>
        <row r="418">
          <cell r="C418" t="str">
            <v>OPSP-VAD-0255-2024</v>
          </cell>
          <cell r="D418" t="str">
            <v>CO1.REQ.5646300</v>
          </cell>
        </row>
        <row r="419">
          <cell r="C419" t="str">
            <v>OPSP-VAD-0005-2024</v>
          </cell>
          <cell r="D419" t="str">
            <v>CO1.REQ.5572056</v>
          </cell>
        </row>
        <row r="420">
          <cell r="C420" t="str">
            <v>OPS-VEX-0060-2024</v>
          </cell>
          <cell r="D420" t="str">
            <v>CO1.REQ.5910560</v>
          </cell>
        </row>
        <row r="421">
          <cell r="C421" t="str">
            <v>OPSP-VAD-0295-2024</v>
          </cell>
          <cell r="D421" t="str">
            <v>CO1.REQ.5713506</v>
          </cell>
        </row>
        <row r="422">
          <cell r="C422" t="str">
            <v>OPSP-VAD-0490-2024</v>
          </cell>
          <cell r="D422" t="str">
            <v>CO1.REQ.5807273</v>
          </cell>
        </row>
        <row r="423">
          <cell r="C423" t="str">
            <v>OSM-CPF-0001-2024</v>
          </cell>
          <cell r="D423" t="str">
            <v>CO1.REQ.5968032</v>
          </cell>
        </row>
        <row r="424">
          <cell r="C424" t="str">
            <v>OAG-CREO-0029-2024</v>
          </cell>
          <cell r="D424" t="str">
            <v>CO1.REQ.5702934</v>
          </cell>
        </row>
        <row r="425">
          <cell r="C425" t="str">
            <v>OPSP-VEX-0089-2024</v>
          </cell>
          <cell r="D425" t="str">
            <v>CO1.REQ.5992328</v>
          </cell>
        </row>
        <row r="426">
          <cell r="C426" t="str">
            <v>OPSP-VAD-0243-2024</v>
          </cell>
          <cell r="D426" t="str">
            <v>CO1.REQ.5631310</v>
          </cell>
        </row>
        <row r="427">
          <cell r="C427" t="str">
            <v>OPSP-FIN-0006-2024</v>
          </cell>
          <cell r="D427" t="str">
            <v>CO1.REQ.5704190</v>
          </cell>
        </row>
        <row r="428">
          <cell r="C428" t="str">
            <v>OPSP-VIN-0020-2024</v>
          </cell>
          <cell r="D428" t="str">
            <v>CO1.REQ.5588209</v>
          </cell>
        </row>
        <row r="429">
          <cell r="C429" t="str">
            <v>OPSP-FCS-0006-2024</v>
          </cell>
          <cell r="D429" t="str">
            <v>CO1.REQ.5992613</v>
          </cell>
        </row>
        <row r="430">
          <cell r="C430" t="str">
            <v>OPSP-VAD-0273-2024</v>
          </cell>
          <cell r="D430" t="str">
            <v>CO1.REQ.5656089</v>
          </cell>
        </row>
        <row r="431">
          <cell r="C431" t="str">
            <v>OPSP-VAD-0469-2024</v>
          </cell>
          <cell r="D431" t="str">
            <v>CO1.REQ.5786498</v>
          </cell>
        </row>
        <row r="432">
          <cell r="C432" t="str">
            <v>OAG-VAD-0515-2024</v>
          </cell>
          <cell r="D432" t="str">
            <v>CO1.REQ.5804052</v>
          </cell>
        </row>
        <row r="433">
          <cell r="C433" t="str">
            <v>OAG-VAD-0400-2024</v>
          </cell>
          <cell r="D433" t="str">
            <v>CO1.REQ.5769495</v>
          </cell>
        </row>
        <row r="434">
          <cell r="C434" t="str">
            <v>OPSP-VIN-0125-2024</v>
          </cell>
          <cell r="D434" t="str">
            <v>CO1.REQ.5966498</v>
          </cell>
        </row>
        <row r="435">
          <cell r="C435" t="str">
            <v>OAG-VAD-0126-2024</v>
          </cell>
          <cell r="D435" t="str">
            <v>CO1.REQ.5602859</v>
          </cell>
        </row>
        <row r="436">
          <cell r="C436" t="str">
            <v>OPSP-VIN-0090-2024</v>
          </cell>
          <cell r="D436" t="str">
            <v>CO1.REQ.5765844</v>
          </cell>
        </row>
        <row r="437">
          <cell r="C437" t="str">
            <v>OPSP-VEX-0008-2024</v>
          </cell>
          <cell r="D437" t="str">
            <v>CO1.REQ.5763478</v>
          </cell>
        </row>
        <row r="438">
          <cell r="C438" t="str">
            <v>OPSP-VIN-0093-2024</v>
          </cell>
          <cell r="D438" t="str">
            <v>CO1.REQ.5772106</v>
          </cell>
        </row>
        <row r="439">
          <cell r="C439" t="str">
            <v>OPSP-FCE-0011-2024</v>
          </cell>
          <cell r="D439" t="str">
            <v>CO1.REQ.5649649</v>
          </cell>
        </row>
        <row r="440">
          <cell r="C440" t="str">
            <v>OPSP-VAD-0623-2024</v>
          </cell>
          <cell r="D440" t="str">
            <v>CO1.REQ.5811878</v>
          </cell>
        </row>
        <row r="441">
          <cell r="C441" t="str">
            <v>OAG-VAD-0396-2024</v>
          </cell>
          <cell r="D441" t="str">
            <v>CO1.REQ.5769050</v>
          </cell>
        </row>
        <row r="442">
          <cell r="C442" t="str">
            <v>OAG-VAD-0237-2024</v>
          </cell>
          <cell r="D442" t="str">
            <v>CO1.REQ.5631329</v>
          </cell>
        </row>
        <row r="443">
          <cell r="C443" t="str">
            <v>OPSP-VAD-0196-2024</v>
          </cell>
          <cell r="D443" t="str">
            <v>CO1.REQ.5620286</v>
          </cell>
        </row>
        <row r="444">
          <cell r="C444" t="str">
            <v>OPSP-VAD-0356-2024</v>
          </cell>
          <cell r="D444" t="str">
            <v>CO1.REQ.5739791</v>
          </cell>
        </row>
        <row r="445">
          <cell r="C445" t="str">
            <v>OPSP-FEE-0002-2024</v>
          </cell>
          <cell r="D445" t="str">
            <v>CO1.REQ.5673866</v>
          </cell>
        </row>
        <row r="446">
          <cell r="C446" t="str">
            <v>OPSP-VAD-0270-2024</v>
          </cell>
          <cell r="D446" t="str">
            <v>CO1.REQ.5655086</v>
          </cell>
        </row>
        <row r="447">
          <cell r="C447" t="str">
            <v>OPSP-VIN-0108-2024</v>
          </cell>
          <cell r="D447" t="str">
            <v>CO1.REQ.5875502</v>
          </cell>
        </row>
        <row r="448">
          <cell r="C448" t="str">
            <v>OAG-VAD-0607-2024</v>
          </cell>
          <cell r="D448" t="str">
            <v>CO1.REQ.5829069</v>
          </cell>
        </row>
        <row r="449">
          <cell r="C449" t="str">
            <v>OPSP-VAD-0554-2024</v>
          </cell>
          <cell r="D449" t="str">
            <v>CO1.REQ.5801979</v>
          </cell>
        </row>
        <row r="450">
          <cell r="C450" t="str">
            <v>ODA-VIN-0001-2024</v>
          </cell>
          <cell r="D450" t="str">
            <v>CO1.REQ.5814018</v>
          </cell>
        </row>
        <row r="451">
          <cell r="C451" t="str">
            <v>OPSP-VAD-0528-2024</v>
          </cell>
          <cell r="D451" t="str">
            <v>CO1.REQ.5816842</v>
          </cell>
        </row>
        <row r="452">
          <cell r="C452" t="str">
            <v>OAG-VEX-0018-2024</v>
          </cell>
          <cell r="D452" t="str">
            <v>CO1.REQ.5762935</v>
          </cell>
        </row>
        <row r="453">
          <cell r="C453" t="str">
            <v>OPSP-FEE-0010-2024</v>
          </cell>
          <cell r="D453" t="str">
            <v>CO1.REQ.5712068</v>
          </cell>
        </row>
        <row r="454">
          <cell r="C454" t="str">
            <v>OPSP-VAD-0251-2024</v>
          </cell>
          <cell r="D454" t="str">
            <v>CO1.REQ.5629891</v>
          </cell>
        </row>
        <row r="455">
          <cell r="C455" t="str">
            <v>OPSP-VAD-0229-2024</v>
          </cell>
          <cell r="D455" t="str">
            <v>CO1.REQ.5621201</v>
          </cell>
        </row>
        <row r="456">
          <cell r="C456" t="str">
            <v>OPSP-CPF-0001-2024</v>
          </cell>
          <cell r="D456" t="str">
            <v>CO1.REQ.5605705</v>
          </cell>
        </row>
        <row r="457">
          <cell r="C457" t="str">
            <v>OPSP-CREO-0023-2024</v>
          </cell>
          <cell r="D457" t="str">
            <v>CO1.REQ.5700406</v>
          </cell>
        </row>
        <row r="458">
          <cell r="C458" t="str">
            <v>OPSP-VEX-0001-2024</v>
          </cell>
          <cell r="D458" t="str">
            <v>CO1.REQ.5717053</v>
          </cell>
        </row>
        <row r="459">
          <cell r="C459" t="str">
            <v>OPSP-VAD-0328-2024</v>
          </cell>
          <cell r="D459" t="str">
            <v>CO1.REQ.5730671</v>
          </cell>
        </row>
        <row r="460">
          <cell r="C460" t="str">
            <v>OPSP-VIN-0097-2024</v>
          </cell>
          <cell r="D460" t="str">
            <v>CO1.REQ.5781212</v>
          </cell>
        </row>
        <row r="461">
          <cell r="C461" t="str">
            <v>OPSP-VEX-0063-2024</v>
          </cell>
          <cell r="D461" t="str">
            <v>CO1.REQ.5914069</v>
          </cell>
        </row>
        <row r="462">
          <cell r="C462" t="str">
            <v>OPSP-VAD-0555-2024</v>
          </cell>
          <cell r="D462" t="str">
            <v>CO1.REQ.5801995</v>
          </cell>
        </row>
        <row r="463">
          <cell r="C463" t="str">
            <v>OAG-CREO-0018-2024</v>
          </cell>
          <cell r="D463" t="str">
            <v>CO1.REQ.5617691</v>
          </cell>
        </row>
        <row r="464">
          <cell r="C464" t="str">
            <v>OPSP-VAD-0278-2024</v>
          </cell>
          <cell r="D464" t="str">
            <v>CO1.REQ.5656109</v>
          </cell>
        </row>
        <row r="465">
          <cell r="C465" t="str">
            <v>OPSP-VEX-2170-2023</v>
          </cell>
          <cell r="D465" t="str">
            <v>CO1.REQ.5500314</v>
          </cell>
        </row>
        <row r="466">
          <cell r="C466" t="str">
            <v>OPSP-VAD-0705-2024</v>
          </cell>
          <cell r="D466" t="str">
            <v>CO1.REQ.5993551</v>
          </cell>
        </row>
        <row r="467">
          <cell r="C467" t="str">
            <v>OAG-VAD-0477-2024</v>
          </cell>
          <cell r="D467" t="str">
            <v>CO1.REQ.5785024</v>
          </cell>
        </row>
        <row r="468">
          <cell r="C468" t="str">
            <v>OAG-CREO-0020-2024</v>
          </cell>
          <cell r="D468" t="str">
            <v>CO1.REQ.5630805</v>
          </cell>
        </row>
        <row r="469">
          <cell r="C469" t="str">
            <v>OPSP-VAD-0155-2024</v>
          </cell>
          <cell r="D469" t="str">
            <v>CO1.REQ.5612332</v>
          </cell>
        </row>
        <row r="470">
          <cell r="C470" t="str">
            <v>OPSP-VAD-0303-2024</v>
          </cell>
          <cell r="D470" t="str">
            <v>CO1.REQ.5712488</v>
          </cell>
        </row>
        <row r="471">
          <cell r="C471" t="str">
            <v>OPSP-VIN-0123-2024</v>
          </cell>
          <cell r="D471" t="str">
            <v>CO1.REQ.5950148</v>
          </cell>
        </row>
        <row r="472">
          <cell r="C472" t="str">
            <v>OPSP-VAD-0551-2024</v>
          </cell>
          <cell r="D472" t="str">
            <v>CO1.REQ.5801735</v>
          </cell>
        </row>
        <row r="473">
          <cell r="C473" t="str">
            <v>OPSP-VAD-0388-2024</v>
          </cell>
          <cell r="D473" t="str">
            <v>CO1.REQ.5749808</v>
          </cell>
        </row>
        <row r="474">
          <cell r="C474" t="str">
            <v>OPSP-VAD-0423-2024</v>
          </cell>
          <cell r="D474" t="str">
            <v>CO1.REQ.5768690</v>
          </cell>
        </row>
        <row r="475">
          <cell r="C475" t="str">
            <v>OPS-DAD-0065-2024</v>
          </cell>
          <cell r="D475" t="str">
            <v>CO1.REQ.5984531</v>
          </cell>
        </row>
        <row r="476">
          <cell r="C476" t="str">
            <v>OAG-VAD-0546-2024</v>
          </cell>
          <cell r="D476" t="str">
            <v>CO1.REQ.5799086</v>
          </cell>
        </row>
        <row r="477">
          <cell r="C477" t="str">
            <v>OPSP-CPF-0002-2024</v>
          </cell>
          <cell r="D477" t="str">
            <v>CO1.REQ.5605734</v>
          </cell>
        </row>
        <row r="478">
          <cell r="C478" t="str">
            <v>OPSP-VAD-0188-2024</v>
          </cell>
          <cell r="D478" t="str">
            <v>CO1.REQ.5614644</v>
          </cell>
        </row>
        <row r="479">
          <cell r="C479" t="str">
            <v>OPS-VIN-0007-2024</v>
          </cell>
          <cell r="D479" t="str">
            <v>CO1.REQ.5968983</v>
          </cell>
        </row>
        <row r="480">
          <cell r="C480" t="str">
            <v>OPSP-FCE-0007-2024</v>
          </cell>
          <cell r="D480" t="str">
            <v>CO1.REQ.5641204</v>
          </cell>
        </row>
        <row r="481">
          <cell r="C481" t="str">
            <v>OSM-DAD-0005-2024</v>
          </cell>
          <cell r="D481" t="str">
            <v>CO1.REQ.5923650</v>
          </cell>
        </row>
        <row r="482">
          <cell r="C482" t="str">
            <v>OPSP-CPF-0022-2024</v>
          </cell>
          <cell r="D482" t="str">
            <v>CO1.REQ.5688115</v>
          </cell>
        </row>
        <row r="483">
          <cell r="C483" t="str">
            <v>OAG-VAD-0617-2024</v>
          </cell>
          <cell r="D483" t="str">
            <v>CO1.REQ.5831259</v>
          </cell>
        </row>
        <row r="484">
          <cell r="C484" t="str">
            <v>OAG-VAD-0101-2024</v>
          </cell>
          <cell r="D484" t="str">
            <v>CO1.REQ.5592734</v>
          </cell>
        </row>
        <row r="485">
          <cell r="C485" t="str">
            <v>ODC-DAD-0001-2024</v>
          </cell>
          <cell r="D485" t="str">
            <v>CO1.REQ.5726484</v>
          </cell>
        </row>
        <row r="486">
          <cell r="C486" t="str">
            <v>OPSP-VAD-0236-2024</v>
          </cell>
          <cell r="D486" t="str">
            <v>CO1.REQ.5631067</v>
          </cell>
        </row>
        <row r="487">
          <cell r="C487" t="str">
            <v>OPSP-FHU-0010-2024</v>
          </cell>
          <cell r="D487" t="str">
            <v>CO1.REQ.5954090</v>
          </cell>
        </row>
        <row r="488">
          <cell r="C488" t="str">
            <v>CPS-VAD-0010-2024</v>
          </cell>
          <cell r="D488" t="str">
            <v>CO1.REQ.5997036</v>
          </cell>
        </row>
        <row r="489">
          <cell r="C489" t="str">
            <v>OPSP-VIN-0042-2024</v>
          </cell>
          <cell r="D489" t="str">
            <v>CO1.REQ.5602240</v>
          </cell>
        </row>
        <row r="490">
          <cell r="C490" t="str">
            <v>OPSP-VAD-0685-2024</v>
          </cell>
          <cell r="D490" t="str">
            <v>CO1.REQ.5936361</v>
          </cell>
        </row>
        <row r="491">
          <cell r="C491" t="str">
            <v>OPSP-VAD-0115-2024</v>
          </cell>
          <cell r="D491" t="str">
            <v>CO1.REQ.5602478</v>
          </cell>
        </row>
        <row r="492">
          <cell r="C492" t="str">
            <v>OPSP-VAD-0720-2024</v>
          </cell>
          <cell r="D492" t="str">
            <v>CO1.REQ.6009493</v>
          </cell>
        </row>
        <row r="493">
          <cell r="C493" t="str">
            <v>OPS-DAD-0021-2024</v>
          </cell>
          <cell r="D493" t="str">
            <v>CO1.REQ.5822547</v>
          </cell>
        </row>
        <row r="494">
          <cell r="C494" t="str">
            <v>OPSP-VIN-0073-2024</v>
          </cell>
          <cell r="D494" t="str">
            <v>CO1.REQ.5684756</v>
          </cell>
        </row>
        <row r="495">
          <cell r="C495" t="str">
            <v>VAD-029-2024</v>
          </cell>
          <cell r="D495" t="str">
            <v>CO1.REQ.5829266</v>
          </cell>
        </row>
        <row r="496">
          <cell r="C496" t="str">
            <v>OAG-VAD-0454-2024</v>
          </cell>
          <cell r="D496" t="str">
            <v>CO1.REQ.5784171</v>
          </cell>
        </row>
        <row r="497">
          <cell r="C497" t="str">
            <v>OPS-DAD-0029-2024</v>
          </cell>
          <cell r="D497" t="str">
            <v>CO1.REQ.5865324</v>
          </cell>
        </row>
        <row r="498">
          <cell r="C498" t="str">
            <v>OPSP-FIN-0005-2024</v>
          </cell>
          <cell r="D498" t="str">
            <v>CO1.REQ.5704183</v>
          </cell>
        </row>
        <row r="499">
          <cell r="C499" t="str">
            <v>OPSP-VAD-0050-2024</v>
          </cell>
          <cell r="D499" t="str">
            <v>CO1.REQ.5592193</v>
          </cell>
        </row>
        <row r="500">
          <cell r="C500" t="str">
            <v>OPSP-VAD-0269-2024</v>
          </cell>
          <cell r="D500" t="str">
            <v>CO1.REQ.5654388</v>
          </cell>
        </row>
        <row r="501">
          <cell r="C501" t="str">
            <v>OAG-VAD-0494-2024</v>
          </cell>
          <cell r="D501" t="str">
            <v>CO1.REQ.5807980</v>
          </cell>
        </row>
        <row r="502">
          <cell r="C502" t="str">
            <v>OAG-VAD-0437-2024</v>
          </cell>
          <cell r="D502" t="str">
            <v>CO1.REQ.5781727</v>
          </cell>
        </row>
        <row r="503">
          <cell r="C503" t="str">
            <v>OAG-VAD-0293-2024</v>
          </cell>
          <cell r="D503" t="str">
            <v>CO1.REQ.5712138</v>
          </cell>
        </row>
        <row r="504">
          <cell r="C504" t="str">
            <v>OAG-VAD-0600-2024</v>
          </cell>
          <cell r="D504" t="str">
            <v>CO1.REQ.5828690</v>
          </cell>
        </row>
        <row r="505">
          <cell r="C505" t="str">
            <v>OPSP-VAD-0023-2024</v>
          </cell>
          <cell r="D505" t="str">
            <v>CO1.REQ.5571977</v>
          </cell>
        </row>
        <row r="506">
          <cell r="C506" t="str">
            <v>OPS-DAD-0025-2024</v>
          </cell>
          <cell r="D506" t="str">
            <v>CO1.REQ.5846604</v>
          </cell>
        </row>
        <row r="507">
          <cell r="C507" t="str">
            <v>OPS-VEX-0053-2024</v>
          </cell>
          <cell r="D507" t="str">
            <v>CO1.REQ.5895203</v>
          </cell>
        </row>
        <row r="508">
          <cell r="C508" t="str">
            <v>OPSP-FHU-0005-2024</v>
          </cell>
          <cell r="D508" t="str">
            <v>CO1.REQ.5685094</v>
          </cell>
        </row>
        <row r="509">
          <cell r="C509" t="str">
            <v>OPSP-VIN-0085-2024</v>
          </cell>
          <cell r="D509" t="str">
            <v>CO1.REQ.5730273</v>
          </cell>
        </row>
        <row r="510">
          <cell r="C510" t="str">
            <v>OPSP-VAD-0548-2024</v>
          </cell>
          <cell r="D510" t="str">
            <v>CO1.REQ.5799180</v>
          </cell>
        </row>
        <row r="511">
          <cell r="C511" t="str">
            <v>OSM-VAD-0001-2024</v>
          </cell>
          <cell r="D511" t="str">
            <v>CO1.REQ.5578752</v>
          </cell>
        </row>
        <row r="512">
          <cell r="C512" t="str">
            <v>OPSP-VAD-0524-2024</v>
          </cell>
          <cell r="D512" t="str">
            <v>CO1.REQ.5815683</v>
          </cell>
        </row>
        <row r="513">
          <cell r="C513" t="str">
            <v>OAG-VAD-0072-2024</v>
          </cell>
          <cell r="D513" t="str">
            <v>CO1.REQ.5594461</v>
          </cell>
        </row>
        <row r="514">
          <cell r="C514" t="str">
            <v>OPSP-VAD-0100-2024</v>
          </cell>
          <cell r="D514" t="str">
            <v>CO1.REQ.5592427</v>
          </cell>
        </row>
        <row r="515">
          <cell r="C515" t="str">
            <v>OPSP-VAD-0047-2024</v>
          </cell>
          <cell r="D515" t="str">
            <v>CO1.REQ.5577856</v>
          </cell>
        </row>
        <row r="516">
          <cell r="C516" t="str">
            <v>OPSP-CPF-0006-2024</v>
          </cell>
          <cell r="D516" t="str">
            <v>CO1.REQ.5607420</v>
          </cell>
        </row>
        <row r="517">
          <cell r="C517" t="str">
            <v>OPSP-VAD-0429-2024</v>
          </cell>
          <cell r="D517" t="str">
            <v>CO1.REQ.5769811</v>
          </cell>
        </row>
        <row r="518">
          <cell r="C518" t="str">
            <v>OPSP-VEX-0019-2024</v>
          </cell>
          <cell r="D518" t="str">
            <v>CO1.REQ.5763641</v>
          </cell>
        </row>
        <row r="519">
          <cell r="C519" t="str">
            <v>OPSP-VIN-0067-2024</v>
          </cell>
          <cell r="D519" t="str">
            <v>CO1.REQ.5671430</v>
          </cell>
        </row>
        <row r="520">
          <cell r="C520" t="str">
            <v>OPS-VAD-0294-2024</v>
          </cell>
          <cell r="D520" t="str">
            <v>CO1.REQ.5696207</v>
          </cell>
        </row>
        <row r="521">
          <cell r="C521" t="str">
            <v>OPS-CPF-0027-2024</v>
          </cell>
          <cell r="D521" t="str">
            <v>CO1.REQ.5989430</v>
          </cell>
        </row>
        <row r="522">
          <cell r="C522" t="str">
            <v>OPSP-VAD-0710-2024</v>
          </cell>
          <cell r="D522" t="str">
            <v>CO1.REQ.5993118</v>
          </cell>
        </row>
        <row r="523">
          <cell r="C523" t="str">
            <v>OPSP-VIN-0087-2024</v>
          </cell>
          <cell r="D523" t="str">
            <v>CO1.REQ.5754651</v>
          </cell>
        </row>
        <row r="524">
          <cell r="C524" t="str">
            <v>OPSP-VEX-2123-2023</v>
          </cell>
          <cell r="D524" t="str">
            <v>CO1.REQ.5482838</v>
          </cell>
        </row>
        <row r="525">
          <cell r="C525" t="str">
            <v>OSM-DAD-0001-2024</v>
          </cell>
          <cell r="D525" t="str">
            <v>CO1.REQ.5716439</v>
          </cell>
        </row>
        <row r="526">
          <cell r="C526" t="str">
            <v>OPS-DAD-0040-2024</v>
          </cell>
          <cell r="D526" t="str">
            <v>CO1.REQ.5894964</v>
          </cell>
        </row>
        <row r="527">
          <cell r="C527" t="str">
            <v>OPSP-VIN-0082-2024</v>
          </cell>
          <cell r="D527" t="str">
            <v>CO1.REQ.5726192</v>
          </cell>
        </row>
        <row r="528">
          <cell r="C528" t="str">
            <v>OPSP-VAD-0004-2024</v>
          </cell>
          <cell r="D528" t="str">
            <v>CO1.REQ.5572158</v>
          </cell>
        </row>
        <row r="529">
          <cell r="C529" t="str">
            <v>OPSP-VEX-0075-2024</v>
          </cell>
          <cell r="D529" t="str">
            <v>CO1.REQ.5946871</v>
          </cell>
        </row>
        <row r="530">
          <cell r="C530" t="str">
            <v>OPSP-VAD-0291-2024</v>
          </cell>
          <cell r="D530" t="str">
            <v>CO1.REQ.5709692</v>
          </cell>
        </row>
        <row r="531">
          <cell r="C531" t="str">
            <v>OPS-DAD-0028-2024</v>
          </cell>
          <cell r="D531" t="str">
            <v>CO1.REQ.5863448</v>
          </cell>
        </row>
        <row r="532">
          <cell r="C532" t="str">
            <v>OPSP-VAD-0271-2024</v>
          </cell>
          <cell r="D532" t="str">
            <v>CO1.REQ.5655193</v>
          </cell>
        </row>
        <row r="533">
          <cell r="C533" t="str">
            <v>OAG-VAD-0670-2024</v>
          </cell>
          <cell r="D533" t="str">
            <v>CO1.REQ.5862759</v>
          </cell>
        </row>
        <row r="534">
          <cell r="C534" t="str">
            <v>OAG-CPF-0012-2024</v>
          </cell>
          <cell r="D534" t="str">
            <v>CO1.REQ.5621735</v>
          </cell>
        </row>
        <row r="535">
          <cell r="C535" t="str">
            <v>OPSP-VAD-0066-2024</v>
          </cell>
          <cell r="D535" t="str">
            <v>CO1.REQ.5593589</v>
          </cell>
        </row>
        <row r="536">
          <cell r="C536" t="str">
            <v>OAG-VAD-0486-2024</v>
          </cell>
          <cell r="D536" t="str">
            <v>CO1.REQ.5805331</v>
          </cell>
        </row>
        <row r="537">
          <cell r="C537" t="str">
            <v>OPSP-VEX-0015-2024</v>
          </cell>
          <cell r="D537" t="str">
            <v>CO1.REQ.5759566</v>
          </cell>
        </row>
        <row r="538">
          <cell r="C538" t="str">
            <v>OAG-VAD-0076-2024</v>
          </cell>
          <cell r="D538" t="str">
            <v>CO1.REQ.5591869</v>
          </cell>
        </row>
        <row r="539">
          <cell r="C539" t="str">
            <v>OPSP-VAD-0204-2024</v>
          </cell>
          <cell r="D539" t="str">
            <v>CO1.REQ.5623732</v>
          </cell>
        </row>
        <row r="540">
          <cell r="C540" t="str">
            <v>OAG-CREO-0039-2024</v>
          </cell>
          <cell r="D540" t="str">
            <v>CO1.REQ.5983233</v>
          </cell>
        </row>
        <row r="541">
          <cell r="C541" t="str">
            <v>OAG-VAD-0483-2024</v>
          </cell>
          <cell r="D541" t="str">
            <v>CO1.REQ.5786701</v>
          </cell>
        </row>
        <row r="542">
          <cell r="C542" t="str">
            <v>OPSP-VAD-0691-2024</v>
          </cell>
          <cell r="D542" t="str">
            <v>CO1.REQ.5959909</v>
          </cell>
        </row>
        <row r="543">
          <cell r="C543" t="str">
            <v>OPSP-VAD-0001-2024</v>
          </cell>
          <cell r="D543" t="str">
            <v>CO1.REQ.5571569</v>
          </cell>
        </row>
        <row r="544">
          <cell r="C544" t="str">
            <v>OPS-VEX-0044-2024</v>
          </cell>
          <cell r="D544" t="str">
            <v>CO1.REQ.5876431</v>
          </cell>
        </row>
        <row r="545">
          <cell r="C545" t="str">
            <v>OPSP-VIN-0034-2024</v>
          </cell>
          <cell r="D545" t="str">
            <v>CO1.REQ.5591551</v>
          </cell>
        </row>
        <row r="546">
          <cell r="C546" t="str">
            <v>OPSP-FHU-0008-2024</v>
          </cell>
          <cell r="D546" t="str">
            <v>CO1.REQ.5783949</v>
          </cell>
        </row>
        <row r="547">
          <cell r="C547" t="str">
            <v>OAG-CREO-0017-2024</v>
          </cell>
          <cell r="D547" t="str">
            <v>CO1.REQ.5617818</v>
          </cell>
        </row>
        <row r="548">
          <cell r="C548" t="str">
            <v>OPSP-VAD-0321-2024</v>
          </cell>
          <cell r="D548" t="str">
            <v>CO1.REQ.5717711</v>
          </cell>
        </row>
        <row r="549">
          <cell r="C549" t="str">
            <v>OPS-DAD-0051-2024</v>
          </cell>
          <cell r="D549" t="str">
            <v>CO1.REQ.5927654</v>
          </cell>
        </row>
        <row r="550">
          <cell r="C550" t="str">
            <v>OPSP-VAD-0013-2024</v>
          </cell>
          <cell r="D550" t="str">
            <v>CO1.REQ.5572349</v>
          </cell>
        </row>
        <row r="551">
          <cell r="C551" t="str">
            <v>OPSP-VIN-0039-2024</v>
          </cell>
          <cell r="D551" t="str">
            <v>CO1.REQ.5597053</v>
          </cell>
        </row>
        <row r="552">
          <cell r="C552" t="str">
            <v>OPSP-VAD-0223-2024</v>
          </cell>
          <cell r="D552" t="str">
            <v>CO1.REQ.5620942</v>
          </cell>
        </row>
        <row r="553">
          <cell r="C553" t="str">
            <v>ODC-DAD-0015-2024</v>
          </cell>
          <cell r="D553" t="str">
            <v>CO1.REQ.6013976</v>
          </cell>
        </row>
        <row r="554">
          <cell r="C554" t="str">
            <v>OAG-VAD-0578-2024</v>
          </cell>
          <cell r="D554" t="str">
            <v>CO1.REQ.5819688</v>
          </cell>
        </row>
        <row r="555">
          <cell r="C555" t="str">
            <v>OPSP-VAD-0571-2024</v>
          </cell>
          <cell r="D555" t="str">
            <v>CO1.REQ.5806041</v>
          </cell>
        </row>
        <row r="556">
          <cell r="C556" t="str">
            <v>OAG-VAD-0367-2024</v>
          </cell>
          <cell r="D556" t="str">
            <v>CO1.REQ.5746764</v>
          </cell>
        </row>
        <row r="557">
          <cell r="C557" t="str">
            <v>OAG-VAD-0395-2024</v>
          </cell>
          <cell r="D557" t="str">
            <v>CO1.REQ.5768950</v>
          </cell>
        </row>
        <row r="558">
          <cell r="C558" t="str">
            <v>OAG-CREO-0015-2024</v>
          </cell>
          <cell r="D558" t="str">
            <v>CO1.REQ.5613914</v>
          </cell>
        </row>
        <row r="559">
          <cell r="C559" t="str">
            <v>OAG-CREO-0009-2024</v>
          </cell>
          <cell r="D559" t="str">
            <v>CO1.REQ.5612005</v>
          </cell>
        </row>
        <row r="560">
          <cell r="C560" t="str">
            <v>OPSP-FCE-0009-2024</v>
          </cell>
          <cell r="D560" t="str">
            <v>CO1.REQ.5646867</v>
          </cell>
        </row>
        <row r="561">
          <cell r="C561" t="str">
            <v>OPSP-VAD-0117-2024</v>
          </cell>
          <cell r="D561" t="str">
            <v>CO1.REQ.5603314</v>
          </cell>
        </row>
        <row r="562">
          <cell r="C562" t="str">
            <v>OAG-CREO-0024-2024</v>
          </cell>
          <cell r="D562" t="str">
            <v>CO1.REQ.5700619</v>
          </cell>
        </row>
        <row r="563">
          <cell r="C563" t="str">
            <v>OPSP-VAD-0287-2024</v>
          </cell>
          <cell r="D563" t="str">
            <v>CO1.REQ.5712614</v>
          </cell>
        </row>
        <row r="564">
          <cell r="C564" t="str">
            <v>OPSP-VAD-0428-2024</v>
          </cell>
          <cell r="D564" t="str">
            <v>CO1.REQ.5769609</v>
          </cell>
        </row>
        <row r="565">
          <cell r="C565" t="str">
            <v>OPSP-VAD-0684-2024</v>
          </cell>
          <cell r="D565" t="str">
            <v>CO1.REQ.5935655</v>
          </cell>
        </row>
        <row r="566">
          <cell r="C566" t="str">
            <v>OPSP-FCE-0003-2024</v>
          </cell>
          <cell r="D566" t="str">
            <v>CO1.REQ.5620573</v>
          </cell>
        </row>
        <row r="567">
          <cell r="C567" t="str">
            <v>OPS-DAD-0026-2024</v>
          </cell>
          <cell r="D567" t="str">
            <v>CO1.REQ.5846711</v>
          </cell>
        </row>
        <row r="568">
          <cell r="C568" t="str">
            <v>OPSP-VAD-0519-2024</v>
          </cell>
          <cell r="D568" t="str">
            <v>CO1.REQ.5804340</v>
          </cell>
        </row>
        <row r="569">
          <cell r="C569" t="str">
            <v>OAG-VAD-0577-2024</v>
          </cell>
          <cell r="D569" t="str">
            <v>CO1.REQ.5819569</v>
          </cell>
        </row>
        <row r="570">
          <cell r="C570" t="str">
            <v>OPS-DAD-0002-2024</v>
          </cell>
          <cell r="D570" t="str">
            <v>CO1.REQ.5663661</v>
          </cell>
        </row>
        <row r="571">
          <cell r="C571" t="str">
            <v>OPSP-VIN-0127-2024</v>
          </cell>
          <cell r="D571" t="str">
            <v>CO1.REQ.5983472</v>
          </cell>
        </row>
        <row r="572">
          <cell r="C572" t="str">
            <v>OAG-VAD-0274-2024</v>
          </cell>
          <cell r="D572" t="str">
            <v>CO1.REQ.5656867</v>
          </cell>
        </row>
        <row r="573">
          <cell r="C573" t="str">
            <v>OPSP-VAD-0221-2024</v>
          </cell>
          <cell r="D573" t="str">
            <v>CO1.REQ.5620487</v>
          </cell>
        </row>
        <row r="574">
          <cell r="C574" t="str">
            <v>OPSP-FEE-0006-2024</v>
          </cell>
          <cell r="D574" t="str">
            <v>CO1.REQ.5682329</v>
          </cell>
        </row>
        <row r="575">
          <cell r="C575" t="str">
            <v>OPSP-VIN-0116-2024</v>
          </cell>
          <cell r="D575" t="str">
            <v>CO1.REQ.5909233</v>
          </cell>
        </row>
        <row r="576">
          <cell r="C576" t="str">
            <v>OPSP-VAD-0286-2024</v>
          </cell>
          <cell r="D576" t="str">
            <v>CO1.REQ.5712401</v>
          </cell>
        </row>
        <row r="577">
          <cell r="C577" t="str">
            <v>OPSP-VAD-0092-2024</v>
          </cell>
          <cell r="D577" t="str">
            <v>CO1.REQ.5592434</v>
          </cell>
        </row>
        <row r="578">
          <cell r="C578" t="str">
            <v>OPSP-VIN-0024-2024</v>
          </cell>
          <cell r="D578" t="str">
            <v>CO1.REQ.5588854</v>
          </cell>
        </row>
        <row r="579">
          <cell r="C579" t="str">
            <v>OPS-FCE-0017-2024</v>
          </cell>
          <cell r="D579" t="str">
            <v>CO1.REQ.5827066</v>
          </cell>
        </row>
        <row r="580">
          <cell r="C580" t="str">
            <v>OAG-VAD-0130-2024</v>
          </cell>
          <cell r="D580" t="str">
            <v>CO1.REQ.5601210</v>
          </cell>
        </row>
        <row r="581">
          <cell r="C581" t="str">
            <v>OPSP-VAD-0350-2024</v>
          </cell>
          <cell r="D581" t="str">
            <v>CO1.REQ.5740090</v>
          </cell>
        </row>
        <row r="582">
          <cell r="C582" t="str">
            <v>OPSP-VAD-0247-2024</v>
          </cell>
          <cell r="D582" t="str">
            <v>CO1.REQ.5632208</v>
          </cell>
        </row>
        <row r="583">
          <cell r="C583" t="str">
            <v>OAG-VAD-0701-2024</v>
          </cell>
          <cell r="D583" t="str">
            <v>CO1.REQ.5985431</v>
          </cell>
        </row>
        <row r="584">
          <cell r="C584" t="str">
            <v>OAG-VAD-0377-2024</v>
          </cell>
          <cell r="D584" t="str">
            <v>CO1.REQ.5746275</v>
          </cell>
        </row>
        <row r="585">
          <cell r="C585" t="str">
            <v>OAG-VAD-0531-2024</v>
          </cell>
          <cell r="D585" t="str">
            <v>CO1.REQ.5816717</v>
          </cell>
        </row>
        <row r="586">
          <cell r="C586" t="str">
            <v>OPSP-VIN-0113-2024</v>
          </cell>
          <cell r="D586" t="str">
            <v>CO1.REQ.5894925</v>
          </cell>
        </row>
        <row r="587">
          <cell r="C587" t="str">
            <v>OPS-VIN-0003-2024</v>
          </cell>
          <cell r="D587" t="str">
            <v>CO1.REQ.5812075</v>
          </cell>
        </row>
        <row r="588">
          <cell r="C588" t="str">
            <v>OPSP-VAD-0070-2024</v>
          </cell>
          <cell r="D588" t="str">
            <v>CO1.REQ.5594882</v>
          </cell>
        </row>
        <row r="589">
          <cell r="C589" t="str">
            <v>OPSP-VAD-0129-2024</v>
          </cell>
          <cell r="D589" t="str">
            <v>CO1.REQ.5600566</v>
          </cell>
        </row>
        <row r="590">
          <cell r="C590" t="str">
            <v>OAG-FEE-0004-2024</v>
          </cell>
          <cell r="D590" t="str">
            <v>CO1.REQ.5819393</v>
          </cell>
        </row>
        <row r="591">
          <cell r="C591" t="str">
            <v>OAG-VAD-0308-2024</v>
          </cell>
          <cell r="D591" t="str">
            <v>CO1.REQ.5713517</v>
          </cell>
        </row>
        <row r="592">
          <cell r="C592" t="str">
            <v>ODC-VEX-0042-2023</v>
          </cell>
          <cell r="D592" t="str">
            <v>CO1.REQ.5487944</v>
          </cell>
        </row>
        <row r="593">
          <cell r="C593" t="str">
            <v>OPSP-VAD-0311-2024</v>
          </cell>
          <cell r="D593" t="str">
            <v>CO1.REQ.5717083</v>
          </cell>
        </row>
        <row r="594">
          <cell r="C594" t="str">
            <v>OPS-DAD-0007-2024</v>
          </cell>
          <cell r="D594" t="str">
            <v>CO1.REQ.5740814</v>
          </cell>
        </row>
        <row r="595">
          <cell r="C595" t="str">
            <v>OAG-VAD-0416-2024</v>
          </cell>
          <cell r="D595" t="str">
            <v>CO1.REQ.5768794</v>
          </cell>
        </row>
        <row r="596">
          <cell r="C596" t="str">
            <v>OPSP-VAD-0038-2024</v>
          </cell>
          <cell r="D596" t="str">
            <v>CO1.REQ.5577468</v>
          </cell>
        </row>
        <row r="597">
          <cell r="C597" t="str">
            <v>OAG-VAD-0040-2024</v>
          </cell>
          <cell r="D597" t="str">
            <v>CO1.REQ.5574084</v>
          </cell>
        </row>
        <row r="598">
          <cell r="C598" t="str">
            <v>OPSP-VEX-0045-2024</v>
          </cell>
          <cell r="D598" t="str">
            <v>CO1.REQ.5890309</v>
          </cell>
        </row>
        <row r="599">
          <cell r="C599" t="str">
            <v>OPSP-VAD-0241-2024</v>
          </cell>
          <cell r="D599" t="str">
            <v>CO1.REQ.5630181</v>
          </cell>
        </row>
        <row r="600">
          <cell r="C600" t="str">
            <v>OAG-VAD-0479-2024</v>
          </cell>
          <cell r="D600" t="str">
            <v>CO1.REQ.5785528</v>
          </cell>
        </row>
        <row r="601">
          <cell r="C601" t="str">
            <v>OAG-VAD-0686-2024</v>
          </cell>
          <cell r="D601" t="str">
            <v>CO1.REQ.5936665</v>
          </cell>
        </row>
        <row r="602">
          <cell r="C602" t="str">
            <v>OPSP-VAD-0563-2024</v>
          </cell>
          <cell r="D602" t="str">
            <v>CO1.REQ.5804370</v>
          </cell>
        </row>
        <row r="603">
          <cell r="C603" t="str">
            <v>OPSP-VAD-0468-2024</v>
          </cell>
          <cell r="D603" t="str">
            <v>CO1.REQ.5786503</v>
          </cell>
        </row>
        <row r="604">
          <cell r="C604" t="str">
            <v>OPSP-VAD-0219-2024</v>
          </cell>
          <cell r="D604" t="str">
            <v>CO1.REQ.5620249</v>
          </cell>
        </row>
        <row r="605">
          <cell r="C605" t="str">
            <v>OAG-VAD-0620-2024</v>
          </cell>
          <cell r="D605" t="str">
            <v>CO1.REQ.5813450</v>
          </cell>
        </row>
        <row r="606">
          <cell r="C606" t="str">
            <v>CSM-VAD-0004-2024</v>
          </cell>
          <cell r="D606" t="str">
            <v>CO1.REQ.5670385</v>
          </cell>
        </row>
        <row r="607">
          <cell r="C607" t="str">
            <v>OPS-DAD-0054-2024</v>
          </cell>
          <cell r="D607" t="str">
            <v>CO1.REQ.5946470</v>
          </cell>
        </row>
        <row r="608">
          <cell r="C608" t="str">
            <v>ODC-DAD-0012-2024</v>
          </cell>
          <cell r="D608" t="str">
            <v>CO1.REQ.5970217</v>
          </cell>
        </row>
        <row r="609">
          <cell r="C609" t="str">
            <v>OAG-VAD-0579-2024</v>
          </cell>
          <cell r="D609" t="str">
            <v>CO1.REQ.5819978</v>
          </cell>
        </row>
        <row r="610">
          <cell r="C610" t="str">
            <v>OAG-VAD-0478-2024</v>
          </cell>
          <cell r="D610" t="str">
            <v>CO1.REQ.5785068</v>
          </cell>
        </row>
        <row r="611">
          <cell r="C611" t="str">
            <v>OPSP-VIN-0095-2024</v>
          </cell>
          <cell r="D611" t="str">
            <v>CO1.REQ.5774640</v>
          </cell>
        </row>
        <row r="612">
          <cell r="C612" t="str">
            <v>OPSP-VAD-0667-2024</v>
          </cell>
          <cell r="D612" t="str">
            <v>CO1.REQ.5843482</v>
          </cell>
        </row>
        <row r="613">
          <cell r="C613" t="str">
            <v>RES-VIN-0079-2024</v>
          </cell>
          <cell r="D613" t="str">
            <v>CO1.REQ.5857803</v>
          </cell>
        </row>
        <row r="614">
          <cell r="C614" t="str">
            <v>CA-VAD-0002-2024</v>
          </cell>
          <cell r="D614" t="str">
            <v>CO1.REQ.5603273</v>
          </cell>
        </row>
        <row r="615">
          <cell r="C615" t="str">
            <v>OPSP-CREO-0025-2024</v>
          </cell>
          <cell r="D615" t="str">
            <v>CO1.REQ.5701307</v>
          </cell>
        </row>
        <row r="616">
          <cell r="C616" t="str">
            <v>OPSP-VEX-0026-2024</v>
          </cell>
          <cell r="D616" t="str">
            <v>CO1.REQ.5780917</v>
          </cell>
        </row>
        <row r="617">
          <cell r="C617" t="str">
            <v>OPSP-VAD-0698-2024</v>
          </cell>
          <cell r="D617" t="str">
            <v>CO1.REQ.5957021</v>
          </cell>
        </row>
        <row r="618">
          <cell r="C618" t="str">
            <v>OPSP-VIN-0055-2024</v>
          </cell>
          <cell r="D618" t="str">
            <v>CO1.REQ.5670946</v>
          </cell>
        </row>
        <row r="619">
          <cell r="C619" t="str">
            <v>OPS-VIN-0005-2024</v>
          </cell>
          <cell r="D619" t="str">
            <v>CO1.REQ.5892204</v>
          </cell>
        </row>
        <row r="620">
          <cell r="C620" t="str">
            <v>OPSP-VAD-0245-2024</v>
          </cell>
          <cell r="D620" t="str">
            <v>CO1.REQ.5631570</v>
          </cell>
        </row>
        <row r="621">
          <cell r="C621" t="str">
            <v>OPSP-VEX-0036-2024</v>
          </cell>
          <cell r="D621" t="str">
            <v>CO1.REQ.5842308</v>
          </cell>
        </row>
        <row r="622">
          <cell r="C622" t="str">
            <v>OAG-CREO-0010-2024</v>
          </cell>
          <cell r="D622" t="str">
            <v>CO1.REQ.5611999</v>
          </cell>
        </row>
        <row r="623">
          <cell r="C623" t="str">
            <v>OPSP-VAD-0094-2024</v>
          </cell>
          <cell r="D623" t="str">
            <v>CO1.REQ.5592818</v>
          </cell>
        </row>
        <row r="624">
          <cell r="C624" t="str">
            <v>OPSP-VAD-0406-2024</v>
          </cell>
          <cell r="D624" t="str">
            <v>CO1.REQ.5769344</v>
          </cell>
        </row>
        <row r="625">
          <cell r="C625" t="str">
            <v>OPSP-VAD-0127-2024</v>
          </cell>
          <cell r="D625" t="str">
            <v>CO1.REQ.5602916</v>
          </cell>
        </row>
        <row r="626">
          <cell r="C626" t="str">
            <v>OPSP-VAD-0058-2024</v>
          </cell>
          <cell r="D626" t="str">
            <v>CO1.REQ.5594420</v>
          </cell>
        </row>
        <row r="627">
          <cell r="C627" t="str">
            <v>OPS-DAD-0004-2024</v>
          </cell>
          <cell r="D627" t="str">
            <v>CO1.REQ.5696939</v>
          </cell>
        </row>
        <row r="628">
          <cell r="C628" t="str">
            <v>CPS-VAD-0006-2024</v>
          </cell>
          <cell r="D628" t="str">
            <v>CO1.REQ.5924282</v>
          </cell>
        </row>
        <row r="629">
          <cell r="C629" t="str">
            <v>OPSP-VIN-0089-2024</v>
          </cell>
          <cell r="D629" t="str">
            <v>CO1.REQ.5757319</v>
          </cell>
        </row>
        <row r="630">
          <cell r="C630" t="str">
            <v>OPSP-VAD-0314-2024</v>
          </cell>
          <cell r="D630" t="str">
            <v>CO1.REQ.5718026</v>
          </cell>
        </row>
        <row r="631">
          <cell r="C631" t="str">
            <v>OPS-DAD-0064-2024</v>
          </cell>
          <cell r="D631" t="str">
            <v>CO1.REQ.5982212</v>
          </cell>
        </row>
        <row r="632">
          <cell r="C632" t="str">
            <v>OPSP-VAD-0500-2024</v>
          </cell>
          <cell r="D632" t="str">
            <v>CO1.REQ.5804099</v>
          </cell>
        </row>
        <row r="633">
          <cell r="C633" t="str">
            <v>OPSP-FCE-0016-2024</v>
          </cell>
          <cell r="D633" t="str">
            <v>CO1.REQ.5756617</v>
          </cell>
        </row>
        <row r="634">
          <cell r="C634" t="str">
            <v>OAG-VAD-0067-2024</v>
          </cell>
          <cell r="D634" t="str">
            <v>CO1.REQ.5593944</v>
          </cell>
        </row>
        <row r="635">
          <cell r="C635" t="str">
            <v>OPSP-VAD-0619-2024</v>
          </cell>
          <cell r="D635" t="str">
            <v>CO1.REQ.5832026</v>
          </cell>
        </row>
        <row r="636">
          <cell r="C636" t="str">
            <v>ODC-DAD-0014-2024</v>
          </cell>
          <cell r="D636" t="str">
            <v>CO1.REQ.6002437</v>
          </cell>
        </row>
        <row r="637">
          <cell r="C637" t="str">
            <v>OPSP-CPF-0016-2024</v>
          </cell>
          <cell r="D637" t="str">
            <v>CO1.REQ.5633485</v>
          </cell>
        </row>
        <row r="638">
          <cell r="C638" t="str">
            <v>OAG-VAD-0059-2024</v>
          </cell>
          <cell r="D638" t="str">
            <v>CO1.REQ.5594463</v>
          </cell>
        </row>
        <row r="639">
          <cell r="C639" t="str">
            <v>OPSP-VEX-2121-2023</v>
          </cell>
          <cell r="D639" t="str">
            <v>CO1.REQ.5482757</v>
          </cell>
        </row>
        <row r="640">
          <cell r="C640" t="str">
            <v>OPSP-VAD-0495-2024</v>
          </cell>
          <cell r="D640" t="str">
            <v>CO1.REQ.5808142</v>
          </cell>
        </row>
        <row r="641">
          <cell r="C641" t="str">
            <v>OPSP-VAD-0482-2024</v>
          </cell>
          <cell r="D641" t="str">
            <v>CO1.REQ.5786254</v>
          </cell>
        </row>
        <row r="642">
          <cell r="C642" t="str">
            <v>OPSP-FCE-0002-2024</v>
          </cell>
          <cell r="D642" t="str">
            <v>CO1.REQ.5620064</v>
          </cell>
        </row>
        <row r="643">
          <cell r="C643" t="str">
            <v>OPS-DAD-0059-2024</v>
          </cell>
          <cell r="D643" t="str">
            <v>CO1.REQ.5947937</v>
          </cell>
        </row>
        <row r="644">
          <cell r="C644" t="str">
            <v>OPSP-VAD-0372-2024</v>
          </cell>
          <cell r="D644" t="str">
            <v>CO1.REQ.5747690</v>
          </cell>
        </row>
        <row r="645">
          <cell r="C645" t="str">
            <v>OPSP-VAD-0704-2024</v>
          </cell>
          <cell r="D645" t="str">
            <v>CO1.REQ.5992799</v>
          </cell>
        </row>
        <row r="646">
          <cell r="C646" t="str">
            <v>OAG-VAD-0088-2024</v>
          </cell>
          <cell r="D646" t="str">
            <v>CO1.REQ.5595099</v>
          </cell>
        </row>
        <row r="647">
          <cell r="C647" t="str">
            <v>OSM-DAD-0004-2024</v>
          </cell>
          <cell r="D647" t="str">
            <v>CO1.REQ.5922978</v>
          </cell>
        </row>
        <row r="648">
          <cell r="C648" t="str">
            <v>OPSP-VAD-0135-2024</v>
          </cell>
          <cell r="D648" t="str">
            <v>CO1.REQ.5603820</v>
          </cell>
        </row>
        <row r="649">
          <cell r="C649" t="str">
            <v>OPSP-VAD-0675-2024</v>
          </cell>
          <cell r="D649" t="str">
            <v>CO1.REQ.5909781</v>
          </cell>
        </row>
        <row r="650">
          <cell r="C650" t="str">
            <v>OAG-VAD-0120-2024</v>
          </cell>
          <cell r="D650" t="str">
            <v>CO1.REQ.5600608</v>
          </cell>
        </row>
        <row r="651">
          <cell r="C651" t="str">
            <v>OPSP-VAD-0162-2024</v>
          </cell>
          <cell r="D651" t="str">
            <v>CO1.REQ.5610680</v>
          </cell>
        </row>
        <row r="652">
          <cell r="C652" t="str">
            <v>OPSP-VAD-0174-2024</v>
          </cell>
          <cell r="D652" t="str">
            <v>CO1.REQ.5609965</v>
          </cell>
        </row>
        <row r="653">
          <cell r="C653" t="str">
            <v>ODA-VIN-0003-2024</v>
          </cell>
          <cell r="D653" t="str">
            <v>CO1.REQ.5874683</v>
          </cell>
        </row>
        <row r="654">
          <cell r="C654" t="str">
            <v>OAG-VIN-0003-2024</v>
          </cell>
          <cell r="D654" t="str">
            <v>CO1.REQ.5892495</v>
          </cell>
        </row>
        <row r="655">
          <cell r="C655" t="str">
            <v>OPSP-VAD-0520-2024</v>
          </cell>
          <cell r="D655" t="str">
            <v>CO1.REQ.5804492</v>
          </cell>
        </row>
        <row r="656">
          <cell r="C656" t="str">
            <v>OPSP-VIN-0040-2024</v>
          </cell>
          <cell r="D656" t="str">
            <v>CO1.REQ.5600354</v>
          </cell>
        </row>
        <row r="657">
          <cell r="C657" t="str">
            <v>OPSP-VEX-0011-2024</v>
          </cell>
          <cell r="D657" t="str">
            <v>CO1.REQ.5736271</v>
          </cell>
        </row>
        <row r="658">
          <cell r="C658" t="str">
            <v>OPSP-VIN-0102-2024</v>
          </cell>
          <cell r="D658" t="str">
            <v>CO1.REQ.5828566</v>
          </cell>
        </row>
        <row r="659">
          <cell r="C659" t="str">
            <v>OAG-VAD-0522-2024</v>
          </cell>
          <cell r="D659" t="str">
            <v>CO1.REQ.5815356</v>
          </cell>
        </row>
        <row r="660">
          <cell r="C660" t="str">
            <v>OPSP-VIN-0134-2024</v>
          </cell>
          <cell r="D660" t="str">
            <v>CO1.REQ.6025960</v>
          </cell>
        </row>
        <row r="661">
          <cell r="C661" t="str">
            <v>OAG-VAD-0613-2024</v>
          </cell>
          <cell r="D661" t="str">
            <v>CO1.REQ.5811218</v>
          </cell>
        </row>
        <row r="662">
          <cell r="C662" t="str">
            <v>OAG-VAD-0323-2024</v>
          </cell>
          <cell r="D662" t="str">
            <v>CO1.REQ.5718678</v>
          </cell>
        </row>
        <row r="663">
          <cell r="C663" t="str">
            <v>OPSP-VAD-0178-2024</v>
          </cell>
          <cell r="D663" t="str">
            <v>CO1.REQ.5609639</v>
          </cell>
        </row>
        <row r="664">
          <cell r="C664" t="str">
            <v>OPSP-FCB-0001-2024</v>
          </cell>
          <cell r="D664" t="str">
            <v>CO1.REQ.5762326</v>
          </cell>
        </row>
        <row r="665">
          <cell r="C665" t="str">
            <v>OPSP-VIN-0131-2024</v>
          </cell>
          <cell r="D665" t="str">
            <v>CO1.REQ.6001548</v>
          </cell>
        </row>
        <row r="666">
          <cell r="C666" t="str">
            <v>OSM-VAC-0001-2024</v>
          </cell>
          <cell r="D666" t="str">
            <v>CO1.REQ.5794208</v>
          </cell>
        </row>
        <row r="667">
          <cell r="C667" t="str">
            <v>OAG-VAD-0355-2024</v>
          </cell>
          <cell r="D667" t="str">
            <v>CO1.REQ.5739484</v>
          </cell>
        </row>
        <row r="668">
          <cell r="C668" t="str">
            <v>OPSP-VAD-0222-2024</v>
          </cell>
          <cell r="D668" t="str">
            <v>CO1.REQ.5620916</v>
          </cell>
        </row>
        <row r="669">
          <cell r="C669" t="str">
            <v>OPSP-VEX-0014-2024</v>
          </cell>
          <cell r="D669" t="str">
            <v>CO1.REQ.5739566</v>
          </cell>
        </row>
        <row r="670">
          <cell r="C670" t="str">
            <v>CA-CREO-0001-2024</v>
          </cell>
          <cell r="D670" t="str">
            <v>CO1.REQ.5785741</v>
          </cell>
        </row>
        <row r="671">
          <cell r="C671" t="str">
            <v>OPSP-VAD-0470-2024</v>
          </cell>
          <cell r="D671" t="str">
            <v>CO1.REQ.5785131</v>
          </cell>
        </row>
        <row r="672">
          <cell r="C672" t="str">
            <v>OPSP-VAD-0397-2024</v>
          </cell>
          <cell r="D672" t="str">
            <v>CO1.REQ.5769338</v>
          </cell>
        </row>
        <row r="673">
          <cell r="C673" t="str">
            <v>OPSP-FCB-0002-2024</v>
          </cell>
          <cell r="D673" t="str">
            <v>CO1.REQ.5762391</v>
          </cell>
        </row>
        <row r="674">
          <cell r="C674" t="str">
            <v>OAG-VAD-0449-2024</v>
          </cell>
          <cell r="D674" t="str">
            <v>CO1.REQ.5781474</v>
          </cell>
        </row>
        <row r="675">
          <cell r="C675" t="str">
            <v>OPSP-VIN-0126-2024</v>
          </cell>
          <cell r="D675" t="str">
            <v>CO1.REQ.5967226</v>
          </cell>
        </row>
        <row r="676">
          <cell r="C676" t="str">
            <v>OPSP-VAD-0556-2024</v>
          </cell>
          <cell r="D676" t="str">
            <v>CO1.REQ.5802274</v>
          </cell>
        </row>
        <row r="677">
          <cell r="C677" t="str">
            <v>OAG-VAD-0534-2024</v>
          </cell>
          <cell r="D677" t="str">
            <v>CO1.REQ.5801068</v>
          </cell>
        </row>
        <row r="678">
          <cell r="C678" t="str">
            <v>OPSP-VAD-0049-2024</v>
          </cell>
          <cell r="D678" t="str">
            <v>CO1.REQ.5591542</v>
          </cell>
        </row>
        <row r="679">
          <cell r="C679" t="str">
            <v>OSM-VIN-0002-2024</v>
          </cell>
          <cell r="D679" t="str">
            <v>CO1.REQ.5849326</v>
          </cell>
        </row>
        <row r="680">
          <cell r="C680" t="str">
            <v>OPSP-VAD-0481-2024</v>
          </cell>
          <cell r="D680" t="str">
            <v>CO1.REQ.5786218</v>
          </cell>
        </row>
        <row r="681">
          <cell r="C681" t="str">
            <v>OPSP-VAD-0426-2024</v>
          </cell>
          <cell r="D681" t="str">
            <v>CO1.REQ.5769465</v>
          </cell>
        </row>
        <row r="682">
          <cell r="C682" t="str">
            <v>OPSP-CREO-0014-2024</v>
          </cell>
          <cell r="D682" t="str">
            <v>CO1.REQ.5613384</v>
          </cell>
        </row>
        <row r="683">
          <cell r="C683" t="str">
            <v>OPSP-VAD-0668-2024</v>
          </cell>
          <cell r="D683" t="str">
            <v>CO1.REQ.5843020</v>
          </cell>
        </row>
        <row r="684">
          <cell r="C684" t="str">
            <v>OAG-VAD-0226-2024</v>
          </cell>
          <cell r="D684" t="str">
            <v>CO1.REQ.5621932</v>
          </cell>
        </row>
        <row r="685">
          <cell r="C685" t="str">
            <v>OPSP-VEX-0080-2024</v>
          </cell>
          <cell r="D685" t="str">
            <v>CO1.REQ.5966194</v>
          </cell>
        </row>
        <row r="686">
          <cell r="C686" t="str">
            <v>OPSP-VAD-0268-2024</v>
          </cell>
          <cell r="D686" t="str">
            <v>CO1.REQ.5647219</v>
          </cell>
        </row>
        <row r="687">
          <cell r="C687" t="str">
            <v>OAG-VAD-0069-2024</v>
          </cell>
          <cell r="D687" t="str">
            <v>CO1.REQ.5594148</v>
          </cell>
        </row>
        <row r="688">
          <cell r="C688" t="str">
            <v>OAG-VEX-0038-2024</v>
          </cell>
          <cell r="D688" t="str">
            <v>CO1.REQ.5861788</v>
          </cell>
        </row>
        <row r="689">
          <cell r="C689" t="str">
            <v>OPS-VAD-0703-2024</v>
          </cell>
          <cell r="D689" t="str">
            <v>CO1.REQ.5966336</v>
          </cell>
        </row>
        <row r="690">
          <cell r="C690" t="str">
            <v>OAG-VAD-0605-2024</v>
          </cell>
          <cell r="D690" t="str">
            <v>CO1.REQ.5828700</v>
          </cell>
        </row>
        <row r="691">
          <cell r="C691" t="str">
            <v>OPSP-VIN-0047-2024</v>
          </cell>
          <cell r="D691" t="str">
            <v>CO1.REQ.5603093</v>
          </cell>
        </row>
        <row r="692">
          <cell r="C692" t="str">
            <v>OPSP-VIN-0118-2024</v>
          </cell>
          <cell r="D692" t="str">
            <v>CO1.REQ.5923586</v>
          </cell>
        </row>
        <row r="693">
          <cell r="C693" t="str">
            <v>OPSP-VIN-0079-2024</v>
          </cell>
          <cell r="D693" t="str">
            <v>CO1.REQ.5710210</v>
          </cell>
        </row>
        <row r="694">
          <cell r="C694" t="str">
            <v>OPSP-VAD-0689-2024</v>
          </cell>
          <cell r="D694" t="str">
            <v>CO1.REQ.5925708</v>
          </cell>
        </row>
        <row r="695">
          <cell r="C695" t="str">
            <v>ODC-DAD-0005-2024</v>
          </cell>
          <cell r="D695" t="str">
            <v>CO1.REQ.5863743</v>
          </cell>
        </row>
        <row r="696">
          <cell r="C696" t="str">
            <v>OPS-VIN-0002-2024</v>
          </cell>
          <cell r="D696" t="str">
            <v>CO1.REQ.5804242</v>
          </cell>
        </row>
        <row r="697">
          <cell r="C697" t="str">
            <v>OAG-VAD-0403-2024</v>
          </cell>
          <cell r="D697" t="str">
            <v>CO1.REQ.5768433</v>
          </cell>
        </row>
        <row r="698">
          <cell r="C698" t="str">
            <v>OPSP-VAD-0045-2024</v>
          </cell>
          <cell r="D698" t="str">
            <v>CO1.REQ.5576251</v>
          </cell>
        </row>
        <row r="699">
          <cell r="C699" t="str">
            <v>OPSP-VIN-0030-2024</v>
          </cell>
          <cell r="D699" t="str">
            <v>CO1.REQ.5590414</v>
          </cell>
        </row>
        <row r="700">
          <cell r="C700" t="str">
            <v>ODA-VIN-0002-2024</v>
          </cell>
          <cell r="D700" t="str">
            <v>CO1.REQ.5849494</v>
          </cell>
        </row>
        <row r="701">
          <cell r="C701" t="str">
            <v>OAG-VAD-0318-2024</v>
          </cell>
          <cell r="D701" t="str">
            <v>CO1.REQ.5716852</v>
          </cell>
        </row>
        <row r="702">
          <cell r="C702" t="str">
            <v>OAG-VAD-0583-2024</v>
          </cell>
          <cell r="D702" t="str">
            <v>CO1.REQ.5820573</v>
          </cell>
        </row>
        <row r="703">
          <cell r="C703" t="str">
            <v>OPSP-VIN-0100-2024</v>
          </cell>
          <cell r="D703" t="str">
            <v>CO1.REQ.5806121</v>
          </cell>
        </row>
        <row r="704">
          <cell r="C704" t="str">
            <v>OPSP-VAD-0418-2024</v>
          </cell>
          <cell r="D704" t="str">
            <v>CO1.REQ.5769411</v>
          </cell>
        </row>
        <row r="705">
          <cell r="C705" t="str">
            <v>OPSP-VAD-0496-2024</v>
          </cell>
          <cell r="D705" t="str">
            <v>CO1.REQ.5807872</v>
          </cell>
        </row>
        <row r="706">
          <cell r="C706" t="str">
            <v>OPSP-FIN-0003-2024</v>
          </cell>
          <cell r="D706" t="str">
            <v>CO1.REQ.5704086</v>
          </cell>
        </row>
        <row r="707">
          <cell r="C707" t="str">
            <v>OPSP-VAD-0430-2024</v>
          </cell>
          <cell r="D707" t="str">
            <v>CO1.REQ.5769633</v>
          </cell>
        </row>
        <row r="708">
          <cell r="C708" t="str">
            <v>OPSP-VEX-0054-2024</v>
          </cell>
          <cell r="D708" t="str">
            <v>CO1.REQ.5894377</v>
          </cell>
        </row>
        <row r="709">
          <cell r="C709" t="str">
            <v>OPSP-VIN-0128-2024</v>
          </cell>
          <cell r="D709" t="str">
            <v>CO1.REQ.5992102</v>
          </cell>
        </row>
        <row r="710">
          <cell r="C710" t="str">
            <v>OAG-VAD-0201-2024</v>
          </cell>
          <cell r="D710" t="str">
            <v>CO1.REQ.5622734</v>
          </cell>
        </row>
        <row r="711">
          <cell r="C711" t="str">
            <v>OAG-VAD-0581-2024</v>
          </cell>
          <cell r="D711" t="str">
            <v>CO1.REQ.5820210</v>
          </cell>
        </row>
        <row r="712">
          <cell r="C712" t="str">
            <v>OPSP-VIN-0086-2024</v>
          </cell>
          <cell r="D712" t="str">
            <v>CO1.REQ.5734856</v>
          </cell>
        </row>
        <row r="713">
          <cell r="C713" t="str">
            <v>OAG-VAD-0609-2024</v>
          </cell>
          <cell r="D713" t="str">
            <v>CO1.REQ.5829394</v>
          </cell>
        </row>
        <row r="714">
          <cell r="C714" t="str">
            <v>OPSP-VAD-0065-2024</v>
          </cell>
          <cell r="D714" t="str">
            <v>CO1.REQ.5595007</v>
          </cell>
        </row>
        <row r="715">
          <cell r="C715" t="str">
            <v>OPS-DAD-0030-2024</v>
          </cell>
          <cell r="D715" t="str">
            <v>CO1.REQ.5865518</v>
          </cell>
        </row>
        <row r="716">
          <cell r="C716" t="str">
            <v>OAG-VAD-0089-2024</v>
          </cell>
          <cell r="D716" t="str">
            <v>CO1.REQ.5595299</v>
          </cell>
        </row>
        <row r="717">
          <cell r="C717" t="str">
            <v>OPSP-VAD-0042-2024</v>
          </cell>
          <cell r="D717" t="str">
            <v>CO1.REQ.5574770</v>
          </cell>
        </row>
        <row r="718">
          <cell r="C718" t="str">
            <v>OAG-VAD-0319-2024</v>
          </cell>
          <cell r="D718" t="str">
            <v>CO1.REQ.5717021</v>
          </cell>
        </row>
        <row r="719">
          <cell r="C719" t="str">
            <v>OAG-VAD-0438-2024</v>
          </cell>
          <cell r="D719" t="str">
            <v>CO1.REQ.5781919</v>
          </cell>
        </row>
        <row r="720">
          <cell r="C720" t="str">
            <v>OPSP-FIN-0009-2024</v>
          </cell>
          <cell r="D720" t="str">
            <v>CO1.REQ.5909091</v>
          </cell>
        </row>
        <row r="721">
          <cell r="C721" t="str">
            <v>OPSP-VIN-0069-2024</v>
          </cell>
          <cell r="D721" t="str">
            <v>CO1.REQ.5684848</v>
          </cell>
        </row>
        <row r="722">
          <cell r="C722" t="str">
            <v>OAG-VAD-0365-2024</v>
          </cell>
          <cell r="D722" t="str">
            <v>CO1.REQ.5740267</v>
          </cell>
        </row>
        <row r="723">
          <cell r="C723" t="str">
            <v>OPSP-VAD-0307-2024</v>
          </cell>
          <cell r="D723" t="str">
            <v>CO1.REQ.5713323</v>
          </cell>
        </row>
        <row r="724">
          <cell r="C724" t="str">
            <v>OPSP-VAD-0366-2024</v>
          </cell>
          <cell r="D724" t="str">
            <v>CO1.REQ.5739886</v>
          </cell>
        </row>
        <row r="725">
          <cell r="C725" t="str">
            <v>OAG-VAD-0039-2024</v>
          </cell>
          <cell r="D725" t="str">
            <v>CO1.REQ.5578542</v>
          </cell>
        </row>
        <row r="726">
          <cell r="C726" t="str">
            <v>OPSP-VAD-0298-2024</v>
          </cell>
          <cell r="D726" t="str">
            <v>CO1.REQ.5712977</v>
          </cell>
        </row>
        <row r="727">
          <cell r="C727" t="str">
            <v>OPSP-VAD-0560-2024</v>
          </cell>
          <cell r="D727" t="str">
            <v>CO1.REQ.5803022</v>
          </cell>
        </row>
        <row r="728">
          <cell r="C728" t="str">
            <v>OPSP-VAD-0693-2024</v>
          </cell>
          <cell r="D728" t="str">
            <v>CO1.REQ.5957067</v>
          </cell>
        </row>
        <row r="729">
          <cell r="C729" t="str">
            <v>OPSP-VAD-0382-2024</v>
          </cell>
          <cell r="D729" t="str">
            <v>CO1.REQ.5751596</v>
          </cell>
        </row>
        <row r="730">
          <cell r="C730" t="str">
            <v>OPS-DAD-0011-2024</v>
          </cell>
          <cell r="D730" t="str">
            <v>CO1.REQ.5766250</v>
          </cell>
        </row>
        <row r="731">
          <cell r="C731" t="str">
            <v>OPSP-VIN-0031-2024</v>
          </cell>
          <cell r="D731" t="str">
            <v>CO1.REQ.5590816</v>
          </cell>
        </row>
        <row r="732">
          <cell r="C732" t="str">
            <v>OAG-VAD-0203-2024</v>
          </cell>
          <cell r="D732" t="str">
            <v>CO1.REQ.5623237</v>
          </cell>
        </row>
        <row r="733">
          <cell r="C733" t="str">
            <v>OAG-VAD-0055-2024</v>
          </cell>
          <cell r="D733" t="str">
            <v>CO1.REQ.5593960</v>
          </cell>
        </row>
        <row r="734">
          <cell r="C734" t="str">
            <v>OPSP-VIN-0110-2024</v>
          </cell>
          <cell r="D734" t="str">
            <v>CO1.REQ.5893089</v>
          </cell>
        </row>
        <row r="735">
          <cell r="C735" t="str">
            <v>ODC-FCS-0002-2024</v>
          </cell>
          <cell r="D735" t="str">
            <v>CO1.REQ.5728385</v>
          </cell>
        </row>
        <row r="736">
          <cell r="C736" t="str">
            <v>OPSP-VAD-0300-2024</v>
          </cell>
          <cell r="D736" t="str">
            <v>CO1.REQ.5713316</v>
          </cell>
        </row>
        <row r="737">
          <cell r="C737" t="str">
            <v>OPSP-FCE-0008-2024</v>
          </cell>
          <cell r="D737" t="str">
            <v>CO1.REQ.5646143</v>
          </cell>
        </row>
        <row r="738">
          <cell r="C738" t="str">
            <v>OPSP-VAD-0060-2024</v>
          </cell>
          <cell r="D738" t="str">
            <v>CO1.REQ.5594078</v>
          </cell>
        </row>
        <row r="739">
          <cell r="C739" t="str">
            <v>OPSP-VAD-0289-2024</v>
          </cell>
          <cell r="D739" t="str">
            <v>CO1.REQ.5713124</v>
          </cell>
        </row>
        <row r="740">
          <cell r="C740" t="str">
            <v>OSM-DAD-0007-2024</v>
          </cell>
          <cell r="D740" t="str">
            <v>CO1.REQ.5943759</v>
          </cell>
        </row>
        <row r="741">
          <cell r="C741" t="str">
            <v>OAG-VAD-0539-2024</v>
          </cell>
          <cell r="D741" t="str">
            <v>CO1.REQ.5798007</v>
          </cell>
        </row>
        <row r="742">
          <cell r="C742" t="str">
            <v>OPSP-VIN-0066-2024</v>
          </cell>
          <cell r="D742" t="str">
            <v>CO1.REQ.5671089</v>
          </cell>
        </row>
        <row r="743">
          <cell r="C743" t="str">
            <v>OPSP-VAD-0012-2024</v>
          </cell>
          <cell r="D743" t="str">
            <v>CO1.REQ.5572346</v>
          </cell>
        </row>
        <row r="744">
          <cell r="C744" t="str">
            <v>OAG-VAD-0444-2024</v>
          </cell>
          <cell r="D744" t="str">
            <v>CO1.REQ.5782859</v>
          </cell>
        </row>
        <row r="745">
          <cell r="C745" t="str">
            <v>OPSP-FHU-0002-2024</v>
          </cell>
          <cell r="D745" t="str">
            <v>CO1.REQ.5642985</v>
          </cell>
        </row>
        <row r="746">
          <cell r="C746" t="str">
            <v>OPSP-VAD-0603-2024</v>
          </cell>
          <cell r="D746" t="str">
            <v>CO1.REQ.5828617</v>
          </cell>
        </row>
        <row r="747">
          <cell r="C747" t="str">
            <v>OAG-VAD-0261-2024</v>
          </cell>
          <cell r="D747" t="str">
            <v>CO1.REQ.5647215</v>
          </cell>
        </row>
        <row r="748">
          <cell r="C748" t="str">
            <v>OPS-DAD-0063-2024</v>
          </cell>
          <cell r="D748" t="str">
            <v>CO1.REQ.5980007</v>
          </cell>
        </row>
        <row r="749">
          <cell r="C749" t="str">
            <v>OPSP-VAD-0407-2024</v>
          </cell>
          <cell r="D749" t="str">
            <v>CO1.REQ.5769095</v>
          </cell>
        </row>
        <row r="750">
          <cell r="C750" t="str">
            <v>OPSP-VAD-0156-2024</v>
          </cell>
          <cell r="D750" t="str">
            <v>CO1.REQ.5612609</v>
          </cell>
        </row>
        <row r="751">
          <cell r="C751" t="str">
            <v>OAG-CREO-0012-2024</v>
          </cell>
          <cell r="D751" t="str">
            <v>CO1.REQ.5613036</v>
          </cell>
        </row>
        <row r="752">
          <cell r="C752" t="str">
            <v>OPSP-VEX-0042-2024</v>
          </cell>
          <cell r="D752" t="str">
            <v>CO1.REQ.5863156</v>
          </cell>
        </row>
        <row r="753">
          <cell r="C753" t="str">
            <v>OPSP-VAD-0141-2024</v>
          </cell>
          <cell r="D753" t="str">
            <v>CO1.REQ.5604235</v>
          </cell>
        </row>
        <row r="754">
          <cell r="C754" t="str">
            <v>OPS-VIN-0008-2024</v>
          </cell>
          <cell r="D754" t="str">
            <v>CO1.REQ.5990699</v>
          </cell>
        </row>
        <row r="755">
          <cell r="C755" t="str">
            <v>OPSP-VEX-0066-2024</v>
          </cell>
          <cell r="D755" t="str">
            <v>CO1.REQ.5927595</v>
          </cell>
        </row>
        <row r="756">
          <cell r="C756" t="str">
            <v>OPSP-VAD-0570-2024</v>
          </cell>
          <cell r="D756" t="str">
            <v>CO1.REQ.5805956</v>
          </cell>
        </row>
        <row r="757">
          <cell r="C757" t="str">
            <v>OAG-VAD-0448-2024</v>
          </cell>
          <cell r="D757" t="str">
            <v>CO1.REQ.5781260</v>
          </cell>
        </row>
        <row r="758">
          <cell r="C758" t="str">
            <v>OAG-VAD-0446-2024</v>
          </cell>
          <cell r="D758" t="str">
            <v>CO1.REQ.5783747</v>
          </cell>
        </row>
        <row r="759">
          <cell r="C759" t="str">
            <v>OPS-DAD-0060-2024</v>
          </cell>
          <cell r="D759" t="str">
            <v>CO1.REQ.5952293</v>
          </cell>
        </row>
        <row r="760">
          <cell r="C760" t="str">
            <v>CSM-VAD-0007-2024</v>
          </cell>
          <cell r="D760" t="str">
            <v>CO1.REQ.5983511</v>
          </cell>
        </row>
        <row r="761">
          <cell r="C761" t="str">
            <v>OPSP-CPF-0014-2024</v>
          </cell>
          <cell r="D761" t="str">
            <v>CO1.REQ.5633620</v>
          </cell>
        </row>
        <row r="762">
          <cell r="C762" t="str">
            <v>OPSP-VAD-0036-2024</v>
          </cell>
          <cell r="D762" t="str">
            <v>CO1.REQ.5575439</v>
          </cell>
        </row>
        <row r="763">
          <cell r="C763" t="str">
            <v>OAG-VAD-0592-2024</v>
          </cell>
          <cell r="D763" t="str">
            <v>CO1.REQ.5806694</v>
          </cell>
        </row>
        <row r="764">
          <cell r="C764" t="str">
            <v>OPSP-VAD-0217-2024</v>
          </cell>
          <cell r="D764" t="str">
            <v>CO1.REQ.5620017</v>
          </cell>
        </row>
        <row r="765">
          <cell r="C765" t="str">
            <v>CPS-VAD-0005-2024</v>
          </cell>
          <cell r="D765" t="str">
            <v>CO1.REQ.5862129</v>
          </cell>
        </row>
        <row r="766">
          <cell r="C766" t="str">
            <v>OPSP-VIN-0075-2024</v>
          </cell>
          <cell r="D766" t="str">
            <v>CO1.REQ.5685465</v>
          </cell>
        </row>
        <row r="767">
          <cell r="C767" t="str">
            <v>OPSP-VAD-0107-2024</v>
          </cell>
          <cell r="D767" t="str">
            <v>CO1.REQ.5593392</v>
          </cell>
        </row>
        <row r="768">
          <cell r="C768" t="str">
            <v>OPSP-VIN-0032-2024</v>
          </cell>
          <cell r="D768" t="str">
            <v>CO1.REQ.5591284</v>
          </cell>
        </row>
        <row r="769">
          <cell r="C769" t="str">
            <v>OAG-VEX-0032-2024</v>
          </cell>
          <cell r="D769" t="str">
            <v>CO1.REQ.5817531</v>
          </cell>
        </row>
        <row r="770">
          <cell r="C770" t="str">
            <v>OPSP-VAD-0254-2024</v>
          </cell>
          <cell r="D770" t="str">
            <v>CO1.REQ.5646878</v>
          </cell>
        </row>
        <row r="771">
          <cell r="C771" t="str">
            <v>OAG-VAD-0170-2024</v>
          </cell>
          <cell r="D771" t="str">
            <v>CO1.REQ.5609448</v>
          </cell>
        </row>
        <row r="772">
          <cell r="C772" t="str">
            <v>OAG-VAD-0122-2024</v>
          </cell>
          <cell r="D772" t="str">
            <v>CO1.REQ.5600933</v>
          </cell>
        </row>
        <row r="773">
          <cell r="C773" t="str">
            <v>OPSP-VAD-0375-2024</v>
          </cell>
          <cell r="D773" t="str">
            <v>CO1.REQ.5746145</v>
          </cell>
        </row>
        <row r="774">
          <cell r="C774" t="str">
            <v>OPSP-VAD-0690-2024</v>
          </cell>
          <cell r="D774" t="str">
            <v>CO1.REQ.5959542</v>
          </cell>
        </row>
        <row r="775">
          <cell r="C775" t="str">
            <v>OPSP-VAD-0276-2024</v>
          </cell>
          <cell r="D775" t="str">
            <v>CO1.REQ.5655445</v>
          </cell>
        </row>
        <row r="776">
          <cell r="C776" t="str">
            <v>OPSP-VAD-0024-2024</v>
          </cell>
          <cell r="D776" t="str">
            <v>CO1.REQ.5572342</v>
          </cell>
        </row>
        <row r="777">
          <cell r="C777" t="str">
            <v>OPSP-VEX-0087-2024</v>
          </cell>
          <cell r="D777" t="str">
            <v>CO1.REQ.5988991</v>
          </cell>
        </row>
        <row r="778">
          <cell r="C778" t="str">
            <v>OPSP-CPF-0003-2024</v>
          </cell>
          <cell r="D778" t="str">
            <v>CO1.REQ.5605581</v>
          </cell>
        </row>
        <row r="779">
          <cell r="C779" t="str">
            <v>OPSP-VAD-0191-2024</v>
          </cell>
          <cell r="D779" t="str">
            <v>CO1.REQ.5620558</v>
          </cell>
        </row>
        <row r="780">
          <cell r="C780" t="str">
            <v>OAG-VAD-0096-2024</v>
          </cell>
          <cell r="D780" t="str">
            <v>CO1.REQ.5593056</v>
          </cell>
        </row>
        <row r="781">
          <cell r="C781" t="str">
            <v>OAG-VAD-0083-2024</v>
          </cell>
          <cell r="D781" t="str">
            <v>CO1.REQ.5594896</v>
          </cell>
        </row>
        <row r="782">
          <cell r="C782" t="str">
            <v>ODC-DAD-0010-2024</v>
          </cell>
          <cell r="D782" t="str">
            <v>CO1.REQ.5951626</v>
          </cell>
        </row>
        <row r="783">
          <cell r="C783" t="str">
            <v>OPSP-VEX-0025-2024</v>
          </cell>
          <cell r="D783" t="str">
            <v>CO1.REQ.5780369</v>
          </cell>
        </row>
        <row r="784">
          <cell r="C784" t="str">
            <v>OPSP-VAD-0708-2024</v>
          </cell>
          <cell r="D784" t="str">
            <v>CO1.REQ.5993047</v>
          </cell>
        </row>
        <row r="785">
          <cell r="C785" t="str">
            <v>OAG-VAD-0124-2024</v>
          </cell>
          <cell r="D785" t="str">
            <v>CO1.REQ.5602441</v>
          </cell>
        </row>
        <row r="786">
          <cell r="C786" t="str">
            <v>OPSP-VIN-0124-2024</v>
          </cell>
          <cell r="D786" t="str">
            <v>CO1.REQ.5955636</v>
          </cell>
        </row>
        <row r="787">
          <cell r="C787" t="str">
            <v>OPSP-VAD-0513-2024</v>
          </cell>
          <cell r="D787" t="str">
            <v>CO1.REQ.5802243</v>
          </cell>
        </row>
        <row r="788">
          <cell r="C788" t="str">
            <v>OPSP-VAD-0102-2024</v>
          </cell>
          <cell r="D788" t="str">
            <v>CO1.REQ.5592848</v>
          </cell>
        </row>
        <row r="789">
          <cell r="C789" t="str">
            <v>OPSP-VEX-0003-2024</v>
          </cell>
          <cell r="D789" t="str">
            <v>CO1.REQ.5729015</v>
          </cell>
        </row>
        <row r="790">
          <cell r="C790" t="str">
            <v>OPSP-VAD-0210-2024</v>
          </cell>
          <cell r="D790" t="str">
            <v>CO1.REQ.5622064</v>
          </cell>
        </row>
        <row r="791">
          <cell r="C791" t="str">
            <v>OPSP-VEX-0092-2024</v>
          </cell>
          <cell r="D791" t="str">
            <v>CO1.REQ.5996597</v>
          </cell>
        </row>
        <row r="792">
          <cell r="C792" t="str">
            <v>OPS-VIN-0058-2024</v>
          </cell>
          <cell r="D792" t="str">
            <v>CO1.REQ.5671811</v>
          </cell>
        </row>
        <row r="793">
          <cell r="C793" t="str">
            <v>OPSP-VAD-0054-2024</v>
          </cell>
          <cell r="D793" t="str">
            <v>CO1.REQ.5593853</v>
          </cell>
        </row>
        <row r="794">
          <cell r="C794" t="str">
            <v>OPS-DAD-0019-2024</v>
          </cell>
          <cell r="D794" t="str">
            <v>CO1.REQ.5821017</v>
          </cell>
        </row>
        <row r="795">
          <cell r="C795" t="str">
            <v>OPSP-VEX-0029-2024</v>
          </cell>
          <cell r="D795" t="str">
            <v>CO1.REQ.5781876</v>
          </cell>
        </row>
        <row r="796">
          <cell r="C796" t="str">
            <v>OPSP-VEX-0073-2024</v>
          </cell>
          <cell r="D796" t="str">
            <v>CO1.REQ.5942231</v>
          </cell>
        </row>
        <row r="797">
          <cell r="C797" t="str">
            <v>OSM-DAD-0009-2024</v>
          </cell>
          <cell r="D797" t="str">
            <v>CO1.REQ.5950932</v>
          </cell>
        </row>
        <row r="798">
          <cell r="C798" t="str">
            <v>OPSP-VIN-0021-2024</v>
          </cell>
          <cell r="D798" t="str">
            <v>CO1.REQ.5588291</v>
          </cell>
        </row>
        <row r="799">
          <cell r="C799" t="str">
            <v>OPSP-VAD-0279-2024</v>
          </cell>
          <cell r="D799" t="str">
            <v>CO1.REQ.5656525</v>
          </cell>
        </row>
        <row r="800">
          <cell r="C800" t="str">
            <v>OAG-VIN-0001-2024</v>
          </cell>
          <cell r="D800" t="str">
            <v>CO1.REQ.5671509</v>
          </cell>
        </row>
        <row r="801">
          <cell r="C801" t="str">
            <v>OAG-VAD-0370-2024</v>
          </cell>
          <cell r="D801" t="str">
            <v>CO1.REQ.5747618</v>
          </cell>
        </row>
        <row r="802">
          <cell r="C802" t="str">
            <v>OPSP-VAD-0594-2024</v>
          </cell>
          <cell r="D802" t="str">
            <v>CO1.REQ.5802194</v>
          </cell>
        </row>
        <row r="803">
          <cell r="C803" t="str">
            <v>OPSP-VAD-0253-2024</v>
          </cell>
          <cell r="D803" t="str">
            <v>CO1.REQ.5630937</v>
          </cell>
        </row>
        <row r="804">
          <cell r="C804" t="str">
            <v>OPSP-VAD-0154-2024</v>
          </cell>
          <cell r="D804" t="str">
            <v>CO1.REQ.5611583</v>
          </cell>
        </row>
        <row r="805">
          <cell r="C805" t="str">
            <v>OPSP-VAD-0252-2024</v>
          </cell>
          <cell r="D805" t="str">
            <v>CO1.REQ.5630817</v>
          </cell>
        </row>
        <row r="806">
          <cell r="C806" t="str">
            <v>OPSP-FCE-0004-2024</v>
          </cell>
          <cell r="D806" t="str">
            <v>CO1.REQ.5622287</v>
          </cell>
        </row>
        <row r="807">
          <cell r="C807" t="str">
            <v>OPSP-VAD-0194-2024</v>
          </cell>
          <cell r="D807" t="str">
            <v>CO1.REQ.5620839</v>
          </cell>
        </row>
        <row r="808">
          <cell r="C808" t="str">
            <v>OPS-VIN-0001-2024</v>
          </cell>
          <cell r="D808" t="str">
            <v>CO1.REQ.5735620</v>
          </cell>
        </row>
        <row r="809">
          <cell r="C809" t="str">
            <v>OPSP-VIN-0060-2024</v>
          </cell>
          <cell r="D809" t="str">
            <v>CO1.REQ.5673376</v>
          </cell>
        </row>
        <row r="810">
          <cell r="C810" t="str">
            <v>OPSP-CREO-0028-2024</v>
          </cell>
          <cell r="D810" t="str">
            <v>CO1.REQ.5702390</v>
          </cell>
        </row>
        <row r="811">
          <cell r="C811" t="str">
            <v>OPSP-VIN-0106-2024</v>
          </cell>
          <cell r="D811" t="str">
            <v>CO1.REQ.5866959</v>
          </cell>
        </row>
        <row r="812">
          <cell r="C812" t="str">
            <v>OPSP-VEX-0028-2024</v>
          </cell>
          <cell r="D812" t="str">
            <v>CO1.REQ.5781453</v>
          </cell>
        </row>
        <row r="813">
          <cell r="C813" t="str">
            <v>OPSP-VAD-0163-2024</v>
          </cell>
          <cell r="D813" t="str">
            <v>CO1.REQ.5611050</v>
          </cell>
        </row>
        <row r="814">
          <cell r="C814" t="str">
            <v>OPSP-VEX-0049-2024</v>
          </cell>
          <cell r="D814" t="str">
            <v>CO1.REQ.5892458</v>
          </cell>
        </row>
        <row r="815">
          <cell r="C815" t="str">
            <v>OPSP-VAD-0561-2024</v>
          </cell>
          <cell r="D815" t="str">
            <v>CO1.REQ.5804148</v>
          </cell>
        </row>
        <row r="816">
          <cell r="C816" t="str">
            <v>OPS-VAC-0002-2024</v>
          </cell>
          <cell r="D816" t="str">
            <v>CO1.REQ.5999289</v>
          </cell>
        </row>
        <row r="817">
          <cell r="C817" t="str">
            <v>OPS-DAD-0053-2024</v>
          </cell>
          <cell r="D817" t="str">
            <v>CO1.REQ.5928184</v>
          </cell>
        </row>
        <row r="818">
          <cell r="C818" t="str">
            <v>OPS-VIN-0057-2024</v>
          </cell>
          <cell r="D818" t="str">
            <v>CO1.REQ.5671625</v>
          </cell>
        </row>
        <row r="819">
          <cell r="C819" t="str">
            <v>OAG-VAD-0443-2024</v>
          </cell>
          <cell r="D819" t="str">
            <v>CO1.REQ.5786227</v>
          </cell>
        </row>
        <row r="820">
          <cell r="C820" t="str">
            <v>OAG-CREO-0036-2024</v>
          </cell>
          <cell r="D820" t="str">
            <v>CO1.REQ.5950136</v>
          </cell>
        </row>
        <row r="821">
          <cell r="C821" t="str">
            <v>OPSP-VEX-0035-2024</v>
          </cell>
          <cell r="D821" t="str">
            <v>CO1.REQ.5827314</v>
          </cell>
        </row>
        <row r="822">
          <cell r="C822" t="str">
            <v>OPSP-VAD-0176-2024</v>
          </cell>
          <cell r="D822" t="str">
            <v>CO1.REQ.5610098</v>
          </cell>
        </row>
        <row r="823">
          <cell r="C823" t="str">
            <v>OPSP-CREO-0031-2024</v>
          </cell>
          <cell r="D823" t="str">
            <v>CO1.REQ.5703069</v>
          </cell>
        </row>
        <row r="824">
          <cell r="C824" t="str">
            <v>OAG-VAD-0378-2024</v>
          </cell>
          <cell r="D824" t="str">
            <v>CO1.REQ.5746939</v>
          </cell>
        </row>
        <row r="825">
          <cell r="C825" t="str">
            <v>OPSP-VAD-0190-2024</v>
          </cell>
          <cell r="D825" t="str">
            <v>CO1.REQ.5620117</v>
          </cell>
        </row>
        <row r="826">
          <cell r="C826" t="str">
            <v>OPSP-VAD-0569-2024</v>
          </cell>
          <cell r="D826" t="str">
            <v>CO1.REQ.5805784</v>
          </cell>
        </row>
        <row r="827">
          <cell r="C827" t="str">
            <v>OPSP-VAD-0572-2024</v>
          </cell>
          <cell r="D827" t="str">
            <v>CO1.REQ.5806091</v>
          </cell>
        </row>
        <row r="828">
          <cell r="C828" t="str">
            <v>OAG-VAD-0514-2024</v>
          </cell>
          <cell r="D828" t="str">
            <v>CO1.REQ.5802473</v>
          </cell>
        </row>
        <row r="829">
          <cell r="C829" t="str">
            <v>OAG-VAD-0504-2024</v>
          </cell>
          <cell r="D829" t="str">
            <v>CO1.REQ.5805849</v>
          </cell>
        </row>
        <row r="830">
          <cell r="C830" t="str">
            <v>OPS-VEX-2132-2023</v>
          </cell>
          <cell r="D830" t="str">
            <v>CO1.REQ.5632253</v>
          </cell>
        </row>
        <row r="831">
          <cell r="C831" t="str">
            <v>OPSP-VIN-0038-2024</v>
          </cell>
          <cell r="D831" t="str">
            <v>CO1.REQ.5591769</v>
          </cell>
        </row>
        <row r="832">
          <cell r="C832" t="str">
            <v>OPSP-FCS-0003-2024</v>
          </cell>
          <cell r="D832" t="str">
            <v>CO1.REQ.5612936</v>
          </cell>
        </row>
        <row r="833">
          <cell r="C833" t="str">
            <v>OPSP-VAD-0003-2024</v>
          </cell>
          <cell r="D833" t="str">
            <v>CO1.REQ.5571929</v>
          </cell>
        </row>
        <row r="834">
          <cell r="C834" t="str">
            <v>OAG-CREO-0016-2024</v>
          </cell>
          <cell r="D834" t="str">
            <v>CO1.REQ.5617311</v>
          </cell>
        </row>
        <row r="835">
          <cell r="C835" t="str">
            <v>OPSP-VAD-0208-2024</v>
          </cell>
          <cell r="D835" t="str">
            <v>CO1.REQ.5621578</v>
          </cell>
        </row>
        <row r="836">
          <cell r="C836" t="str">
            <v>OAG-VAD-0087-2024</v>
          </cell>
          <cell r="D836" t="str">
            <v>CO1.REQ.5595408</v>
          </cell>
        </row>
        <row r="837">
          <cell r="C837" t="str">
            <v>OPSP-VAD-0258-2024</v>
          </cell>
          <cell r="D837" t="str">
            <v>CO1.REQ.5647571</v>
          </cell>
        </row>
        <row r="838">
          <cell r="C838" t="str">
            <v>OAG-VAD-0352-2024</v>
          </cell>
          <cell r="D838" t="str">
            <v>CO1.REQ.5738949</v>
          </cell>
        </row>
        <row r="839">
          <cell r="C839" t="str">
            <v>OPSP-VIN-0062-2024</v>
          </cell>
          <cell r="D839" t="str">
            <v>CO1.REQ.5674165</v>
          </cell>
        </row>
        <row r="840">
          <cell r="C840" t="str">
            <v>OPSP-VAD-0238-2024</v>
          </cell>
          <cell r="D840" t="str">
            <v>CO1.REQ.5631365</v>
          </cell>
        </row>
        <row r="841">
          <cell r="C841" t="str">
            <v>OPSP-VAD-0064-2024</v>
          </cell>
          <cell r="D841" t="str">
            <v>CO1.REQ.5593706</v>
          </cell>
        </row>
        <row r="842">
          <cell r="C842" t="str">
            <v>OPSP-VAD-0503-2024</v>
          </cell>
          <cell r="D842" t="str">
            <v>CO1.REQ.5805810</v>
          </cell>
        </row>
        <row r="843">
          <cell r="C843" t="str">
            <v>OPSP-VEX-0005-2024</v>
          </cell>
          <cell r="D843" t="str">
            <v>CO1.REQ.5729880</v>
          </cell>
        </row>
        <row r="844">
          <cell r="C844" t="str">
            <v>OPSP-VAD-0192-2024</v>
          </cell>
          <cell r="D844" t="str">
            <v>CO1.REQ.5620585</v>
          </cell>
        </row>
        <row r="845">
          <cell r="C845" t="str">
            <v>OPSP-VIN-0114-2024</v>
          </cell>
          <cell r="D845" t="str">
            <v>CO1.REQ.5892897</v>
          </cell>
        </row>
        <row r="846">
          <cell r="C846" t="str">
            <v>OPS-VAD-0282-2024</v>
          </cell>
          <cell r="D846" t="str">
            <v>CO1.REQ.5651858</v>
          </cell>
        </row>
        <row r="847">
          <cell r="C847" t="str">
            <v>OAG-VAD-0052-2024</v>
          </cell>
          <cell r="D847" t="str">
            <v>CO1.REQ.5592937</v>
          </cell>
        </row>
        <row r="848">
          <cell r="C848" t="str">
            <v>OAG-VAD-0043-2024</v>
          </cell>
          <cell r="D848" t="str">
            <v>CO1.REQ.5575713</v>
          </cell>
        </row>
        <row r="849">
          <cell r="C849" t="str">
            <v>OPSP-VAD-0666-2024</v>
          </cell>
          <cell r="D849" t="str">
            <v>CO1.REQ.5860006</v>
          </cell>
        </row>
        <row r="850">
          <cell r="C850" t="str">
            <v>OPSP-VAD-0158-2024</v>
          </cell>
          <cell r="D850" t="str">
            <v>CO1.REQ.5613404</v>
          </cell>
        </row>
        <row r="851">
          <cell r="C851" t="str">
            <v>ODC-DAD-0003-2024</v>
          </cell>
          <cell r="D851" t="str">
            <v>CO1.REQ.5841738</v>
          </cell>
        </row>
        <row r="852">
          <cell r="C852" t="str">
            <v>OPSP-VAD-0159-2024</v>
          </cell>
          <cell r="D852" t="str">
            <v>CO1.REQ.5613616</v>
          </cell>
        </row>
        <row r="853">
          <cell r="C853" t="str">
            <v>OAG-VAD-0608-2024</v>
          </cell>
          <cell r="D853" t="str">
            <v>CO1.REQ.5829094</v>
          </cell>
        </row>
        <row r="854">
          <cell r="C854" t="str">
            <v>OPSP-VAD-0032-2024</v>
          </cell>
          <cell r="D854" t="str">
            <v>CO1.REQ.5572390</v>
          </cell>
        </row>
        <row r="855">
          <cell r="C855" t="str">
            <v>OAG-VAD-0506-2024</v>
          </cell>
          <cell r="D855" t="str">
            <v>CO1.REQ.5807011</v>
          </cell>
        </row>
        <row r="856">
          <cell r="C856" t="str">
            <v>OSM-FEE-0001-2024</v>
          </cell>
          <cell r="D856" t="str">
            <v>CO1.REQ.5772665</v>
          </cell>
        </row>
        <row r="857">
          <cell r="C857" t="str">
            <v>RES-VIN-0078-2024</v>
          </cell>
          <cell r="D857" t="str">
            <v>CO1.REQ.5851126</v>
          </cell>
        </row>
        <row r="858">
          <cell r="C858" t="str">
            <v>OPS-VAC-0001-2024</v>
          </cell>
          <cell r="D858" t="str">
            <v>CO1.REQ.5793954</v>
          </cell>
        </row>
        <row r="859">
          <cell r="C859" t="str">
            <v>OPSP-VIN-0017-2024</v>
          </cell>
          <cell r="D859" t="str">
            <v>CO1.REQ.5575319</v>
          </cell>
        </row>
        <row r="860">
          <cell r="C860" t="str">
            <v>OPSP-VAD-0341-2024</v>
          </cell>
          <cell r="D860" t="str">
            <v>CO1.REQ.5731542</v>
          </cell>
        </row>
        <row r="861">
          <cell r="C861" t="str">
            <v>OAG-VAD-0263-2024</v>
          </cell>
          <cell r="D861" t="str">
            <v>CO1.REQ.5647353</v>
          </cell>
        </row>
        <row r="862">
          <cell r="C862" t="str">
            <v>OPSP-VAD-0485-2024</v>
          </cell>
          <cell r="D862" t="str">
            <v>CO1.REQ.5804821</v>
          </cell>
        </row>
        <row r="863">
          <cell r="C863" t="str">
            <v>OPSP-VAD-0140-2024</v>
          </cell>
          <cell r="D863" t="str">
            <v>CO1.REQ.5603948</v>
          </cell>
        </row>
        <row r="864">
          <cell r="C864" t="str">
            <v>OPSP-VAD-0622-2024</v>
          </cell>
          <cell r="D864" t="str">
            <v>CO1.REQ.5811666</v>
          </cell>
        </row>
        <row r="865">
          <cell r="C865" t="str">
            <v>OPSP-VIN-0026-2024</v>
          </cell>
          <cell r="D865" t="str">
            <v>CO1.REQ.5588132</v>
          </cell>
        </row>
        <row r="866">
          <cell r="C866" t="str">
            <v>OAG-VAD-0189-2024</v>
          </cell>
          <cell r="D866" t="str">
            <v>CO1.REQ.5609558</v>
          </cell>
        </row>
        <row r="867">
          <cell r="C867" t="str">
            <v>OPSP-VIN-0081-2024</v>
          </cell>
          <cell r="D867" t="str">
            <v>CO1.REQ.5717307</v>
          </cell>
        </row>
        <row r="868">
          <cell r="C868" t="str">
            <v>OAG-VAD-0413-2024</v>
          </cell>
          <cell r="D868" t="str">
            <v>CO1.REQ.5767675</v>
          </cell>
        </row>
        <row r="869">
          <cell r="C869" t="str">
            <v>OAG-VAD-0501-2024</v>
          </cell>
          <cell r="D869" t="str">
            <v>CO1.REQ.5804457</v>
          </cell>
        </row>
        <row r="870">
          <cell r="C870" t="str">
            <v>OAG-VAD-0542-2024</v>
          </cell>
          <cell r="D870" t="str">
            <v>CO1.REQ.5798738</v>
          </cell>
        </row>
        <row r="871">
          <cell r="C871" t="str">
            <v>OPSP-VIN-0111-2024</v>
          </cell>
          <cell r="D871" t="str">
            <v>CO1.REQ.5893518</v>
          </cell>
        </row>
        <row r="872">
          <cell r="C872" t="str">
            <v>OPSP-VAD-0676-2024</v>
          </cell>
          <cell r="D872" t="str">
            <v>CO1.REQ.5910341</v>
          </cell>
        </row>
        <row r="873">
          <cell r="C873" t="str">
            <v>OAG-VEX-0091-2024</v>
          </cell>
          <cell r="D873" t="str">
            <v>CO1.REQ.5996827</v>
          </cell>
        </row>
        <row r="874">
          <cell r="C874" t="str">
            <v>OPS-DAD-0017-2024</v>
          </cell>
          <cell r="D874" t="str">
            <v>CO1.REQ.5816880</v>
          </cell>
        </row>
        <row r="875">
          <cell r="C875" t="str">
            <v>OPSP-VAD-0114-2024</v>
          </cell>
          <cell r="D875" t="str">
            <v>CO1.REQ.5602093</v>
          </cell>
        </row>
        <row r="876">
          <cell r="C876" t="str">
            <v>OPSP-VIN-0107-2024</v>
          </cell>
          <cell r="D876" t="str">
            <v>CO1.REQ.5874642</v>
          </cell>
        </row>
        <row r="877">
          <cell r="C877" t="str">
            <v>OPSP-VEX-0094-2024</v>
          </cell>
          <cell r="D877" t="str">
            <v>CO1.REQ.6022181</v>
          </cell>
        </row>
        <row r="878">
          <cell r="C878" t="str">
            <v>OAG-CREO-0034-2024</v>
          </cell>
          <cell r="D878" t="str">
            <v>CO1.REQ.5739704</v>
          </cell>
        </row>
        <row r="879">
          <cell r="C879" t="str">
            <v>OAG-VAD-0133-2024</v>
          </cell>
          <cell r="D879" t="str">
            <v>CO1.REQ.5602164</v>
          </cell>
        </row>
        <row r="880">
          <cell r="C880" t="str">
            <v>OPSP-VEX-0076-2024</v>
          </cell>
          <cell r="D880" t="str">
            <v>CO1.REQ.5947095</v>
          </cell>
        </row>
        <row r="881">
          <cell r="C881" t="str">
            <v>OPSP-VAD-0007-2024</v>
          </cell>
          <cell r="D881" t="str">
            <v>CO1.REQ.5571984</v>
          </cell>
        </row>
        <row r="882">
          <cell r="C882" t="str">
            <v>OPSP-VAD-0565-2024</v>
          </cell>
          <cell r="D882" t="str">
            <v>CO1.REQ.5805058</v>
          </cell>
        </row>
        <row r="883">
          <cell r="C883" t="str">
            <v>OPS-DAD-0050-2024</v>
          </cell>
          <cell r="D883" t="str">
            <v>CO1.REQ.5924192</v>
          </cell>
        </row>
        <row r="884">
          <cell r="C884" t="str">
            <v>OPSP-VIN-0078-2024</v>
          </cell>
          <cell r="D884" t="str">
            <v>CO1.REQ.5699955</v>
          </cell>
        </row>
        <row r="885">
          <cell r="C885" t="str">
            <v>OPSP-VAD-0342-2024</v>
          </cell>
          <cell r="D885" t="str">
            <v>CO1.REQ.5731773</v>
          </cell>
        </row>
        <row r="886">
          <cell r="C886" t="str">
            <v>OAG-VAD-0541-2024</v>
          </cell>
          <cell r="D886" t="str">
            <v>CO1.REQ.5798175</v>
          </cell>
        </row>
        <row r="887">
          <cell r="C887" t="str">
            <v>OPSP-VAD-0272-2024</v>
          </cell>
          <cell r="D887" t="str">
            <v>CO1.REQ.5655668</v>
          </cell>
        </row>
        <row r="888">
          <cell r="C888" t="str">
            <v>OPSP-VAD-0116-2024</v>
          </cell>
          <cell r="D888" t="str">
            <v>CO1.REQ.5602581</v>
          </cell>
        </row>
        <row r="889">
          <cell r="C889" t="str">
            <v>ODC-DAD-0009-2024</v>
          </cell>
          <cell r="D889" t="str">
            <v>CO1.REQ.5942770</v>
          </cell>
        </row>
        <row r="890">
          <cell r="C890" t="str">
            <v>OPSP-VAD-0427-2024</v>
          </cell>
          <cell r="D890" t="str">
            <v>CO1.REQ.5769482</v>
          </cell>
        </row>
        <row r="891">
          <cell r="C891" t="str">
            <v>OAG-VAD-0452-2024</v>
          </cell>
          <cell r="D891" t="str">
            <v>CO1.REQ.5783291</v>
          </cell>
        </row>
        <row r="892">
          <cell r="C892" t="str">
            <v>OAG-FEE-0001-2024</v>
          </cell>
          <cell r="D892" t="str">
            <v>CO1.REQ.5685940</v>
          </cell>
        </row>
        <row r="893">
          <cell r="C893" t="str">
            <v>OAG-VEX-0023-2024</v>
          </cell>
          <cell r="D893" t="str">
            <v>CO1.REQ.5767309</v>
          </cell>
        </row>
        <row r="894">
          <cell r="C894" t="str">
            <v>OPSP-FCE-0010-2024</v>
          </cell>
          <cell r="D894" t="str">
            <v>CO1.REQ.5647409</v>
          </cell>
        </row>
        <row r="895">
          <cell r="C895" t="str">
            <v>OPSP-VAD-0035-2024</v>
          </cell>
          <cell r="D895" t="str">
            <v>CO1.REQ.5575158</v>
          </cell>
        </row>
        <row r="896">
          <cell r="C896" t="str">
            <v>OPSP-VEX-2169-2023</v>
          </cell>
          <cell r="D896" t="str">
            <v>CO1.REQ.5499978</v>
          </cell>
        </row>
        <row r="897">
          <cell r="C897" t="str">
            <v>OPSP-VAD-0530-2024</v>
          </cell>
          <cell r="D897" t="str">
            <v>CO1.REQ.5816282</v>
          </cell>
        </row>
        <row r="898">
          <cell r="C898" t="str">
            <v>OPSP-VEX-0065-2024</v>
          </cell>
          <cell r="D898" t="str">
            <v>CO1.REQ.5926581</v>
          </cell>
        </row>
        <row r="899">
          <cell r="C899" t="str">
            <v>OPSP-CPF-0025-2024</v>
          </cell>
          <cell r="D899" t="str">
            <v>CO1.REQ.5792710</v>
          </cell>
        </row>
        <row r="900">
          <cell r="C900" t="str">
            <v>OAG-VAD-0074-2024</v>
          </cell>
          <cell r="D900" t="str">
            <v>CO1.REQ.5594740</v>
          </cell>
        </row>
        <row r="901">
          <cell r="C901" t="str">
            <v>OPSP-VAD-0487-2024</v>
          </cell>
          <cell r="D901" t="str">
            <v>CO1.REQ.5805945</v>
          </cell>
        </row>
        <row r="902">
          <cell r="C902" t="str">
            <v>OPSP-VAD-0492-2024</v>
          </cell>
          <cell r="D902" t="str">
            <v>CO1.REQ.5807595</v>
          </cell>
        </row>
        <row r="903">
          <cell r="C903" t="str">
            <v>OAG-VAD-0459-2024</v>
          </cell>
          <cell r="D903" t="str">
            <v>CO1.REQ.5782598</v>
          </cell>
        </row>
        <row r="904">
          <cell r="C904" t="str">
            <v>OAG-VAD-0533-2024</v>
          </cell>
          <cell r="D904" t="str">
            <v>CO1.REQ.5795940</v>
          </cell>
        </row>
        <row r="905">
          <cell r="C905" t="str">
            <v>OAG-VEX-0093-2024</v>
          </cell>
          <cell r="D905" t="str">
            <v>CO1.REQ.6022751</v>
          </cell>
        </row>
        <row r="906">
          <cell r="C906" t="str">
            <v>OPSP-CREO-0006-2024</v>
          </cell>
          <cell r="D906" t="str">
            <v>CO1.REQ.5593940</v>
          </cell>
        </row>
        <row r="907">
          <cell r="C907" t="str">
            <v>OAG-VAD-0498-2024</v>
          </cell>
          <cell r="D907" t="str">
            <v>CO1.REQ.5802971</v>
          </cell>
        </row>
        <row r="908">
          <cell r="C908" t="str">
            <v>CA-CREO-0002-2024</v>
          </cell>
          <cell r="D908" t="str">
            <v>CO1.REQ.5851071</v>
          </cell>
        </row>
        <row r="909">
          <cell r="C909" t="str">
            <v>VAD-030-2024</v>
          </cell>
          <cell r="D909" t="str">
            <v>CO1.REQ.5829510</v>
          </cell>
        </row>
        <row r="910">
          <cell r="C910" t="str">
            <v>OPSP-VEX-0088-2024</v>
          </cell>
          <cell r="D910" t="str">
            <v>CO1.REQ.5989614</v>
          </cell>
        </row>
        <row r="911">
          <cell r="C911" t="str">
            <v>OPSP-VAD-0359-2024</v>
          </cell>
          <cell r="D911" t="str">
            <v>CO1.REQ.5738997</v>
          </cell>
        </row>
        <row r="912">
          <cell r="C912" t="str">
            <v>OPSP-VAD-0589-2024</v>
          </cell>
          <cell r="D912" t="str">
            <v>CO1.REQ.5807003</v>
          </cell>
        </row>
        <row r="913">
          <cell r="C913" t="str">
            <v>OPSP-VIN-0023-2024</v>
          </cell>
          <cell r="D913" t="str">
            <v>CO1.REQ.5588820</v>
          </cell>
        </row>
        <row r="914">
          <cell r="C914" t="str">
            <v>OPSP-VAD-0550-2024</v>
          </cell>
          <cell r="D914" t="str">
            <v>CO1.REQ.5801475</v>
          </cell>
        </row>
        <row r="915">
          <cell r="C915" t="str">
            <v>OPS-DAD-0010-2024</v>
          </cell>
          <cell r="D915" t="str">
            <v>CO1.REQ.5762895</v>
          </cell>
        </row>
        <row r="916">
          <cell r="C916" t="str">
            <v>OPSP-VAD-0507-2024</v>
          </cell>
          <cell r="D916" t="str">
            <v>CO1.REQ.5806897</v>
          </cell>
        </row>
        <row r="917">
          <cell r="C917" t="str">
            <v>ODC-DAD-0007-2024</v>
          </cell>
          <cell r="D917" t="str">
            <v>CO1.REQ.5925757</v>
          </cell>
        </row>
        <row r="918">
          <cell r="C918" t="str">
            <v>OAG-VAD-0354-2024</v>
          </cell>
          <cell r="D918" t="str">
            <v>CO1.REQ.5739069</v>
          </cell>
        </row>
        <row r="919">
          <cell r="C919" t="str">
            <v>OPSP-VAD-0214-2024</v>
          </cell>
          <cell r="D919" t="str">
            <v>CO1.REQ.5623374</v>
          </cell>
        </row>
        <row r="920">
          <cell r="C920" t="str">
            <v>OPSP-VAD-0306-2024</v>
          </cell>
          <cell r="D920" t="str">
            <v>CO1.REQ.5713156</v>
          </cell>
        </row>
        <row r="921">
          <cell r="C921" t="str">
            <v>OPS-DAD-0020-2024</v>
          </cell>
          <cell r="D921" t="str">
            <v>CO1.REQ.5822223</v>
          </cell>
        </row>
        <row r="922">
          <cell r="C922" t="str">
            <v>OPSP-VAD-0152-2024</v>
          </cell>
          <cell r="D922" t="str">
            <v>CO1.REQ.5599828</v>
          </cell>
        </row>
        <row r="923">
          <cell r="C923" t="str">
            <v>OPSP-VAD-0405-2024</v>
          </cell>
          <cell r="D923" t="str">
            <v>CO1.REQ.5769038</v>
          </cell>
        </row>
        <row r="924">
          <cell r="C924" t="str">
            <v>OPSP-VEX-0079-2024</v>
          </cell>
          <cell r="D924" t="str">
            <v>CO1.REQ.5965708</v>
          </cell>
        </row>
        <row r="925">
          <cell r="C925" t="str">
            <v>OAG-VAD-0358-2024</v>
          </cell>
          <cell r="D925" t="str">
            <v>CO1.REQ.5740284</v>
          </cell>
        </row>
        <row r="926">
          <cell r="C926" t="str">
            <v>ODC-DAD-0002-2024</v>
          </cell>
          <cell r="D926" t="str">
            <v>CO1.REQ.5792126</v>
          </cell>
        </row>
        <row r="927">
          <cell r="C927" t="str">
            <v>OAG-CREO-0040-2024</v>
          </cell>
          <cell r="D927" t="str">
            <v>CO1.REQ.6001156</v>
          </cell>
        </row>
        <row r="928">
          <cell r="C928" t="str">
            <v>OPSP-VAD-0457-2024</v>
          </cell>
          <cell r="D928" t="str">
            <v>CO1.REQ.5781183</v>
          </cell>
        </row>
        <row r="929">
          <cell r="C929" t="str">
            <v>OPSP-FIN-0001-2024</v>
          </cell>
          <cell r="D929" t="str">
            <v>CO1.REQ.5703681</v>
          </cell>
        </row>
        <row r="930">
          <cell r="C930" t="str">
            <v>ODC-DAD-0013-2024</v>
          </cell>
          <cell r="D930" t="str">
            <v>CO1.REQ.6002416</v>
          </cell>
        </row>
        <row r="931">
          <cell r="C931" t="str">
            <v>OPSP-VAD-0128-2024</v>
          </cell>
          <cell r="D931" t="str">
            <v>CO1.REQ.5603250</v>
          </cell>
        </row>
        <row r="932">
          <cell r="C932" t="str">
            <v>OAG-VAD-0333-2024</v>
          </cell>
          <cell r="D932" t="str">
            <v>CO1.REQ.5731894</v>
          </cell>
        </row>
        <row r="933">
          <cell r="C933" t="str">
            <v>OPSP-VAD-0559-2024</v>
          </cell>
          <cell r="D933" t="str">
            <v>CO1.REQ.5803007</v>
          </cell>
        </row>
        <row r="934">
          <cell r="C934" t="str">
            <v>OPS-DAD-0032-2024</v>
          </cell>
          <cell r="D934" t="str">
            <v>CO1.REQ.5865588</v>
          </cell>
        </row>
        <row r="935">
          <cell r="C935" t="str">
            <v>OAG-VAD-0536-2024</v>
          </cell>
          <cell r="D935" t="str">
            <v>CO1.REQ.5797220</v>
          </cell>
        </row>
        <row r="936">
          <cell r="C936" t="str">
            <v>OAG-VAD-0644-2024</v>
          </cell>
          <cell r="D936" t="str">
            <v>CO1.REQ.5838275</v>
          </cell>
        </row>
        <row r="937">
          <cell r="C937" t="str">
            <v>OPSP-VAD-0621-2024</v>
          </cell>
          <cell r="D937" t="str">
            <v>CO1.REQ.5811405</v>
          </cell>
        </row>
        <row r="938">
          <cell r="C938" t="str">
            <v>OPSP-VAD-0562-2024</v>
          </cell>
          <cell r="D938" t="str">
            <v>CO1.REQ.5804271</v>
          </cell>
        </row>
        <row r="939">
          <cell r="C939" t="str">
            <v>OAG-VAD-0671-2024</v>
          </cell>
          <cell r="D939" t="str">
            <v>CO1.REQ.5850151</v>
          </cell>
        </row>
        <row r="940">
          <cell r="C940" t="str">
            <v>OPSP-VAD-0145-2024</v>
          </cell>
          <cell r="D940" t="str">
            <v>CO1.REQ.5604179</v>
          </cell>
        </row>
        <row r="941">
          <cell r="C941" t="str">
            <v>OPSP-VAD-0368-2024</v>
          </cell>
          <cell r="D941" t="str">
            <v>CO1.REQ.5747306</v>
          </cell>
        </row>
        <row r="942">
          <cell r="C942" t="str">
            <v>OPSP-VAD-0521-2024</v>
          </cell>
          <cell r="D942" t="str">
            <v>CO1.REQ.5814898</v>
          </cell>
        </row>
        <row r="943">
          <cell r="C943" t="str">
            <v>OAG-VAD-0616-2024</v>
          </cell>
          <cell r="D943" t="str">
            <v>CO1.REQ.5831314</v>
          </cell>
        </row>
        <row r="944">
          <cell r="C944" t="str">
            <v>RES-VIN-0158-2024</v>
          </cell>
          <cell r="D944" t="str">
            <v>CO1.REQ.5989344</v>
          </cell>
        </row>
        <row r="945">
          <cell r="C945" t="str">
            <v>OPSP-VAD-0026-2024</v>
          </cell>
          <cell r="D945" t="str">
            <v>CO1.REQ.5572310</v>
          </cell>
        </row>
        <row r="946">
          <cell r="C946" t="str">
            <v>OPSP-VAD-0447-2024</v>
          </cell>
          <cell r="D946" t="str">
            <v>CO1.REQ.5784049</v>
          </cell>
        </row>
        <row r="947">
          <cell r="C947" t="str">
            <v>OPSP-VAD-0011-2024</v>
          </cell>
          <cell r="D947" t="str">
            <v>CO1.REQ.5572077</v>
          </cell>
        </row>
        <row r="948">
          <cell r="C948" t="str">
            <v>OPSP-VAD-0442-2024</v>
          </cell>
          <cell r="D948" t="str">
            <v>CO1.REQ.5782552</v>
          </cell>
        </row>
        <row r="949">
          <cell r="C949" t="str">
            <v>OPSP-VIN-0119-2024</v>
          </cell>
          <cell r="D949" t="str">
            <v>CO1.REQ.5924141</v>
          </cell>
        </row>
        <row r="950">
          <cell r="C950" t="str">
            <v>OPSP-CPF-0023-2024</v>
          </cell>
          <cell r="D950" t="str">
            <v>CO1.REQ.5711380</v>
          </cell>
        </row>
        <row r="951">
          <cell r="C951" t="str">
            <v>OPS-DAD-0024-2024</v>
          </cell>
          <cell r="D951" t="str">
            <v>CO1.REQ.5841278</v>
          </cell>
        </row>
        <row r="952">
          <cell r="C952" t="str">
            <v>OAG-VAD-0511-2024</v>
          </cell>
          <cell r="D952" t="str">
            <v>CO1.REQ.5807949</v>
          </cell>
        </row>
        <row r="953">
          <cell r="C953" t="str">
            <v>OPSP-VAD-0044-2024</v>
          </cell>
          <cell r="D953" t="str">
            <v>CO1.REQ.5575938</v>
          </cell>
        </row>
        <row r="954">
          <cell r="C954" t="str">
            <v>OPSP-VIN-0036-2024</v>
          </cell>
          <cell r="D954" t="str">
            <v>CO1.REQ.5592435</v>
          </cell>
        </row>
        <row r="955">
          <cell r="C955" t="str">
            <v>OPSP-VAD-0612-2024</v>
          </cell>
          <cell r="D955" t="str">
            <v>CO1.REQ.5810986</v>
          </cell>
        </row>
        <row r="956">
          <cell r="C956" t="str">
            <v>OPSP-VAD-0464-2024</v>
          </cell>
          <cell r="D956" t="str">
            <v>CO1.REQ.5785219</v>
          </cell>
        </row>
        <row r="957">
          <cell r="C957" t="str">
            <v>OPSP-FEE-0004-2024</v>
          </cell>
          <cell r="D957" t="str">
            <v>CO1.REQ.5675131</v>
          </cell>
        </row>
        <row r="958">
          <cell r="C958" t="str">
            <v>OPSP-VAD-0048-2024</v>
          </cell>
          <cell r="D958" t="str">
            <v>CO1.REQ.5577797</v>
          </cell>
        </row>
        <row r="959">
          <cell r="C959" t="str">
            <v>OPS-VEX-0033-2024</v>
          </cell>
          <cell r="D959" t="str">
            <v>CO1.REQ.5798414</v>
          </cell>
        </row>
        <row r="960">
          <cell r="C960" t="str">
            <v>OPSP-VAD-0320-2024</v>
          </cell>
          <cell r="D960" t="str">
            <v>CO1.REQ.5717185</v>
          </cell>
        </row>
        <row r="961">
          <cell r="C961" t="str">
            <v>OPSP-VAD-0248-2024</v>
          </cell>
          <cell r="D961" t="str">
            <v>CO1.REQ.5629288</v>
          </cell>
        </row>
        <row r="962">
          <cell r="C962" t="str">
            <v>OAG-VAD-0695-2024</v>
          </cell>
          <cell r="D962" t="str">
            <v>CO1.REQ.5959157</v>
          </cell>
        </row>
        <row r="963">
          <cell r="C963" t="str">
            <v>OPSP-VAD-0462-2024</v>
          </cell>
          <cell r="D963" t="str">
            <v>CO1.REQ.5783974</v>
          </cell>
        </row>
        <row r="964">
          <cell r="C964" t="str">
            <v>OPSP-VAD-0460-2024</v>
          </cell>
          <cell r="D964" t="str">
            <v>CO1.REQ.5783190</v>
          </cell>
        </row>
        <row r="965">
          <cell r="C965" t="str">
            <v>OAG-VAD-0410-2024</v>
          </cell>
          <cell r="D965" t="str">
            <v>CO1.REQ.5769540</v>
          </cell>
        </row>
        <row r="966">
          <cell r="C966" t="str">
            <v>OPSP-VAD-0310-2024</v>
          </cell>
          <cell r="D966" t="str">
            <v>CO1.REQ.5716889</v>
          </cell>
        </row>
        <row r="967">
          <cell r="C967" t="str">
            <v>OPS-DAD-0037-2024</v>
          </cell>
          <cell r="D967" t="str">
            <v>CO1.REQ.5891080</v>
          </cell>
        </row>
        <row r="968">
          <cell r="C968" t="str">
            <v>OAG-VAD-0147-2024</v>
          </cell>
          <cell r="D968" t="str">
            <v>CO1.REQ.5599254</v>
          </cell>
        </row>
        <row r="969">
          <cell r="C969" t="str">
            <v>OAG-VAD-0336-2024</v>
          </cell>
          <cell r="D969" t="str">
            <v>CO1.REQ.5730073</v>
          </cell>
        </row>
        <row r="970">
          <cell r="C970" t="str">
            <v>OPSP-VAD-0425-2024</v>
          </cell>
          <cell r="D970" t="str">
            <v>CO1.REQ.5769160</v>
          </cell>
        </row>
        <row r="971">
          <cell r="C971" t="str">
            <v>OPSP-VAD-0212-2024</v>
          </cell>
          <cell r="D971" t="str">
            <v>CO1.REQ.5622849</v>
          </cell>
        </row>
        <row r="972">
          <cell r="C972" t="str">
            <v>RES-VIN-0157-2024</v>
          </cell>
          <cell r="D972" t="str">
            <v>CO1.REQ.5984769</v>
          </cell>
        </row>
        <row r="973">
          <cell r="C973" t="str">
            <v>OAG-VAD-0362-2024</v>
          </cell>
          <cell r="D973" t="str">
            <v>CO1.REQ.5739957</v>
          </cell>
        </row>
        <row r="974">
          <cell r="C974" t="str">
            <v>OAG-VAD-0250-2024</v>
          </cell>
          <cell r="D974" t="str">
            <v>CO1.REQ.5629867</v>
          </cell>
        </row>
        <row r="975">
          <cell r="C975" t="str">
            <v>OPSP-VIN-0061-2024</v>
          </cell>
          <cell r="D975" t="str">
            <v>CO1.REQ.5673879</v>
          </cell>
        </row>
        <row r="976">
          <cell r="C976" t="str">
            <v>OPSP-VAD-0347-2024</v>
          </cell>
          <cell r="D976" t="str">
            <v>CO1.REQ.5740950</v>
          </cell>
        </row>
        <row r="977">
          <cell r="C977" t="str">
            <v>OAG-CPF-0011-2024</v>
          </cell>
          <cell r="D977" t="str">
            <v>CO1.REQ.5620865</v>
          </cell>
        </row>
        <row r="978">
          <cell r="C978" t="str">
            <v>OPS-DAD-0012-2024</v>
          </cell>
          <cell r="D978" t="str">
            <v>CO1.REQ.5768548</v>
          </cell>
        </row>
        <row r="979">
          <cell r="C979" t="str">
            <v>OAG-VEX-0010-2024</v>
          </cell>
          <cell r="D979" t="str">
            <v>CO1.REQ.5736319</v>
          </cell>
        </row>
        <row r="980">
          <cell r="C980" t="str">
            <v>OPSP-VAD-0119-2024</v>
          </cell>
          <cell r="D980" t="str">
            <v>CO1.REQ.5600149</v>
          </cell>
        </row>
        <row r="981">
          <cell r="C981" t="str">
            <v>OAG-CREO-0030-2024</v>
          </cell>
          <cell r="D981" t="str">
            <v>CO1.REQ.5702969</v>
          </cell>
        </row>
        <row r="982">
          <cell r="C982" t="str">
            <v>OAG-VAD-0281-2024</v>
          </cell>
          <cell r="D982" t="str">
            <v>CO1.REQ.5656718</v>
          </cell>
        </row>
        <row r="983">
          <cell r="C983" t="str">
            <v>OPSP-VIN-0033-2024</v>
          </cell>
          <cell r="D983" t="str">
            <v>CO1.REQ.5591945</v>
          </cell>
        </row>
        <row r="984">
          <cell r="C984" t="str">
            <v>OAG-VEX-2120-2023</v>
          </cell>
          <cell r="D984" t="str">
            <v>CO1.REQ.5482678</v>
          </cell>
        </row>
        <row r="985">
          <cell r="C985" t="str">
            <v>OPSP-VAD-0488-2024</v>
          </cell>
          <cell r="D985" t="str">
            <v>CO1.REQ.5806084</v>
          </cell>
        </row>
        <row r="986">
          <cell r="C986" t="str">
            <v>ODC-FCS-0001-2024</v>
          </cell>
          <cell r="D986" t="str">
            <v>CO1.REQ.5685032</v>
          </cell>
        </row>
        <row r="987">
          <cell r="C987" t="str">
            <v>OPSP-VAD-0525-2024</v>
          </cell>
          <cell r="D987" t="str">
            <v>CO1.REQ.5816087</v>
          </cell>
        </row>
        <row r="988">
          <cell r="C988" t="str">
            <v>OAG-VAD-0432-2024</v>
          </cell>
          <cell r="D988" t="str">
            <v>CO1.REQ.5780776</v>
          </cell>
        </row>
        <row r="989">
          <cell r="C989" t="str">
            <v>OAG-VAD-0384-2024</v>
          </cell>
          <cell r="D989" t="str">
            <v>CO1.REQ.5752246</v>
          </cell>
        </row>
        <row r="990">
          <cell r="C990" t="str">
            <v>OPSP-VAD-0166-2024</v>
          </cell>
          <cell r="D990" t="str">
            <v>CO1.REQ.5611749</v>
          </cell>
        </row>
        <row r="991">
          <cell r="C991" t="str">
            <v>OAG-VAD-0153-2024</v>
          </cell>
          <cell r="D991" t="str">
            <v>CO1.REQ.5599835</v>
          </cell>
        </row>
        <row r="992">
          <cell r="C992" t="str">
            <v>OAG-CREO-0002-2024</v>
          </cell>
          <cell r="D992" t="str">
            <v>CO1.REQ.5592546</v>
          </cell>
        </row>
        <row r="993">
          <cell r="C993" t="str">
            <v>OPS-DAD-0016-2024</v>
          </cell>
          <cell r="D993" t="str">
            <v>CO1.REQ.5786862</v>
          </cell>
        </row>
        <row r="994">
          <cell r="C994" t="str">
            <v>OPSP-VAD-0179-2024</v>
          </cell>
          <cell r="D994" t="str">
            <v>CO1.REQ.5609731</v>
          </cell>
        </row>
        <row r="995">
          <cell r="C995" t="str">
            <v>OPSP-VIN-0046-2024</v>
          </cell>
          <cell r="D995" t="str">
            <v>CO1.REQ.5602198</v>
          </cell>
        </row>
        <row r="996">
          <cell r="C996" t="str">
            <v>OAG-VAD-0379-2024</v>
          </cell>
          <cell r="D996" t="str">
            <v>CO1.REQ.5749242</v>
          </cell>
        </row>
        <row r="997">
          <cell r="C997" t="str">
            <v>OPSP-VAD-0200-2024</v>
          </cell>
          <cell r="D997" t="str">
            <v>CO1.REQ.5622303</v>
          </cell>
        </row>
        <row r="998">
          <cell r="C998" t="str">
            <v>OPSP-VAD-0224-2024</v>
          </cell>
          <cell r="D998" t="str">
            <v>CO1.REQ.5620895</v>
          </cell>
        </row>
        <row r="999">
          <cell r="C999" t="str">
            <v>OPSP-CREO-0032-2024</v>
          </cell>
          <cell r="D999" t="str">
            <v>CO1.REQ.5703511</v>
          </cell>
        </row>
        <row r="1000">
          <cell r="C1000" t="str">
            <v>OPSP-VAD-0682-2024</v>
          </cell>
          <cell r="D1000" t="str">
            <v>CO1.REQ.5935631</v>
          </cell>
        </row>
        <row r="1001">
          <cell r="C1001" t="str">
            <v>OAG-VEX-0021-2024</v>
          </cell>
          <cell r="D1001" t="str">
            <v>CO1.REQ.5765976</v>
          </cell>
        </row>
        <row r="1002">
          <cell r="C1002" t="str">
            <v>OAG-VAD-0433-2024</v>
          </cell>
          <cell r="D1002" t="str">
            <v>CO1.REQ.5780945</v>
          </cell>
        </row>
        <row r="1003">
          <cell r="C1003" t="str">
            <v>OPS-DAD-0023-2024</v>
          </cell>
          <cell r="D1003" t="str">
            <v>CO1.REQ.5840619</v>
          </cell>
        </row>
        <row r="1004">
          <cell r="C1004" t="str">
            <v>OPSP-VAD-0419-2024</v>
          </cell>
          <cell r="D1004" t="str">
            <v>CO1.REQ.5769447</v>
          </cell>
        </row>
        <row r="1005">
          <cell r="C1005" t="str">
            <v>OPSP-VAD-0324-2024</v>
          </cell>
          <cell r="D1005" t="str">
            <v>CO1.REQ.5718993</v>
          </cell>
        </row>
        <row r="1006">
          <cell r="C1006" t="str">
            <v>OPSP-VIN-0103-2024</v>
          </cell>
          <cell r="D1006" t="str">
            <v>CO1.REQ.5865688</v>
          </cell>
        </row>
        <row r="1007">
          <cell r="C1007" t="str">
            <v>OPSP-VIN-0096-2024</v>
          </cell>
          <cell r="D1007" t="str">
            <v>CO1.REQ.5780509</v>
          </cell>
        </row>
        <row r="1008">
          <cell r="C1008" t="str">
            <v>OPS-VAD-0677-2024</v>
          </cell>
          <cell r="D1008" t="str">
            <v>CO1.REQ.5890361</v>
          </cell>
        </row>
        <row r="1009">
          <cell r="C1009" t="str">
            <v>OPSP-VAD-0678-2024</v>
          </cell>
          <cell r="D1009" t="str">
            <v>CO1.REQ.5918467</v>
          </cell>
        </row>
        <row r="1010">
          <cell r="C1010" t="str">
            <v>OPSP-VAD-0349-2024</v>
          </cell>
          <cell r="D1010" t="str">
            <v>CO1.REQ.5740048</v>
          </cell>
        </row>
        <row r="1011">
          <cell r="C1011" t="str">
            <v>OPS-DAD-0039-2024</v>
          </cell>
          <cell r="D1011" t="str">
            <v>CO1.REQ.5894852</v>
          </cell>
        </row>
        <row r="1012">
          <cell r="C1012" t="str">
            <v>OPSP-VAD-0719-2024</v>
          </cell>
          <cell r="D1012" t="str">
            <v>CO1.REQ.6000028</v>
          </cell>
        </row>
        <row r="1013">
          <cell r="C1013" t="str">
            <v>OAG-VAD-0202-2024</v>
          </cell>
          <cell r="D1013" t="str">
            <v>CO1.REQ.5622880</v>
          </cell>
        </row>
        <row r="1014">
          <cell r="C1014" t="str">
            <v>OPSP-VAD-0567-2024</v>
          </cell>
          <cell r="D1014" t="str">
            <v>CO1.REQ.5805266</v>
          </cell>
        </row>
        <row r="1015">
          <cell r="C1015" t="str">
            <v>OAG-VAD-0079-2024</v>
          </cell>
          <cell r="D1015" t="str">
            <v>CO1.REQ.5594257</v>
          </cell>
        </row>
        <row r="1016">
          <cell r="C1016" t="str">
            <v>OPSP-VAD-0233-2024</v>
          </cell>
          <cell r="D1016" t="str">
            <v>CO1.REQ.5622950</v>
          </cell>
        </row>
        <row r="1017">
          <cell r="C1017" t="str">
            <v>OPSP-FCS-0004-2024</v>
          </cell>
          <cell r="D1017" t="str">
            <v>CO1.REQ.5618709</v>
          </cell>
        </row>
        <row r="1018">
          <cell r="C1018" t="str">
            <v>OPSP-VAD-0499-2024</v>
          </cell>
          <cell r="D1018" t="str">
            <v>CO1.REQ.5804751</v>
          </cell>
        </row>
        <row r="1019">
          <cell r="C1019" t="str">
            <v>OPSP-FEE-0007-2024</v>
          </cell>
          <cell r="D1019" t="str">
            <v>CO1.REQ.5682484</v>
          </cell>
        </row>
        <row r="1020">
          <cell r="C1020" t="str">
            <v>OAG-VAD-0473-2024</v>
          </cell>
          <cell r="D1020" t="str">
            <v>CO1.REQ.5783469</v>
          </cell>
        </row>
        <row r="1021">
          <cell r="C1021" t="str">
            <v>OPSP-VAD-0157-2024</v>
          </cell>
          <cell r="D1021" t="str">
            <v>CO1.REQ.5612556</v>
          </cell>
        </row>
        <row r="1022">
          <cell r="C1022" t="str">
            <v>OPSP-VIN-0065-2024</v>
          </cell>
          <cell r="D1022" t="str">
            <v>CO1.REQ.5670796</v>
          </cell>
        </row>
        <row r="1023">
          <cell r="C1023" t="str">
            <v>OAG-VAD-0441-2024</v>
          </cell>
          <cell r="D1023" t="str">
            <v>CO1.REQ.5782269</v>
          </cell>
        </row>
        <row r="1024">
          <cell r="C1024" t="str">
            <v>OPSP-VAD-0587-2024</v>
          </cell>
          <cell r="D1024" t="str">
            <v>CO1.REQ.5806293</v>
          </cell>
        </row>
        <row r="1025">
          <cell r="C1025" t="str">
            <v>OPSP-VAD-0391-2024</v>
          </cell>
          <cell r="D1025" t="str">
            <v>CO1.REQ.5767863</v>
          </cell>
        </row>
        <row r="1026">
          <cell r="C1026" t="str">
            <v>OAG-VAD-0198-2024</v>
          </cell>
          <cell r="D1026" t="str">
            <v>CO1.REQ.5621627</v>
          </cell>
        </row>
        <row r="1027">
          <cell r="C1027" t="str">
            <v>OAG-VAD-0369-2024</v>
          </cell>
          <cell r="D1027" t="str">
            <v>CO1.REQ.5747186</v>
          </cell>
        </row>
        <row r="1028">
          <cell r="C1028" t="str">
            <v>OPSP-VAD-0489-2024</v>
          </cell>
          <cell r="D1028" t="str">
            <v>CO1.REQ.5806482</v>
          </cell>
        </row>
        <row r="1029">
          <cell r="C1029" t="str">
            <v>OAG-VAD-0053-2024</v>
          </cell>
          <cell r="D1029" t="str">
            <v>CO1.REQ.5593526</v>
          </cell>
        </row>
        <row r="1030">
          <cell r="C1030" t="str">
            <v>CPS-VAD-0009-2024</v>
          </cell>
          <cell r="D1030" t="str">
            <v>CO1.REQ.6001081</v>
          </cell>
        </row>
        <row r="1031">
          <cell r="C1031" t="str">
            <v>ODC-FCS-0003-2024</v>
          </cell>
          <cell r="D1031" t="str">
            <v>CO1.REQ.5805733</v>
          </cell>
        </row>
        <row r="1032">
          <cell r="C1032" t="str">
            <v>OAG-VAD-0414-2024</v>
          </cell>
          <cell r="D1032" t="str">
            <v>CO1.REQ.5768521</v>
          </cell>
        </row>
        <row r="1033">
          <cell r="C1033" t="str">
            <v>OPSP-VAD-0553-2024</v>
          </cell>
          <cell r="D1033" t="str">
            <v>CO1.REQ.5801681</v>
          </cell>
        </row>
        <row r="1034">
          <cell r="C1034" t="str">
            <v>OPSP-CPF-0004-2024</v>
          </cell>
          <cell r="D1034" t="str">
            <v>CO1.REQ.5605741</v>
          </cell>
        </row>
        <row r="1035">
          <cell r="C1035" t="str">
            <v>OPSP-VAD-0139-2024</v>
          </cell>
          <cell r="D1035" t="str">
            <v>CO1.REQ.5604201</v>
          </cell>
        </row>
        <row r="1036">
          <cell r="C1036" t="str">
            <v>OPSP-FIN-0008-2024</v>
          </cell>
          <cell r="D1036" t="str">
            <v>CO1.REQ.5908952</v>
          </cell>
        </row>
        <row r="1037">
          <cell r="C1037" t="str">
            <v>OPSP-VAD-0709-2024</v>
          </cell>
          <cell r="D1037" t="str">
            <v>CO1.REQ.5993770</v>
          </cell>
        </row>
        <row r="1038">
          <cell r="C1038" t="str">
            <v>OAG-VAD-0099-2024</v>
          </cell>
          <cell r="D1038" t="str">
            <v>CO1.REQ.5593498</v>
          </cell>
        </row>
        <row r="1039">
          <cell r="C1039" t="str">
            <v>OPSP-VAD-0706-2024</v>
          </cell>
          <cell r="D1039" t="str">
            <v>CO1.REQ.5993492</v>
          </cell>
        </row>
        <row r="1040">
          <cell r="C1040" t="str">
            <v>OPSP-VIN-0072-2024</v>
          </cell>
          <cell r="D1040" t="str">
            <v>CO1.REQ.5684447</v>
          </cell>
        </row>
        <row r="1041">
          <cell r="C1041" t="str">
            <v>OPS-DAD-0061-2024</v>
          </cell>
          <cell r="D1041" t="str">
            <v>CO1.REQ.5954056</v>
          </cell>
        </row>
        <row r="1042">
          <cell r="C1042" t="str">
            <v>OPSP-VAD-0090-2024</v>
          </cell>
          <cell r="D1042" t="str">
            <v>CO1.REQ.5595612</v>
          </cell>
        </row>
        <row r="1043">
          <cell r="C1043" t="str">
            <v>OAG-VAD-0340-2024</v>
          </cell>
          <cell r="D1043" t="str">
            <v>CO1.REQ.5731377</v>
          </cell>
        </row>
        <row r="1044">
          <cell r="C1044" t="str">
            <v>OPSP-VAD-0171-2024</v>
          </cell>
          <cell r="D1044" t="str">
            <v>CO1.REQ.5609633</v>
          </cell>
        </row>
        <row r="1045">
          <cell r="C1045" t="str">
            <v>OAG-CREO-0026-2024</v>
          </cell>
          <cell r="D1045" t="str">
            <v>CO1.REQ.5702015</v>
          </cell>
        </row>
        <row r="1046">
          <cell r="C1046" t="str">
            <v>OPS-DAD-0034-2024</v>
          </cell>
          <cell r="D1046" t="str">
            <v>CO1.REQ.5871535</v>
          </cell>
        </row>
        <row r="1047">
          <cell r="C1047" t="str">
            <v>OPSP-VIN-0041-2024</v>
          </cell>
          <cell r="D1047" t="str">
            <v>CO1.REQ.5601316</v>
          </cell>
        </row>
        <row r="1048">
          <cell r="C1048" t="str">
            <v>OAG-VAD-0714-2024</v>
          </cell>
          <cell r="D1048" t="str">
            <v>CO1.REQ.5991737</v>
          </cell>
        </row>
        <row r="1049">
          <cell r="C1049" t="str">
            <v>OPSP-VAD-0260-2024</v>
          </cell>
          <cell r="D1049" t="str">
            <v>CO1.REQ.5647845</v>
          </cell>
        </row>
        <row r="1050">
          <cell r="C1050" t="str">
            <v>OPSP-VAD-0516-2024</v>
          </cell>
          <cell r="D1050" t="str">
            <v>CO1.REQ.5803987</v>
          </cell>
        </row>
        <row r="1051">
          <cell r="C1051" t="str">
            <v>OAG-VAD-0339-2024</v>
          </cell>
          <cell r="D1051" t="str">
            <v>CO1.REQ.5731239</v>
          </cell>
        </row>
        <row r="1052">
          <cell r="C1052" t="str">
            <v>OAG-VAD-0392-2024</v>
          </cell>
          <cell r="D1052" t="str">
            <v>CO1.REQ.5767699</v>
          </cell>
        </row>
        <row r="1053">
          <cell r="C1053" t="str">
            <v>OPSP-VIN-0094-2024</v>
          </cell>
          <cell r="D1053" t="str">
            <v>CO1.REQ.5772075</v>
          </cell>
        </row>
        <row r="1054">
          <cell r="C1054" t="str">
            <v>OPSP-VIN-0117-2024</v>
          </cell>
          <cell r="D1054" t="str">
            <v>CO1.REQ.5923536</v>
          </cell>
        </row>
        <row r="1055">
          <cell r="C1055" t="str">
            <v>OPSP-FCE-0006-2024</v>
          </cell>
          <cell r="D1055" t="str">
            <v>CO1.REQ.5640628</v>
          </cell>
        </row>
        <row r="1056">
          <cell r="C1056" t="str">
            <v>OPSP-VIN-0063-2024</v>
          </cell>
          <cell r="D1056" t="str">
            <v>CO1.REQ.5671018</v>
          </cell>
        </row>
        <row r="1057">
          <cell r="C1057" t="str">
            <v>OPSP-CPF-0008-2024</v>
          </cell>
          <cell r="D1057" t="str">
            <v>CO1.REQ.5608583</v>
          </cell>
        </row>
        <row r="1058">
          <cell r="C1058" t="str">
            <v>OPSP-VIN-0070-2024</v>
          </cell>
          <cell r="D1058" t="str">
            <v>CO1.REQ.5684870</v>
          </cell>
        </row>
        <row r="1059">
          <cell r="C1059" t="str">
            <v>OSM-DAD-0003-2024</v>
          </cell>
          <cell r="D1059" t="str">
            <v>CO1.REQ.5873322</v>
          </cell>
        </row>
        <row r="1060">
          <cell r="C1060" t="str">
            <v>OPSP-CPF-0020-2024</v>
          </cell>
          <cell r="D1060" t="str">
            <v>CO1.REQ.5664180</v>
          </cell>
        </row>
        <row r="1061">
          <cell r="C1061" t="str">
            <v>OPSP-VAD-0602-2024</v>
          </cell>
          <cell r="D1061" t="str">
            <v>CO1.REQ.5829067</v>
          </cell>
        </row>
        <row r="1062">
          <cell r="C1062" t="str">
            <v>OPSP-VEX-0012-2024</v>
          </cell>
          <cell r="D1062" t="str">
            <v>CO1.REQ.5738328</v>
          </cell>
        </row>
        <row r="1063">
          <cell r="C1063" t="str">
            <v>ODC-FCE-0001-2024</v>
          </cell>
          <cell r="D1063" t="str">
            <v>CO1.REQ.6022108</v>
          </cell>
        </row>
        <row r="1064">
          <cell r="C1064" t="str">
            <v>OPSP-VAD-0476-2024</v>
          </cell>
          <cell r="D1064" t="str">
            <v>CO1.REQ.5784631</v>
          </cell>
        </row>
        <row r="1065">
          <cell r="C1065" t="str">
            <v>OPSP-VAD-0185-2024</v>
          </cell>
          <cell r="D1065" t="str">
            <v>CO1.REQ.5609701</v>
          </cell>
        </row>
        <row r="1066">
          <cell r="C1066" t="str">
            <v>OPSP-FHU-0007-2024</v>
          </cell>
          <cell r="D1066" t="str">
            <v>CO1.REQ.5716868</v>
          </cell>
        </row>
        <row r="1067">
          <cell r="C1067" t="str">
            <v>OPSP-VAD-0207-2024</v>
          </cell>
          <cell r="D1067" t="str">
            <v>CO1.REQ.5621304</v>
          </cell>
        </row>
        <row r="1068">
          <cell r="C1068" t="str">
            <v>CPR-01-2024</v>
          </cell>
          <cell r="D1068" t="str">
            <v>CO1.REQ.5968397</v>
          </cell>
        </row>
        <row r="1069">
          <cell r="C1069" t="str">
            <v>OPSP-VAD-0348-2024</v>
          </cell>
          <cell r="D1069" t="str">
            <v>CO1.REQ.5740014</v>
          </cell>
        </row>
        <row r="1070">
          <cell r="C1070" t="str">
            <v>OAG-VAD-0599-2024</v>
          </cell>
          <cell r="D1070" t="str">
            <v>CO1.REQ.5828654</v>
          </cell>
        </row>
        <row r="1071">
          <cell r="C1071" t="str">
            <v>OPSP-VAD-0016-2024</v>
          </cell>
          <cell r="D1071" t="str">
            <v>CO1.REQ.5572540</v>
          </cell>
        </row>
        <row r="1072">
          <cell r="C1072" t="str">
            <v>OPSP-VEX-0086-2024</v>
          </cell>
          <cell r="D1072" t="str">
            <v>CO1.REQ.5988841</v>
          </cell>
        </row>
        <row r="1073">
          <cell r="C1073" t="str">
            <v>OPSP-VAD-0118-2024</v>
          </cell>
          <cell r="D1073" t="str">
            <v>CO1.REQ.5603190</v>
          </cell>
        </row>
        <row r="1074">
          <cell r="C1074" t="str">
            <v>OPS-DAD-0036-2024</v>
          </cell>
          <cell r="D1074" t="str">
            <v>CO1.REQ.5871851</v>
          </cell>
        </row>
        <row r="1075">
          <cell r="C1075" t="str">
            <v>OAG-VAD-0580-2024</v>
          </cell>
          <cell r="D1075" t="str">
            <v>CO1.REQ.5820229</v>
          </cell>
        </row>
        <row r="1076">
          <cell r="C1076" t="str">
            <v>OPSP-CPF-0009-2024</v>
          </cell>
          <cell r="D1076" t="str">
            <v>CO1.REQ.5620247</v>
          </cell>
        </row>
        <row r="1077">
          <cell r="C1077" t="str">
            <v>OPSP-VEX-0048-2024</v>
          </cell>
          <cell r="D1077" t="str">
            <v>CO1.REQ.5890761</v>
          </cell>
        </row>
        <row r="1078">
          <cell r="C1078" t="str">
            <v>OAG-VAD-0601-2024</v>
          </cell>
          <cell r="D1078" t="str">
            <v>CO1.REQ.5828879</v>
          </cell>
        </row>
        <row r="1079">
          <cell r="C1079" t="str">
            <v>OPSP-VAD-0475-2024</v>
          </cell>
          <cell r="D1079" t="str">
            <v>CO1.REQ.5783883</v>
          </cell>
        </row>
        <row r="1080">
          <cell r="C1080" t="str">
            <v>OAG-VAD-0642-2024</v>
          </cell>
          <cell r="D1080" t="str">
            <v>CO1.REQ.5827851</v>
          </cell>
        </row>
        <row r="1081">
          <cell r="C1081" t="str">
            <v>OPS-VIN-0009-2024</v>
          </cell>
          <cell r="D1081" t="str">
            <v>CO1.REQ.5991144</v>
          </cell>
        </row>
        <row r="1082">
          <cell r="C1082" t="str">
            <v>OPSP-VAD-0187-2024</v>
          </cell>
          <cell r="D1082" t="str">
            <v>CO1.REQ.5609625</v>
          </cell>
        </row>
        <row r="1083">
          <cell r="C1083" t="str">
            <v>OPSP-VAD-0518-2024</v>
          </cell>
          <cell r="D1083" t="str">
            <v>CO1.REQ.5804421</v>
          </cell>
        </row>
        <row r="1084">
          <cell r="C1084" t="str">
            <v>OPSP-VAD-0138-2024</v>
          </cell>
          <cell r="D1084" t="str">
            <v>CO1.REQ.5603578</v>
          </cell>
        </row>
        <row r="1085">
          <cell r="C1085" t="str">
            <v>OPSP-VEX-0068-2024</v>
          </cell>
          <cell r="D1085" t="str">
            <v>CO1.REQ.5934678</v>
          </cell>
        </row>
        <row r="1086">
          <cell r="C1086" t="str">
            <v>OPSP-VAD-0181-2024</v>
          </cell>
          <cell r="D1086" t="str">
            <v>CO1.REQ.5609677</v>
          </cell>
        </row>
        <row r="1087">
          <cell r="C1087" t="str">
            <v>OPSP-CPF-0010-2024</v>
          </cell>
          <cell r="D1087" t="str">
            <v>CO1.REQ.5620631</v>
          </cell>
        </row>
        <row r="1088">
          <cell r="C1088" t="str">
            <v>OPSP-VEX-0096-2024</v>
          </cell>
          <cell r="D1088" t="str">
            <v>CO1.REQ.6023115</v>
          </cell>
        </row>
        <row r="1089">
          <cell r="C1089" t="str">
            <v>OPSP-CPF-0024-2024</v>
          </cell>
          <cell r="D1089" t="str">
            <v>CO1.REQ.5716040</v>
          </cell>
        </row>
        <row r="1090">
          <cell r="C1090" t="str">
            <v>OPSP-VAD-0220-2024</v>
          </cell>
          <cell r="D1090" t="str">
            <v>CO1.REQ.5620342</v>
          </cell>
        </row>
        <row r="1091">
          <cell r="C1091" t="str">
            <v>VAD-024-2024</v>
          </cell>
          <cell r="D1091" t="str">
            <v>CO1.REQ.5774538</v>
          </cell>
        </row>
        <row r="1092">
          <cell r="C1092" t="str">
            <v>OPSP-VEX-0090-2024</v>
          </cell>
          <cell r="D1092" t="str">
            <v>CO1.REQ.5996425</v>
          </cell>
        </row>
        <row r="1093">
          <cell r="C1093" t="str">
            <v>CPR-02-2024</v>
          </cell>
          <cell r="D1093" t="str">
            <v>CO1.REQ.5983598</v>
          </cell>
        </row>
        <row r="1094">
          <cell r="C1094" t="str">
            <v>OAG-VAD-0702-2024</v>
          </cell>
          <cell r="D1094" t="str">
            <v>CO1.REQ.5986890</v>
          </cell>
        </row>
        <row r="1095">
          <cell r="C1095" t="str">
            <v>OAG-VAD-0604-2024</v>
          </cell>
          <cell r="D1095" t="str">
            <v>CO1.REQ.5828733</v>
          </cell>
        </row>
        <row r="1096">
          <cell r="C1096" t="str">
            <v>OPSP-VAD-0264-2024</v>
          </cell>
          <cell r="D1096" t="str">
            <v>CO1.REQ.5647380</v>
          </cell>
        </row>
        <row r="1097">
          <cell r="C1097" t="str">
            <v>OPSP-VAD-0021-2024</v>
          </cell>
          <cell r="D1097" t="str">
            <v>CO1.REQ.5572201</v>
          </cell>
        </row>
        <row r="1098">
          <cell r="C1098" t="str">
            <v>OPS-DAD-0033-2024</v>
          </cell>
          <cell r="D1098" t="str">
            <v>CO1.REQ.5866057</v>
          </cell>
        </row>
        <row r="1099">
          <cell r="C1099" t="str">
            <v>OPS-DAD-0018-2024</v>
          </cell>
          <cell r="D1099" t="str">
            <v>CO1.REQ.5819633</v>
          </cell>
        </row>
        <row r="1100">
          <cell r="C1100" t="str">
            <v>OPSP-VAD-0715-2024</v>
          </cell>
          <cell r="D1100" t="str">
            <v>CO1.REQ.5992404</v>
          </cell>
        </row>
        <row r="1101">
          <cell r="C1101" t="str">
            <v>OPSP-VAD-0230-2024</v>
          </cell>
          <cell r="D1101" t="str">
            <v>CO1.REQ.5621611</v>
          </cell>
        </row>
        <row r="1102">
          <cell r="C1102" t="str">
            <v>OPSP-VAD-0526-2024</v>
          </cell>
          <cell r="D1102" t="str">
            <v>CO1.REQ.5816535</v>
          </cell>
        </row>
        <row r="1103">
          <cell r="C1103" t="str">
            <v>OAG-VAD-0584-2024</v>
          </cell>
          <cell r="D1103" t="str">
            <v>CO1.REQ.5820773</v>
          </cell>
        </row>
        <row r="1104">
          <cell r="C1104" t="str">
            <v>OPS-DAD-0013-2024</v>
          </cell>
          <cell r="D1104" t="str">
            <v>CO1.REQ.5771351</v>
          </cell>
        </row>
        <row r="1105">
          <cell r="C1105" t="str">
            <v>OAG-VAD-0543-2024</v>
          </cell>
          <cell r="D1105" t="str">
            <v>CO1.REQ.5798598</v>
          </cell>
        </row>
        <row r="1106">
          <cell r="C1106" t="str">
            <v>OPSP-VIN-0135-2024</v>
          </cell>
          <cell r="D1106" t="str">
            <v>CO1.REQ.6025687</v>
          </cell>
        </row>
        <row r="1107">
          <cell r="C1107" t="str">
            <v>OPSP-CREO-0022-2024</v>
          </cell>
          <cell r="D1107" t="str">
            <v>CO1.REQ.5699845</v>
          </cell>
        </row>
        <row r="1108">
          <cell r="C1108" t="str">
            <v>OPSP-VAD-0227-2024</v>
          </cell>
          <cell r="D1108" t="str">
            <v>CO1.REQ.5620306</v>
          </cell>
        </row>
        <row r="1109">
          <cell r="C1109" t="str">
            <v>OPSP-VAD-0688-2024</v>
          </cell>
          <cell r="D1109" t="str">
            <v>CO1.REQ.5952840</v>
          </cell>
        </row>
        <row r="1110">
          <cell r="C1110" t="str">
            <v>OPSP-VAD-0305-2024</v>
          </cell>
          <cell r="D1110" t="str">
            <v>CO1.REQ.5713117</v>
          </cell>
        </row>
        <row r="1111">
          <cell r="C1111" t="str">
            <v>OPSP-VAD-0611-2024</v>
          </cell>
          <cell r="D1111" t="str">
            <v>CO1.REQ.5810959</v>
          </cell>
        </row>
        <row r="1112">
          <cell r="C1112" t="str">
            <v>OPSP-VIN-0120-2024</v>
          </cell>
          <cell r="D1112" t="str">
            <v>CO1.REQ.5930653</v>
          </cell>
        </row>
        <row r="1113">
          <cell r="C1113" t="str">
            <v>OPSP-VAD-0275-2024</v>
          </cell>
          <cell r="D1113" t="str">
            <v>CO1.REQ.5656539</v>
          </cell>
        </row>
        <row r="1114">
          <cell r="C1114" t="str">
            <v>OPSP-VAD-0288-2024</v>
          </cell>
          <cell r="D1114" t="str">
            <v>CO1.REQ.5712929</v>
          </cell>
        </row>
        <row r="1115">
          <cell r="C1115" t="str">
            <v>OPSP-VAD-0373-2024</v>
          </cell>
          <cell r="D1115" t="str">
            <v>CO1.REQ.5746033</v>
          </cell>
        </row>
        <row r="1116">
          <cell r="C1116" t="str">
            <v>OPSP-VAD-0180-2024</v>
          </cell>
          <cell r="D1116" t="str">
            <v>CO1.REQ.5609901</v>
          </cell>
        </row>
        <row r="1117">
          <cell r="C1117" t="str">
            <v>OPSP-VIN-0025-2024</v>
          </cell>
          <cell r="D1117" t="str">
            <v>CO1.REQ.5587842</v>
          </cell>
        </row>
        <row r="1118">
          <cell r="C1118" t="str">
            <v>OPS-DAD-0038-2024</v>
          </cell>
          <cell r="D1118" t="str">
            <v>CO1.REQ.5892565</v>
          </cell>
        </row>
        <row r="1119">
          <cell r="C1119" t="str">
            <v>OPSP-VAD-0022-2024</v>
          </cell>
          <cell r="D1119" t="str">
            <v>CO1.REQ.5571958</v>
          </cell>
        </row>
        <row r="1120">
          <cell r="C1120" t="str">
            <v>OPSP-VAD-0073-2024</v>
          </cell>
          <cell r="D1120" t="str">
            <v>CO1.REQ.5594499</v>
          </cell>
        </row>
        <row r="1121">
          <cell r="C1121" t="str">
            <v>OPSP-VIN-0027-2024</v>
          </cell>
          <cell r="D1121" t="str">
            <v>CO1.REQ.5588071</v>
          </cell>
        </row>
        <row r="1122">
          <cell r="C1122" t="str">
            <v>OAG-VAD-0109-2024</v>
          </cell>
          <cell r="D1122" t="str">
            <v>CO1.REQ.5600231</v>
          </cell>
        </row>
        <row r="1123">
          <cell r="C1123" t="str">
            <v>OPSP-VAD-0299-2024</v>
          </cell>
          <cell r="D1123" t="str">
            <v>CO1.REQ.5712887</v>
          </cell>
        </row>
        <row r="1124">
          <cell r="C1124" t="str">
            <v>OPSP-VIN-0071-2024</v>
          </cell>
          <cell r="D1124" t="str">
            <v>CO1.REQ.5684899</v>
          </cell>
        </row>
        <row r="1125">
          <cell r="C1125" t="str">
            <v>OPSP-FEE-0009-2024</v>
          </cell>
          <cell r="D1125" t="str">
            <v>CO1.REQ.5685337</v>
          </cell>
        </row>
        <row r="1126">
          <cell r="C1126" t="str">
            <v>OPSP-VIN-0022-2024</v>
          </cell>
          <cell r="D1126" t="str">
            <v>CO1.REQ.5588640</v>
          </cell>
        </row>
        <row r="1127">
          <cell r="C1127" t="str">
            <v>OPSP-VAD-0552-2024</v>
          </cell>
          <cell r="D1127" t="str">
            <v>CO1.REQ.5801756</v>
          </cell>
        </row>
        <row r="1128">
          <cell r="C1128" t="str">
            <v>OAG-VAD-0523-2024</v>
          </cell>
          <cell r="D1128" t="str">
            <v>CO1.REQ.5815497</v>
          </cell>
        </row>
        <row r="1129">
          <cell r="C1129" t="str">
            <v>OAG-VEX-0024-2024</v>
          </cell>
          <cell r="D1129" t="str">
            <v>CO1.REQ.5776133</v>
          </cell>
        </row>
        <row r="1130">
          <cell r="C1130" t="str">
            <v>OPSP-VAD-0374-2024</v>
          </cell>
          <cell r="D1130" t="str">
            <v>CO1.REQ.5746132</v>
          </cell>
        </row>
        <row r="1131">
          <cell r="C1131" t="str">
            <v>OAG-VAD-0597-2024</v>
          </cell>
          <cell r="D1131" t="str">
            <v>CO1.REQ.5828629</v>
          </cell>
        </row>
        <row r="1132">
          <cell r="C1132" t="str">
            <v>OPSP-VEX-0099-2024</v>
          </cell>
          <cell r="D1132" t="str">
            <v>CO1.REQ.6025414</v>
          </cell>
        </row>
        <row r="1133">
          <cell r="C1133" t="str">
            <v>OPSP-VAD-0199-2024</v>
          </cell>
          <cell r="D1133" t="str">
            <v>CO1.REQ.5621911</v>
          </cell>
        </row>
        <row r="1134">
          <cell r="C1134" t="str">
            <v>OAG-VAD-0168-2024</v>
          </cell>
          <cell r="D1134" t="str">
            <v>CO1.REQ.5612502</v>
          </cell>
        </row>
        <row r="1135">
          <cell r="C1135" t="str">
            <v>OPSP-FCE-0012-2024</v>
          </cell>
          <cell r="D1135" t="str">
            <v>CO1.REQ.5649818</v>
          </cell>
        </row>
        <row r="1136">
          <cell r="C1136" t="str">
            <v>OPSP-FHU-0004-2024</v>
          </cell>
          <cell r="D1136" t="str">
            <v>CO1.REQ.5684913</v>
          </cell>
        </row>
        <row r="1137">
          <cell r="C1137" t="str">
            <v>OPSP-VAD-0683-2024</v>
          </cell>
          <cell r="D1137" t="str">
            <v>CO1.REQ.5935513</v>
          </cell>
        </row>
        <row r="1138">
          <cell r="C1138" t="str">
            <v>OPSP-VIN-0054-2024</v>
          </cell>
          <cell r="D1138" t="str">
            <v>CO1.REQ.5670916</v>
          </cell>
        </row>
        <row r="1139">
          <cell r="C1139" t="str">
            <v>OPSP-VAD-0228-2024</v>
          </cell>
          <cell r="D1139" t="str">
            <v>CO1.REQ.5620750</v>
          </cell>
        </row>
        <row r="1140">
          <cell r="C1140" t="str">
            <v>OPSP-CREO-0035-2024</v>
          </cell>
          <cell r="D1140" t="str">
            <v>CO1.REQ.5876746</v>
          </cell>
        </row>
        <row r="1141">
          <cell r="C1141" t="str">
            <v>OPSP-VAD-0325-2024</v>
          </cell>
          <cell r="D1141" t="str">
            <v>CO1.REQ.5719839</v>
          </cell>
        </row>
        <row r="1142">
          <cell r="C1142" t="str">
            <v>OPSP-VAD-0029-2024</v>
          </cell>
          <cell r="D1142" t="str">
            <v>CO1.REQ.5572354</v>
          </cell>
        </row>
        <row r="1143">
          <cell r="C1143" t="str">
            <v>OAG-VAD-0182-2024</v>
          </cell>
          <cell r="D1143" t="str">
            <v>CO1.REQ.5610018</v>
          </cell>
        </row>
        <row r="1144">
          <cell r="C1144" t="str">
            <v>OPSP-VEX-0004-2024</v>
          </cell>
          <cell r="D1144" t="str">
            <v>CO1.REQ.5729717</v>
          </cell>
        </row>
        <row r="1145">
          <cell r="C1145" t="str">
            <v>OPSP-FCS-0002-2024</v>
          </cell>
          <cell r="D1145" t="str">
            <v>CO1.REQ.5612612</v>
          </cell>
        </row>
        <row r="1146">
          <cell r="C1146" t="str">
            <v>OPSP-VAD-0467-2024</v>
          </cell>
          <cell r="D1146" t="str">
            <v>CO1.REQ.5786729</v>
          </cell>
        </row>
        <row r="1147">
          <cell r="C1147" t="str">
            <v>OPSP-FHU-0003-2024</v>
          </cell>
          <cell r="D1147" t="str">
            <v>CO1.REQ.5684378</v>
          </cell>
        </row>
        <row r="1148">
          <cell r="C1148" t="str">
            <v>OAG-VAD-0420-2024</v>
          </cell>
          <cell r="D1148" t="str">
            <v>CO1.REQ.5769457</v>
          </cell>
        </row>
        <row r="1149">
          <cell r="C1149" t="str">
            <v>OPSP-VAD-0010-2024</v>
          </cell>
          <cell r="D1149" t="str">
            <v>CO1.REQ.5572240</v>
          </cell>
        </row>
        <row r="1150">
          <cell r="C1150" t="str">
            <v>OPSP-VIN-0059-2024</v>
          </cell>
          <cell r="D1150" t="str">
            <v>CO1.REQ.5672214</v>
          </cell>
        </row>
        <row r="1151">
          <cell r="C1151" t="str">
            <v>OPSP-VAD-0027-2024</v>
          </cell>
          <cell r="D1151" t="str">
            <v>CO1.REQ.5572330</v>
          </cell>
        </row>
        <row r="1152">
          <cell r="C1152" t="str">
            <v>OPSP-CPF-0015-2024</v>
          </cell>
          <cell r="D1152" t="str">
            <v>CO1.REQ.5633378</v>
          </cell>
        </row>
        <row r="1153">
          <cell r="C1153" t="str">
            <v>OPSP-VAD-0297-2024</v>
          </cell>
          <cell r="D1153" t="str">
            <v>CO1.REQ.5712679</v>
          </cell>
        </row>
        <row r="1154">
          <cell r="C1154" t="str">
            <v>OPS-VEX-0030-2024</v>
          </cell>
          <cell r="D1154" t="str">
            <v>CO1.REQ.5798237</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9434681&amp;isFromPublicArea=True&amp;isModal=False" TargetMode="External"/><Relationship Id="rId13" Type="http://schemas.openxmlformats.org/officeDocument/2006/relationships/hyperlink" Target="https://community.secop.gov.co/Public/Tendering/ContractNoticePhases/View?PPI=CO1.PPI.29474527&amp;isFromPublicArea=True&amp;isModal=False" TargetMode="External"/><Relationship Id="rId18" Type="http://schemas.openxmlformats.org/officeDocument/2006/relationships/hyperlink" Target="https://community.secop.gov.co/Public/Tendering/ContractNoticePhases/View?PPI=CO1.PPI.29475709&amp;isFromPublicArea=True&amp;isModal=False" TargetMode="External"/><Relationship Id="rId3" Type="http://schemas.openxmlformats.org/officeDocument/2006/relationships/hyperlink" Target="https://community.secop.gov.co/Public/Tendering/ContractNoticePhases/View?PPI=CO1.PPI.29390028&amp;isFromPublicArea=True&amp;isModal=False" TargetMode="External"/><Relationship Id="rId21" Type="http://schemas.openxmlformats.org/officeDocument/2006/relationships/hyperlink" Target="https://community.secop.gov.co/Public/Tendering/ContractNoticePhases/View?PPI=CO1.PPI.30715186&amp;isFromPublicArea=True&amp;isModal=False" TargetMode="External"/><Relationship Id="rId7" Type="http://schemas.openxmlformats.org/officeDocument/2006/relationships/hyperlink" Target="https://community.secop.gov.co/Public/Tendering/ContractNoticePhases/View?PPI=CO1.PPI.29398301&amp;isFromPublicArea=True&amp;isModal=False" TargetMode="External"/><Relationship Id="rId12" Type="http://schemas.openxmlformats.org/officeDocument/2006/relationships/hyperlink" Target="https://community.secop.gov.co/Public/Tendering/ContractNoticePhases/View?PPI=CO1.PPI.29439562&amp;isFromPublicArea=True&amp;isModal=False" TargetMode="External"/><Relationship Id="rId17" Type="http://schemas.openxmlformats.org/officeDocument/2006/relationships/hyperlink" Target="https://community.secop.gov.co/Public/Tendering/ContractNoticePhases/View?PPI=CO1.PPI.29475602&amp;isFromPublicArea=True&amp;isModal=False" TargetMode="External"/><Relationship Id="rId25" Type="http://schemas.openxmlformats.org/officeDocument/2006/relationships/drawing" Target="../drawings/drawing1.xml"/><Relationship Id="rId2" Type="http://schemas.openxmlformats.org/officeDocument/2006/relationships/hyperlink" Target="https://community.secop.gov.co/Public/Tendering/ContractNoticePhases/View?PPI=CO1.PPI.29389902&amp;isFromPublicArea=True&amp;isModal=False" TargetMode="External"/><Relationship Id="rId16" Type="http://schemas.openxmlformats.org/officeDocument/2006/relationships/hyperlink" Target="https://community.secop.gov.co/Public/Tendering/ContractNoticePhases/View?PPI=CO1.PPI.29475502&amp;isFromPublicArea=True&amp;isModal=False" TargetMode="External"/><Relationship Id="rId20" Type="http://schemas.openxmlformats.org/officeDocument/2006/relationships/hyperlink" Target="https://community.secop.gov.co/Public/Tendering/ContractNoticePhases/View?PPI=CO1.PPI.30634510&amp;isFromPublicArea=True&amp;isModal=False" TargetMode="External"/><Relationship Id="rId1" Type="http://schemas.openxmlformats.org/officeDocument/2006/relationships/hyperlink" Target="https://community.secop.gov.co/Public/Tendering/ContractNoticePhases/View?PPI=CO1.PPI.29387765&amp;isFromPublicArea=True&amp;isModal=False" TargetMode="External"/><Relationship Id="rId6" Type="http://schemas.openxmlformats.org/officeDocument/2006/relationships/hyperlink" Target="https://community.secop.gov.co/Public/Tendering/ContractNoticePhases/View?PPI=CO1.PPI.29395885&amp;isFromPublicArea=True&amp;isModal=False" TargetMode="External"/><Relationship Id="rId11" Type="http://schemas.openxmlformats.org/officeDocument/2006/relationships/hyperlink" Target="https://community.secop.gov.co/Public/Tendering/ContractNoticePhases/View?PPI=CO1.PPI.29437024&amp;isFromPublicArea=True&amp;isModal=False" TargetMode="External"/><Relationship Id="rId24" Type="http://schemas.openxmlformats.org/officeDocument/2006/relationships/printerSettings" Target="../printerSettings/printerSettings1.bin"/><Relationship Id="rId5" Type="http://schemas.openxmlformats.org/officeDocument/2006/relationships/hyperlink" Target="https://community.secop.gov.co/Public/Tendering/ContractNoticePhases/View?PPI=CO1.PPI.29394011&amp;isFromPublicArea=True&amp;isModal=False" TargetMode="External"/><Relationship Id="rId15" Type="http://schemas.openxmlformats.org/officeDocument/2006/relationships/hyperlink" Target="https://community.secop.gov.co/Public/Tendering/ContractNoticePhases/View?PPI=CO1.PPI.29475211&amp;isFromPublicArea=True&amp;isModal=False" TargetMode="External"/><Relationship Id="rId23" Type="http://schemas.openxmlformats.org/officeDocument/2006/relationships/hyperlink" Target="https://community.secop.gov.co/Public/Tendering/ContractNoticePhases/View?PPI=CO1.PPI.31470929&amp;isFromPublicArea=True&amp;isModal=False" TargetMode="External"/><Relationship Id="rId10" Type="http://schemas.openxmlformats.org/officeDocument/2006/relationships/hyperlink" Target="https://community.secop.gov.co/Public/Tendering/ContractNoticePhases/View?PPI=CO1.PPI.29438223&amp;isFromPublicArea=True&amp;isModal=False" TargetMode="External"/><Relationship Id="rId19" Type="http://schemas.openxmlformats.org/officeDocument/2006/relationships/hyperlink" Target="https://community.secop.gov.co/Public/Tendering/ContractNoticePhases/View?PPI=CO1.PPI.29580964&amp;isFromPublicArea=True&amp;isModal=False" TargetMode="External"/><Relationship Id="rId4" Type="http://schemas.openxmlformats.org/officeDocument/2006/relationships/hyperlink" Target="https://community.secop.gov.co/Public/Tendering/ContractNoticePhases/View?PPI=CO1.PPI.29387949&amp;isFromPublicArea=True&amp;isModal=False" TargetMode="External"/><Relationship Id="rId9" Type="http://schemas.openxmlformats.org/officeDocument/2006/relationships/hyperlink" Target="https://community.secop.gov.co/Public/Tendering/ContractNoticePhases/View?PPI=CO1.PPI.29435963&amp;isFromPublicArea=True&amp;isModal=False" TargetMode="External"/><Relationship Id="rId14" Type="http://schemas.openxmlformats.org/officeDocument/2006/relationships/hyperlink" Target="https://community.secop.gov.co/Public/Tendering/ContractNoticePhases/View?PPI=CO1.PPI.29473866&amp;isFromPublicArea=True&amp;isModal=False" TargetMode="External"/><Relationship Id="rId22" Type="http://schemas.openxmlformats.org/officeDocument/2006/relationships/hyperlink" Target="https://community.secop.gov.co/Public/Tendering/ContractNoticePhases/View?PPI=CO1.PPI.30941857&amp;isFromPublicArea=True&amp;isModal=False"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0750940&amp;isFromPublicArea=True&amp;isModal=False" TargetMode="External"/><Relationship Id="rId2" Type="http://schemas.openxmlformats.org/officeDocument/2006/relationships/hyperlink" Target="https://community.secop.gov.co/Public/Tendering/ContractNoticePhases/View?PPI=CO1.PPI.30001851&amp;isFromPublicArea=True&amp;isModal=False" TargetMode="External"/><Relationship Id="rId1" Type="http://schemas.openxmlformats.org/officeDocument/2006/relationships/hyperlink" Target="https://community.secop.gov.co/Public/Tendering/ContractNoticePhases/View?PPI=CO1.PPI.30002281&amp;isFromPublicArea=True&amp;isModal=False"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community.secop.gov.co/Public/Tendering/ContractNoticePhases/View?PPI=CO1.PPI.31183288&amp;isFromPublicArea=True&amp;isModal=False"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community.secop.gov.co/Public/Tendering/OpportunityDetail/Index?noticeUID=CO1.NTC.5948377&amp;isFromPublicArea=True&amp;isModal=False" TargetMode="External"/><Relationship Id="rId1" Type="http://schemas.openxmlformats.org/officeDocument/2006/relationships/hyperlink" Target="https://community.secop.gov.co/Public/Tendering/OpportunityDetail/Index?noticeUID=CO1.NTC.5600753"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29956997&amp;isFromPublicArea=True&amp;isModal=False" TargetMode="External"/><Relationship Id="rId117" Type="http://schemas.openxmlformats.org/officeDocument/2006/relationships/hyperlink" Target="https://community.secop.gov.co/Public/Tendering/ContractNoticePhases/View?PPI=CO1.PPI.31104375&amp;isFromPublicArea=True&amp;isModal=False" TargetMode="External"/><Relationship Id="rId21" Type="http://schemas.openxmlformats.org/officeDocument/2006/relationships/hyperlink" Target="https://community.secop.gov.co/Public/Tendering/ContractNoticePhases/View?PPI=CO1.PPI.29788883&amp;isFromPublicArea=True&amp;isModal=False" TargetMode="External"/><Relationship Id="rId42" Type="http://schemas.openxmlformats.org/officeDocument/2006/relationships/hyperlink" Target="https://community.secop.gov.co/Public/Tendering/ContractNoticePhases/View?PPI=CO1.PPI.30241005&amp;isFromPublicArea=True&amp;isModal=False" TargetMode="External"/><Relationship Id="rId47" Type="http://schemas.openxmlformats.org/officeDocument/2006/relationships/hyperlink" Target="https://community.secop.gov.co/Public/Tendering/ContractNoticePhases/View?PPI=CO1.PPI.30339943&amp;isFromPublicArea=True&amp;isModal=False" TargetMode="External"/><Relationship Id="rId63" Type="http://schemas.openxmlformats.org/officeDocument/2006/relationships/hyperlink" Target="https://community.secop.gov.co/Public/Tendering/ContractNoticePhases/View?PPI=CO1.PPI.30472566&amp;isFromPublicArea=True&amp;isModal=False" TargetMode="External"/><Relationship Id="rId68" Type="http://schemas.openxmlformats.org/officeDocument/2006/relationships/hyperlink" Target="https://community.secop.gov.co/Public/Tendering/ContractNoticePhases/View?PPI=CO1.PPI.30522953&amp;isFromPublicArea=True&amp;isModal=False" TargetMode="External"/><Relationship Id="rId84" Type="http://schemas.openxmlformats.org/officeDocument/2006/relationships/hyperlink" Target="https://community.secop.gov.co/Public/Tendering/ContractNoticePhases/View?PPI=CO1.PPI.30663763&amp;isFromPublicArea=True&amp;isModal=False" TargetMode="External"/><Relationship Id="rId89" Type="http://schemas.openxmlformats.org/officeDocument/2006/relationships/hyperlink" Target="https://community.secop.gov.co/Public/Tendering/ContractNoticePhases/View?PPI=CO1.PPI.30739568&amp;isFromPublicArea=True&amp;isModal=False" TargetMode="External"/><Relationship Id="rId112" Type="http://schemas.openxmlformats.org/officeDocument/2006/relationships/hyperlink" Target="https://community.secop.gov.co/Public/Tendering/ContractNoticePhases/View?PPI=CO1.PPI.31084994&amp;isFromPublicArea=True&amp;isModal=False" TargetMode="External"/><Relationship Id="rId133" Type="http://schemas.openxmlformats.org/officeDocument/2006/relationships/hyperlink" Target="https://community.secop.gov.co/Public/Tendering/ContractNoticePhases/View?PPI=CO1.PPI.31452637&amp;isFromPublicArea=True&amp;isModal=False" TargetMode="External"/><Relationship Id="rId138" Type="http://schemas.openxmlformats.org/officeDocument/2006/relationships/hyperlink" Target="https://community.secop.gov.co/Public/Tendering/ContractNoticePhases/View?PPI=CO1.PPI.31517479&amp;isFromPublicArea=True&amp;isModal=False" TargetMode="External"/><Relationship Id="rId154" Type="http://schemas.openxmlformats.org/officeDocument/2006/relationships/hyperlink" Target="https://community.secop.gov.co/Public/Tendering/ContractNoticePhases/View?PPI=CO1.PPI.31886709&amp;isFromPublicArea=True&amp;isModal=False" TargetMode="External"/><Relationship Id="rId159" Type="http://schemas.openxmlformats.org/officeDocument/2006/relationships/hyperlink" Target="https://community.secop.gov.co/Public/Tendering/ContractNoticePhases/View?PPI=CO1.PPI.31930028&amp;isFromPublicArea=True&amp;isModal=False" TargetMode="External"/><Relationship Id="rId16" Type="http://schemas.openxmlformats.org/officeDocument/2006/relationships/hyperlink" Target="https://community.secop.gov.co/Public/Tendering/ContractNoticePhases/View?PPI=CO1.PPI.29888743&amp;isFromPublicArea=True&amp;isModal=False" TargetMode="External"/><Relationship Id="rId107" Type="http://schemas.openxmlformats.org/officeDocument/2006/relationships/hyperlink" Target="https://community.secop.gov.co/Public/Tendering/ContractNoticePhases/View?PPI=CO1.PPI.31029333&amp;isFromPublicArea=True&amp;isModal=False" TargetMode="External"/><Relationship Id="rId11" Type="http://schemas.openxmlformats.org/officeDocument/2006/relationships/hyperlink" Target="https://community.secop.gov.co/Public/Tendering/ContractNoticePhases/View?PPI=CO1.PPI.29811032&amp;isFromPublicArea=True&amp;isModal=False" TargetMode="External"/><Relationship Id="rId32" Type="http://schemas.openxmlformats.org/officeDocument/2006/relationships/hyperlink" Target="https://community.secop.gov.co/Public/Tendering/ContractNoticePhases/View?PPI=CO1.PPI.30067927&amp;isFromPublicArea=True&amp;isModal=False" TargetMode="External"/><Relationship Id="rId37" Type="http://schemas.openxmlformats.org/officeDocument/2006/relationships/hyperlink" Target="https://community.secop.gov.co/Public/Tendering/ContractNoticePhases/View?PPI=CO1.PPI.30195376&amp;isFromPublicArea=True&amp;isModal=False" TargetMode="External"/><Relationship Id="rId53" Type="http://schemas.openxmlformats.org/officeDocument/2006/relationships/hyperlink" Target="https://community.secop.gov.co/Public/Tendering/ContractNoticePhases/View?PPI=CO1.PPI.30354856&amp;isFromPublicArea=True&amp;isModal=False" TargetMode="External"/><Relationship Id="rId58" Type="http://schemas.openxmlformats.org/officeDocument/2006/relationships/hyperlink" Target="https://community.secop.gov.co/Public/Tendering/ContractNoticePhases/View?PPI=CO1.PPI.30377801&amp;isFromPublicArea=True&amp;isModal=False" TargetMode="External"/><Relationship Id="rId74" Type="http://schemas.openxmlformats.org/officeDocument/2006/relationships/hyperlink" Target="https://community.secop.gov.co/Public/Tendering/ContractNoticePhases/View?PPI=CO1.PPI.30552439&amp;isFromPublicArea=True&amp;isModal=False" TargetMode="External"/><Relationship Id="rId79" Type="http://schemas.openxmlformats.org/officeDocument/2006/relationships/hyperlink" Target="https://community.secop.gov.co/Public/Tendering/ContractNoticePhases/View?PPI=CO1.PPI.30626804&amp;isFromPublicArea=True&amp;isModal=False" TargetMode="External"/><Relationship Id="rId102" Type="http://schemas.openxmlformats.org/officeDocument/2006/relationships/hyperlink" Target="https://community.secop.gov.co/Public/Tendering/ContractNoticePhases/View?PPI=CO1.PPI.30924538&amp;isFromPublicArea=True&amp;isModal=False" TargetMode="External"/><Relationship Id="rId123" Type="http://schemas.openxmlformats.org/officeDocument/2006/relationships/hyperlink" Target="https://community.secop.gov.co/Public/Tendering/ContractNoticePhases/View?PPI=CO1.PPI.31153905&amp;isFromPublicArea=True&amp;isModal=False" TargetMode="External"/><Relationship Id="rId128" Type="http://schemas.openxmlformats.org/officeDocument/2006/relationships/hyperlink" Target="https://community.secop.gov.co/Public/Tendering/ContractNoticePhases/View?PPI=CO1.PPI.31231843&amp;isFromPublicArea=True&amp;isModal=False" TargetMode="External"/><Relationship Id="rId144" Type="http://schemas.openxmlformats.org/officeDocument/2006/relationships/hyperlink" Target="https://community.secop.gov.co/Public/Tendering/ContractNoticePhases/View?PPI=CO1.PPI.31604404&amp;isFromPublicArea=True&amp;isModal=False" TargetMode="External"/><Relationship Id="rId149" Type="http://schemas.openxmlformats.org/officeDocument/2006/relationships/hyperlink" Target="https://community.secop.gov.co/Public/Tendering/ContractNoticePhases/View?PPI=CO1.PPI.31721636&amp;isFromPublicArea=True&amp;isModal=False" TargetMode="External"/><Relationship Id="rId5" Type="http://schemas.openxmlformats.org/officeDocument/2006/relationships/hyperlink" Target="https://community.secop.gov.co/Public/Tendering/ContractNoticePhases/View?PPI=CO1.PPI.29784746&amp;isFromPublicArea=True&amp;isModal=False" TargetMode="External"/><Relationship Id="rId90" Type="http://schemas.openxmlformats.org/officeDocument/2006/relationships/hyperlink" Target="https://community.secop.gov.co/Public/Tendering/ContractNoticePhases/View?PPI=CO1.PPI.30740548&amp;isFromPublicArea=True&amp;isModal=False" TargetMode="External"/><Relationship Id="rId95" Type="http://schemas.openxmlformats.org/officeDocument/2006/relationships/hyperlink" Target="https://community.secop.gov.co/Public/Tendering/ContractNoticePhases/View?PPI=CO1.PPI.30843224&amp;isFromPublicArea=True&amp;isModal=False" TargetMode="External"/><Relationship Id="rId160" Type="http://schemas.openxmlformats.org/officeDocument/2006/relationships/hyperlink" Target="https://community.secop.gov.co/Public/Tendering/ContractNoticePhases/View?PPI=CO1.PPI.31948703&amp;isFromPublicArea=True&amp;isModal=False" TargetMode="External"/><Relationship Id="rId165" Type="http://schemas.openxmlformats.org/officeDocument/2006/relationships/hyperlink" Target="https://community.secop.gov.co/Public/Tendering/ContractNoticePhases/View?PPI=CO1.PPI.32116375&amp;isFromPublicArea=True&amp;isModal=False" TargetMode="External"/><Relationship Id="rId22" Type="http://schemas.openxmlformats.org/officeDocument/2006/relationships/hyperlink" Target="https://community.secop.gov.co/Public/Tendering/ContractNoticePhases/View?PPI=CO1.PPI.29912129&amp;isFromPublicArea=True&amp;isModal=False" TargetMode="External"/><Relationship Id="rId27" Type="http://schemas.openxmlformats.org/officeDocument/2006/relationships/hyperlink" Target="https://community.secop.gov.co/Public/Tendering/ContractNoticePhases/View?PPI=CO1.PPI.29958093&amp;isFromPublicArea=True&amp;isModal=False" TargetMode="External"/><Relationship Id="rId43" Type="http://schemas.openxmlformats.org/officeDocument/2006/relationships/hyperlink" Target="https://community.secop.gov.co/Public/Tendering/ContractNoticePhases/View?PPI=CO1.PPI.30246710&amp;isFromPublicArea=True&amp;isModal=False" TargetMode="External"/><Relationship Id="rId48" Type="http://schemas.openxmlformats.org/officeDocument/2006/relationships/hyperlink" Target="https://community.secop.gov.co/Public/Tendering/ContractNoticePhases/View?PPI=CO1.PPI.30347416&amp;isFromPublicArea=True&amp;isModal=False" TargetMode="External"/><Relationship Id="rId64" Type="http://schemas.openxmlformats.org/officeDocument/2006/relationships/hyperlink" Target="https://community.secop.gov.co/Public/Tendering/ContractNoticePhases/View?PPI=CO1.PPI.30474143&amp;isFromPublicArea=True&amp;isModal=False" TargetMode="External"/><Relationship Id="rId69" Type="http://schemas.openxmlformats.org/officeDocument/2006/relationships/hyperlink" Target="https://community.secop.gov.co/Public/Tendering/ContractNoticePhases/View?PPI=CO1.PPI.30524664&amp;isFromPublicArea=True&amp;isModal=False" TargetMode="External"/><Relationship Id="rId113" Type="http://schemas.openxmlformats.org/officeDocument/2006/relationships/hyperlink" Target="https://community.secop.gov.co/Public/Tendering/ContractNoticePhases/View?PPI=CO1.PPI.31086268&amp;isFromPublicArea=True&amp;isModal=False" TargetMode="External"/><Relationship Id="rId118" Type="http://schemas.openxmlformats.org/officeDocument/2006/relationships/hyperlink" Target="https://community.secop.gov.co/Public/Tendering/ContractNoticePhases/View?PPI=CO1.PPI.31105167&amp;isFromPublicArea=True&amp;isModal=False" TargetMode="External"/><Relationship Id="rId134" Type="http://schemas.openxmlformats.org/officeDocument/2006/relationships/hyperlink" Target="https://community.secop.gov.co/Public/Tendering/ContractNoticePhases/View?PPI=CO1.PPI.31490569&amp;isFromPublicArea=True&amp;isModal=False" TargetMode="External"/><Relationship Id="rId139" Type="http://schemas.openxmlformats.org/officeDocument/2006/relationships/hyperlink" Target="https://community.secop.gov.co/Public/Tendering/ContractNoticePhases/View?PPI=CO1.PPI.31518565&amp;isFromPublicArea=True&amp;isModal=False" TargetMode="External"/><Relationship Id="rId80" Type="http://schemas.openxmlformats.org/officeDocument/2006/relationships/hyperlink" Target="https://community.secop.gov.co/Public/Tendering/ContractNoticePhases/View?PPI=CO1.PPI.30652666&amp;isFromPublicArea=True&amp;isModal=False" TargetMode="External"/><Relationship Id="rId85" Type="http://schemas.openxmlformats.org/officeDocument/2006/relationships/hyperlink" Target="https://community.secop.gov.co/Public/Tendering/ContractNoticePhases/View?PPI=CO1.PPI.30712944&amp;isFromPublicArea=True&amp;isModal=False" TargetMode="External"/><Relationship Id="rId150" Type="http://schemas.openxmlformats.org/officeDocument/2006/relationships/hyperlink" Target="https://community.secop.gov.co/Public/Tendering/ContractNoticePhases/View?PPI=CO1.PPI.31822725&amp;isFromPublicArea=True&amp;isModal=False" TargetMode="External"/><Relationship Id="rId155" Type="http://schemas.openxmlformats.org/officeDocument/2006/relationships/hyperlink" Target="https://community.secop.gov.co/Public/Tendering/ContractNoticePhases/View?PPI=CO1.PPI.31901715&amp;isFromPublicArea=True&amp;isModal=False" TargetMode="External"/><Relationship Id="rId12" Type="http://schemas.openxmlformats.org/officeDocument/2006/relationships/hyperlink" Target="https://community.secop.gov.co/Public/Tendering/ContractNoticePhases/View?PPI=CO1.PPI.29813252&amp;isFromPublicArea=True&amp;isModal=False" TargetMode="External"/><Relationship Id="rId17" Type="http://schemas.openxmlformats.org/officeDocument/2006/relationships/hyperlink" Target="https://community.secop.gov.co/Public/Tendering/ContractNoticePhases/View?PPI=CO1.PPI.29899335&amp;isFromPublicArea=True&amp;isModal=False" TargetMode="External"/><Relationship Id="rId33" Type="http://schemas.openxmlformats.org/officeDocument/2006/relationships/hyperlink" Target="https://community.secop.gov.co/Public/Tendering/ContractNoticePhases/View?PPI=CO1.PPI.30078146&amp;isFromPublicArea=True&amp;isModal=False" TargetMode="External"/><Relationship Id="rId38" Type="http://schemas.openxmlformats.org/officeDocument/2006/relationships/hyperlink" Target="https://community.secop.gov.co/Public/Tendering/ContractNoticePhases/View?PPI=CO1.PPI.30236036&amp;isFromPublicArea=True&amp;isModal=False" TargetMode="External"/><Relationship Id="rId59" Type="http://schemas.openxmlformats.org/officeDocument/2006/relationships/hyperlink" Target="https://community.secop.gov.co/Public/Tendering/ContractNoticePhases/View?PPI=CO1.PPI.30409451&amp;isFromPublicArea=True&amp;isModal=False" TargetMode="External"/><Relationship Id="rId103" Type="http://schemas.openxmlformats.org/officeDocument/2006/relationships/hyperlink" Target="https://community.secop.gov.co/Public/Tendering/ContractNoticePhases/View?PPI=CO1.PPI.30881283&amp;isFromPublicArea=True&amp;isModal=False" TargetMode="External"/><Relationship Id="rId108" Type="http://schemas.openxmlformats.org/officeDocument/2006/relationships/hyperlink" Target="https://community.secop.gov.co/Public/Tendering/ContractNoticePhases/View?PPI=CO1.PPI.31035394&amp;isFromPublicArea=True&amp;isModal=False" TargetMode="External"/><Relationship Id="rId124" Type="http://schemas.openxmlformats.org/officeDocument/2006/relationships/hyperlink" Target="https://community.secop.gov.co/Public/Tendering/ContractNoticePhases/View?PPI=CO1.PPI.31212133&amp;isFromPublicArea=True&amp;isModal=False" TargetMode="External"/><Relationship Id="rId129" Type="http://schemas.openxmlformats.org/officeDocument/2006/relationships/hyperlink" Target="https://community.secop.gov.co/Public/Tendering/ContractNoticePhases/View?PPI=CO1.PPI.31305704&amp;isFromPublicArea=True&amp;isModal=False" TargetMode="External"/><Relationship Id="rId54" Type="http://schemas.openxmlformats.org/officeDocument/2006/relationships/hyperlink" Target="https://community.secop.gov.co/Public/Tendering/ContractNoticePhases/View?PPI=CO1.PPI.30366824&amp;isFromPublicArea=True&amp;isModal=False" TargetMode="External"/><Relationship Id="rId70" Type="http://schemas.openxmlformats.org/officeDocument/2006/relationships/hyperlink" Target="https://community.secop.gov.co/Public/Tendering/ContractNoticePhases/View?PPI=CO1.PPI.30527006&amp;isFromPublicArea=True&amp;isModal=False" TargetMode="External"/><Relationship Id="rId75" Type="http://schemas.openxmlformats.org/officeDocument/2006/relationships/hyperlink" Target="https://community.secop.gov.co/Public/Tendering/ContractNoticePhases/View?PPI=CO1.PPI.30553624&amp;isFromPublicArea=True&amp;isModal=False" TargetMode="External"/><Relationship Id="rId91" Type="http://schemas.openxmlformats.org/officeDocument/2006/relationships/hyperlink" Target="https://community.secop.gov.co/Public/Tendering/ContractNoticePhases/View?PPI=CO1.PPI.30741567&amp;isFromPublicArea=True&amp;isModal=False" TargetMode="External"/><Relationship Id="rId96" Type="http://schemas.openxmlformats.org/officeDocument/2006/relationships/hyperlink" Target="https://community.secop.gov.co/Public/Tendering/ContractNoticePhases/View?PPI=CO1.PPI.30844726&amp;isFromPublicArea=True&amp;isModal=False" TargetMode="External"/><Relationship Id="rId140" Type="http://schemas.openxmlformats.org/officeDocument/2006/relationships/hyperlink" Target="https://community.secop.gov.co/Public/Tendering/ContractNoticePhases/View?PPI=CO1.PPI.31520165&amp;isFromPublicArea=True&amp;isModal=False" TargetMode="External"/><Relationship Id="rId145" Type="http://schemas.openxmlformats.org/officeDocument/2006/relationships/hyperlink" Target="https://community.secop.gov.co/Public/Tendering/ContractNoticePhases/View?PPI=CO1.PPI.31604959&amp;isFromPublicArea=True&amp;isModal=False" TargetMode="External"/><Relationship Id="rId161" Type="http://schemas.openxmlformats.org/officeDocument/2006/relationships/hyperlink" Target="https://community.secop.gov.co/Public/Tendering/ContractNoticePhases/View?PPI=CO1.PPI.31949234&amp;isFromPublicArea=True&amp;isModal=False" TargetMode="External"/><Relationship Id="rId166" Type="http://schemas.openxmlformats.org/officeDocument/2006/relationships/hyperlink" Target="https://community.secop.gov.co/Public/Tendering/ContractNoticePhases/View?PPI=CO1.PPI.32118884&amp;isFromPublicArea=True&amp;isModal=False" TargetMode="External"/><Relationship Id="rId1" Type="http://schemas.openxmlformats.org/officeDocument/2006/relationships/hyperlink" Target="https://community.secop.gov.co/Public/Tendering/ContractNoticePhases/View?PPI=CO1.PPI.29743448&amp;isFromPublicArea=True&amp;isModal=False" TargetMode="External"/><Relationship Id="rId6" Type="http://schemas.openxmlformats.org/officeDocument/2006/relationships/hyperlink" Target="https://community.secop.gov.co/Public/Tendering/ContractNoticePhases/View?PPI=CO1.PPI.29802592&amp;isFromPublicArea=True&amp;isModal=False" TargetMode="External"/><Relationship Id="rId15" Type="http://schemas.openxmlformats.org/officeDocument/2006/relationships/hyperlink" Target="https://community.secop.gov.co/Public/Tendering/ContractNoticePhases/View?PPI=CO1.PPI.29888380&amp;isFromPublicArea=True&amp;isModal=False" TargetMode="External"/><Relationship Id="rId23" Type="http://schemas.openxmlformats.org/officeDocument/2006/relationships/hyperlink" Target="https://community.secop.gov.co/Public/Tendering/ContractNoticePhases/View?PPI=CO1.PPI.29939074&amp;isFromPublicArea=True&amp;isModal=False" TargetMode="External"/><Relationship Id="rId28" Type="http://schemas.openxmlformats.org/officeDocument/2006/relationships/hyperlink" Target="https://community.secop.gov.co/Public/Tendering/ContractNoticePhases/View?PPI=CO1.PPI.29960122&amp;isFromPublicArea=True&amp;isModal=False" TargetMode="External"/><Relationship Id="rId36" Type="http://schemas.openxmlformats.org/officeDocument/2006/relationships/hyperlink" Target="https://community.secop.gov.co/Public/Tendering/ContractNoticePhases/View?PPI=CO1.PPI.30164827&amp;isFromPublicArea=True&amp;isModal=False" TargetMode="External"/><Relationship Id="rId49" Type="http://schemas.openxmlformats.org/officeDocument/2006/relationships/hyperlink" Target="https://community.secop.gov.co/Public/Tendering/ContractNoticePhases/View?PPI=CO1.PPI.30348259&amp;isFromPublicArea=True&amp;isModal=False" TargetMode="External"/><Relationship Id="rId57" Type="http://schemas.openxmlformats.org/officeDocument/2006/relationships/hyperlink" Target="https://community.secop.gov.co/Public/Tendering/ContractNoticePhases/View?PPI=CO1.PPI.30378617&amp;isFromPublicArea=True&amp;isModal=False" TargetMode="External"/><Relationship Id="rId106" Type="http://schemas.openxmlformats.org/officeDocument/2006/relationships/hyperlink" Target="https://community.secop.gov.co/Public/Tendering/ContractNoticePhases/View?PPI=CO1.PPI.31036058&amp;isFromPublicArea=True&amp;isModal=False" TargetMode="External"/><Relationship Id="rId114" Type="http://schemas.openxmlformats.org/officeDocument/2006/relationships/hyperlink" Target="https://community.secop.gov.co/Public/Tendering/ContractNoticePhases/View?PPI=CO1.PPI.31087667&amp;isFromPublicArea=True&amp;isModal=False" TargetMode="External"/><Relationship Id="rId119" Type="http://schemas.openxmlformats.org/officeDocument/2006/relationships/hyperlink" Target="https://community.secop.gov.co/Public/Tendering/ContractNoticePhases/View?PPI=CO1.PPI.31106154&amp;isFromPublicArea=True&amp;isModal=False" TargetMode="External"/><Relationship Id="rId127" Type="http://schemas.openxmlformats.org/officeDocument/2006/relationships/hyperlink" Target="https://community.secop.gov.co/Public/Tendering/ContractNoticePhases/View?PPI=CO1.PPI.31231010&amp;isFromPublicArea=True&amp;isModal=False" TargetMode="External"/><Relationship Id="rId10" Type="http://schemas.openxmlformats.org/officeDocument/2006/relationships/hyperlink" Target="https://community.secop.gov.co/Public/Tendering/ContractNoticePhases/View?PPI=CO1.PPI.29806351&amp;isFromPublicArea=True&amp;isModal=False" TargetMode="External"/><Relationship Id="rId31" Type="http://schemas.openxmlformats.org/officeDocument/2006/relationships/hyperlink" Target="https://community.secop.gov.co/Public/Tendering/ContractNoticePhases/View?PPI=CO1.PPI.30012842&amp;isFromPublicArea=True&amp;isModal=False" TargetMode="External"/><Relationship Id="rId44" Type="http://schemas.openxmlformats.org/officeDocument/2006/relationships/hyperlink" Target="https://community.secop.gov.co/Public/Tendering/ContractNoticePhases/View?PPI=CO1.PPI.30282330&amp;isFromPublicArea=True&amp;isModal=False" TargetMode="External"/><Relationship Id="rId52" Type="http://schemas.openxmlformats.org/officeDocument/2006/relationships/hyperlink" Target="https://community.secop.gov.co/Public/Tendering/ContractNoticePhases/View?PPI=CO1.PPI.30353187&amp;isFromPublicArea=True&amp;isModal=False" TargetMode="External"/><Relationship Id="rId60" Type="http://schemas.openxmlformats.org/officeDocument/2006/relationships/hyperlink" Target="https://community.secop.gov.co/Public/Tendering/ContractNoticePhases/View?PPI=CO1.PPI.30422734&amp;isFromPublicArea=True&amp;isModal=False" TargetMode="External"/><Relationship Id="rId65" Type="http://schemas.openxmlformats.org/officeDocument/2006/relationships/hyperlink" Target="https://community.secop.gov.co/Public/Tendering/ContractNoticePhases/View?PPI=CO1.PPI.30477638&amp;isFromPublicArea=True&amp;isModal=False" TargetMode="External"/><Relationship Id="rId73" Type="http://schemas.openxmlformats.org/officeDocument/2006/relationships/hyperlink" Target="https://community.secop.gov.co/Public/Tendering/ContractNoticePhases/View?PPI=CO1.PPI.30551429&amp;isFromPublicArea=True&amp;isModal=False" TargetMode="External"/><Relationship Id="rId78" Type="http://schemas.openxmlformats.org/officeDocument/2006/relationships/hyperlink" Target="https://community.secop.gov.co/Public/Tendering/ContractNoticePhases/View?PPI=CO1.PPI.30623981&amp;isFromPublicArea=True&amp;isModal=False" TargetMode="External"/><Relationship Id="rId81" Type="http://schemas.openxmlformats.org/officeDocument/2006/relationships/hyperlink" Target="https://community.secop.gov.co/Public/Tendering/ContractNoticePhases/View?PPI=CO1.PPI.30654226&amp;isFromPublicArea=True&amp;isModal=False" TargetMode="External"/><Relationship Id="rId86" Type="http://schemas.openxmlformats.org/officeDocument/2006/relationships/hyperlink" Target="https://community.secop.gov.co/Public/Tendering/ContractNoticePhases/View?PPI=CO1.PPI.30713967&amp;isFromPublicArea=True&amp;isModal=False" TargetMode="External"/><Relationship Id="rId94" Type="http://schemas.openxmlformats.org/officeDocument/2006/relationships/hyperlink" Target="https://community.secop.gov.co/Public/Tendering/ContractNoticePhases/View?PPI=CO1.PPI.30838720&amp;isFromPublicArea=True&amp;isModal=False" TargetMode="External"/><Relationship Id="rId99" Type="http://schemas.openxmlformats.org/officeDocument/2006/relationships/hyperlink" Target="https://community.secop.gov.co/Public/Tendering/ContractNoticePhases/View?PPI=CO1.PPI.30853705&amp;isFromPublicArea=True&amp;isModal=False" TargetMode="External"/><Relationship Id="rId101" Type="http://schemas.openxmlformats.org/officeDocument/2006/relationships/hyperlink" Target="https://community.secop.gov.co/Public/Tendering/ContractNoticePhases/View?PPI=CO1.PPI.30923806&amp;isFromPublicArea=True&amp;isModal=False" TargetMode="External"/><Relationship Id="rId122" Type="http://schemas.openxmlformats.org/officeDocument/2006/relationships/hyperlink" Target="https://community.secop.gov.co/Public/Tendering/ContractNoticePhases/View?PPI=CO1.PPI.31117492&amp;isFromPublicArea=True&amp;isModal=False" TargetMode="External"/><Relationship Id="rId130" Type="http://schemas.openxmlformats.org/officeDocument/2006/relationships/hyperlink" Target="https://community.secop.gov.co/Public/Tendering/ContractNoticePhases/View?PPI=CO1.PPI.31248086&amp;isFromPublicArea=True&amp;isModal=False" TargetMode="External"/><Relationship Id="rId135" Type="http://schemas.openxmlformats.org/officeDocument/2006/relationships/hyperlink" Target="https://community.secop.gov.co/Public/Tendering/ContractNoticePhases/View?PPI=CO1.PPI.31492976&amp;isFromPublicArea=True&amp;isModal=False" TargetMode="External"/><Relationship Id="rId143" Type="http://schemas.openxmlformats.org/officeDocument/2006/relationships/hyperlink" Target="https://community.secop.gov.co/Public/Tendering/ContractNoticePhases/View?PPI=CO1.PPI.31603250&amp;isFromPublicArea=True&amp;isModal=False" TargetMode="External"/><Relationship Id="rId148" Type="http://schemas.openxmlformats.org/officeDocument/2006/relationships/hyperlink" Target="https://community.secop.gov.co/Public/Tendering/ContractNoticePhases/View?PPI=CO1.PPI.31660401&amp;isFromPublicArea=True&amp;isModal=False" TargetMode="External"/><Relationship Id="rId151" Type="http://schemas.openxmlformats.org/officeDocument/2006/relationships/hyperlink" Target="https://community.secop.gov.co/Public/Tendering/ContractNoticePhases/View?PPI=CO1.PPI.31797534&amp;isFromPublicArea=True&amp;isModal=False" TargetMode="External"/><Relationship Id="rId156" Type="http://schemas.openxmlformats.org/officeDocument/2006/relationships/hyperlink" Target="https://community.secop.gov.co/Public/Tendering/ContractNoticePhases/View?PPI=CO1.PPI.31902898&amp;isFromPublicArea=True&amp;isModal=False" TargetMode="External"/><Relationship Id="rId164" Type="http://schemas.openxmlformats.org/officeDocument/2006/relationships/hyperlink" Target="https://community.secop.gov.co/Public/Tendering/ContractNoticePhases/View?PPI=CO1.PPI.31974952&amp;isFromPublicArea=True&amp;isModal=False" TargetMode="External"/><Relationship Id="rId169" Type="http://schemas.openxmlformats.org/officeDocument/2006/relationships/drawing" Target="../drawings/drawing13.xml"/><Relationship Id="rId4" Type="http://schemas.openxmlformats.org/officeDocument/2006/relationships/hyperlink" Target="https://community.secop.gov.co/Public/Tendering/ContractNoticePhases/View?PPI=CO1.PPI.29783757&amp;isFromPublicArea=True&amp;isModal=False" TargetMode="External"/><Relationship Id="rId9" Type="http://schemas.openxmlformats.org/officeDocument/2006/relationships/hyperlink" Target="https://community.secop.gov.co/Public/Tendering/ContractNoticePhases/View?PPI=CO1.PPI.29805468&amp;isFromPublicArea=True&amp;isModal=False" TargetMode="External"/><Relationship Id="rId13" Type="http://schemas.openxmlformats.org/officeDocument/2006/relationships/hyperlink" Target="https://community.secop.gov.co/Public/Tendering/ContractNoticePhases/View?PPI=CO1.PPI.29814495&amp;isFromPublicArea=True&amp;isModal=False" TargetMode="External"/><Relationship Id="rId18" Type="http://schemas.openxmlformats.org/officeDocument/2006/relationships/hyperlink" Target="https://community.secop.gov.co/Public/Tendering/ContractNoticePhases/View?PPI=CO1.PPI.29900606&amp;isFromPublicArea=True&amp;isModal=False" TargetMode="External"/><Relationship Id="rId39" Type="http://schemas.openxmlformats.org/officeDocument/2006/relationships/hyperlink" Target="https://community.secop.gov.co/Public/Tendering/ContractNoticePhases/View?PPI=CO1.PPI.30236996&amp;isFromPublicArea=True&amp;isModal=False" TargetMode="External"/><Relationship Id="rId109" Type="http://schemas.openxmlformats.org/officeDocument/2006/relationships/hyperlink" Target="https://community.secop.gov.co/Public/Tendering/ContractNoticePhases/View?PPI=CO1.PPI.31074567&amp;isFromPublicArea=True&amp;isModal=False" TargetMode="External"/><Relationship Id="rId34" Type="http://schemas.openxmlformats.org/officeDocument/2006/relationships/hyperlink" Target="https://community.secop.gov.co/Public/Tendering/ContractNoticePhases/View?PPI=CO1.PPI.30087661&amp;isFromPublicArea=True&amp;isModal=False" TargetMode="External"/><Relationship Id="rId50" Type="http://schemas.openxmlformats.org/officeDocument/2006/relationships/hyperlink" Target="https://community.secop.gov.co/Public/Tendering/ContractNoticePhases/View?PPI=CO1.PPI.30349390&amp;isFromPublicArea=True&amp;isModal=False" TargetMode="External"/><Relationship Id="rId55" Type="http://schemas.openxmlformats.org/officeDocument/2006/relationships/hyperlink" Target="https://community.secop.gov.co/Public/Tendering/ContractNoticePhases/View?PPI=CO1.PPI.30367368&amp;isFromPublicArea=True&amp;isModal=False" TargetMode="External"/><Relationship Id="rId76" Type="http://schemas.openxmlformats.org/officeDocument/2006/relationships/hyperlink" Target="https://community.secop.gov.co/Public/Tendering/ContractNoticePhases/View?PPI=CO1.PPI.30554513&amp;isFromPublicArea=True&amp;isModal=False" TargetMode="External"/><Relationship Id="rId97" Type="http://schemas.openxmlformats.org/officeDocument/2006/relationships/hyperlink" Target="https://community.secop.gov.co/Public/Tendering/ContractNoticePhases/View?PPI=CO1.PPI.30851294&amp;isFromPublicArea=True&amp;isModal=False" TargetMode="External"/><Relationship Id="rId104" Type="http://schemas.openxmlformats.org/officeDocument/2006/relationships/hyperlink" Target="https://community.secop.gov.co/Public/Tendering/ContractNoticePhases/View?PPI=CO1.PPI.30992452&amp;isFromPublicArea=True&amp;isModal=False" TargetMode="External"/><Relationship Id="rId120" Type="http://schemas.openxmlformats.org/officeDocument/2006/relationships/hyperlink" Target="https://community.secop.gov.co/Public/Tendering/ContractNoticePhases/View?PPI=CO1.PPI.31116463&amp;isFromPublicArea=True&amp;isModal=False" TargetMode="External"/><Relationship Id="rId125" Type="http://schemas.openxmlformats.org/officeDocument/2006/relationships/hyperlink" Target="https://community.secop.gov.co/Public/Tendering/ContractNoticePhases/View?PPI=CO1.PPI.31216861&amp;isFromPublicArea=True&amp;isModal=False" TargetMode="External"/><Relationship Id="rId141" Type="http://schemas.openxmlformats.org/officeDocument/2006/relationships/hyperlink" Target="https://community.secop.gov.co/Public/Tendering/ContractNoticePhases/View?PPI=CO1.PPI.31466473&amp;isFromPublicArea=True&amp;isModal=False" TargetMode="External"/><Relationship Id="rId146" Type="http://schemas.openxmlformats.org/officeDocument/2006/relationships/hyperlink" Target="https://community.secop.gov.co/Public/Tendering/ContractNoticePhases/View?PPI=CO1.PPI.31718053&amp;isFromPublicArea=True&amp;isModal=False" TargetMode="External"/><Relationship Id="rId167" Type="http://schemas.openxmlformats.org/officeDocument/2006/relationships/hyperlink" Target="https://community.secop.gov.co/Public/Tendering/ContractNoticePhases/View?PPI=CO1.PPI.32146083&amp;isFromPublicArea=True&amp;isModal=False" TargetMode="External"/><Relationship Id="rId7" Type="http://schemas.openxmlformats.org/officeDocument/2006/relationships/hyperlink" Target="https://community.secop.gov.co/Public/Tendering/ContractNoticePhases/View?PPI=CO1.PPI.29803542&amp;isFromPublicArea=True&amp;isModal=False" TargetMode="External"/><Relationship Id="rId71" Type="http://schemas.openxmlformats.org/officeDocument/2006/relationships/hyperlink" Target="https://community.secop.gov.co/Public/Tendering/ContractNoticePhases/View?PPI=CO1.PPI.30532603&amp;isFromPublicArea=True&amp;isModal=False" TargetMode="External"/><Relationship Id="rId92" Type="http://schemas.openxmlformats.org/officeDocument/2006/relationships/hyperlink" Target="https://community.secop.gov.co/Public/Tendering/ContractNoticePhases/View?PPI=CO1.PPI.30840017&amp;isFromPublicArea=True&amp;isModal=False" TargetMode="External"/><Relationship Id="rId162" Type="http://schemas.openxmlformats.org/officeDocument/2006/relationships/hyperlink" Target="https://community.secop.gov.co/Public/Tendering/ContractNoticePhases/View?PPI=CO1.PPI.31950329&amp;isFromPublicArea=True&amp;isModal=False" TargetMode="External"/><Relationship Id="rId2" Type="http://schemas.openxmlformats.org/officeDocument/2006/relationships/hyperlink" Target="https://community.secop.gov.co/Public/Tendering/ContractNoticePhases/View?PPI=CO1.PPI.29751057&amp;isFromPublicArea=True&amp;isModal=False" TargetMode="External"/><Relationship Id="rId29" Type="http://schemas.openxmlformats.org/officeDocument/2006/relationships/hyperlink" Target="https://community.secop.gov.co/Public/Tendering/ContractNoticePhases/View?PPI=CO1.PPI.29931895&amp;isFromPublicArea=True&amp;isModal=False" TargetMode="External"/><Relationship Id="rId24" Type="http://schemas.openxmlformats.org/officeDocument/2006/relationships/hyperlink" Target="https://community.secop.gov.co/Public/Tendering/ContractNoticePhases/View?PPI=CO1.PPI.29940362&amp;isFromPublicArea=True&amp;isModal=False" TargetMode="External"/><Relationship Id="rId40" Type="http://schemas.openxmlformats.org/officeDocument/2006/relationships/hyperlink" Target="https://community.secop.gov.co/Public/Tendering/ContractNoticePhases/View?PPI=CO1.PPI.30238358&amp;isFromPublicArea=True&amp;isModal=False" TargetMode="External"/><Relationship Id="rId45" Type="http://schemas.openxmlformats.org/officeDocument/2006/relationships/hyperlink" Target="https://community.secop.gov.co/Public/Tendering/ContractNoticePhases/View?PPI=CO1.PPI.30338058&amp;isFromPublicArea=True&amp;isModal=False" TargetMode="External"/><Relationship Id="rId66" Type="http://schemas.openxmlformats.org/officeDocument/2006/relationships/hyperlink" Target="https://community.secop.gov.co/Public/Tendering/ContractNoticePhases/View?PPI=CO1.PPI.30502098&amp;isFromPublicArea=True&amp;isModal=False" TargetMode="External"/><Relationship Id="rId87" Type="http://schemas.openxmlformats.org/officeDocument/2006/relationships/hyperlink" Target="https://community.secop.gov.co/Public/Tendering/ContractNoticePhases/View?PPI=CO1.PPI.30715277&amp;isFromPublicArea=True&amp;isModal=False" TargetMode="External"/><Relationship Id="rId110" Type="http://schemas.openxmlformats.org/officeDocument/2006/relationships/hyperlink" Target="https://community.secop.gov.co/Public/Tendering/ContractNoticePhases/View?PPI=CO1.PPI.31077404&amp;isFromPublicArea=True&amp;isModal=False" TargetMode="External"/><Relationship Id="rId115" Type="http://schemas.openxmlformats.org/officeDocument/2006/relationships/hyperlink" Target="https://community.secop.gov.co/Public/Tendering/ContractNoticePhases/View?PPI=CO1.PPI.31088906&amp;isFromPublicArea=True&amp;isModal=False" TargetMode="External"/><Relationship Id="rId131" Type="http://schemas.openxmlformats.org/officeDocument/2006/relationships/hyperlink" Target="https://community.secop.gov.co/Public/Tendering/ContractNoticePhases/View?PPI=CO1.PPI.31354193&amp;isFromPublicArea=True&amp;isModal=False" TargetMode="External"/><Relationship Id="rId136" Type="http://schemas.openxmlformats.org/officeDocument/2006/relationships/hyperlink" Target="https://community.secop.gov.co/Public/Tendering/ContractNoticePhases/View?PPI=CO1.PPI.31494098&amp;isFromPublicArea=True&amp;isModal=False" TargetMode="External"/><Relationship Id="rId157" Type="http://schemas.openxmlformats.org/officeDocument/2006/relationships/hyperlink" Target="https://community.secop.gov.co/Public/Tendering/ContractNoticePhases/View?PPI=CO1.PPI.31921035&amp;isFromPublicArea=True&amp;isModal=False" TargetMode="External"/><Relationship Id="rId61" Type="http://schemas.openxmlformats.org/officeDocument/2006/relationships/hyperlink" Target="https://community.secop.gov.co/Public/Tendering/ContractNoticePhases/View?PPI=CO1.PPI.30424409&amp;isFromPublicArea=True&amp;isModal=False" TargetMode="External"/><Relationship Id="rId82" Type="http://schemas.openxmlformats.org/officeDocument/2006/relationships/hyperlink" Target="https://community.secop.gov.co/Public/Tendering/ContractNoticePhases/View?PPI=CO1.PPI.30656056&amp;isFromPublicArea=True&amp;isModal=False" TargetMode="External"/><Relationship Id="rId152" Type="http://schemas.openxmlformats.org/officeDocument/2006/relationships/hyperlink" Target="https://community.secop.gov.co/Public/Tendering/ContractNoticePhases/View?PPI=CO1.PPI.31853374&amp;isFromPublicArea=True&amp;isModal=False" TargetMode="External"/><Relationship Id="rId19" Type="http://schemas.openxmlformats.org/officeDocument/2006/relationships/hyperlink" Target="https://community.secop.gov.co/Public/Tendering/ContractNoticePhases/View?PPI=CO1.PPI.29901252&amp;isFromPublicArea=True&amp;isModal=False" TargetMode="External"/><Relationship Id="rId14" Type="http://schemas.openxmlformats.org/officeDocument/2006/relationships/hyperlink" Target="https://community.secop.gov.co/Public/Tendering/ContractNoticePhases/View?PPI=CO1.PPI.29885086&amp;isFromPublicArea=True&amp;isModal=False" TargetMode="External"/><Relationship Id="rId30" Type="http://schemas.openxmlformats.org/officeDocument/2006/relationships/hyperlink" Target="https://community.secop.gov.co/Public/Tendering/ContractNoticePhases/View?PPI=CO1.PPI.30014578&amp;isFromPublicArea=True&amp;isModal=False" TargetMode="External"/><Relationship Id="rId35" Type="http://schemas.openxmlformats.org/officeDocument/2006/relationships/hyperlink" Target="https://community.secop.gov.co/Public/Tendering/ContractNoticePhases/View?PPI=CO1.PPI.30113458&amp;isFromPublicArea=True&amp;isModal=False" TargetMode="External"/><Relationship Id="rId56" Type="http://schemas.openxmlformats.org/officeDocument/2006/relationships/hyperlink" Target="https://community.secop.gov.co/Public/Tendering/ContractNoticePhases/View?PPI=CO1.PPI.30368923&amp;isFromPublicArea=True&amp;isModal=False" TargetMode="External"/><Relationship Id="rId77" Type="http://schemas.openxmlformats.org/officeDocument/2006/relationships/hyperlink" Target="https://community.secop.gov.co/Public/Tendering/ContractNoticePhases/View?PPI=CO1.PPI.30555658&amp;isFromPublicArea=True&amp;isModal=False" TargetMode="External"/><Relationship Id="rId100" Type="http://schemas.openxmlformats.org/officeDocument/2006/relationships/hyperlink" Target="https://community.secop.gov.co/Public/Tendering/ContractNoticePhases/View?PPI=CO1.PPI.30872664&amp;isFromPublicArea=True&amp;isModal=False" TargetMode="External"/><Relationship Id="rId105" Type="http://schemas.openxmlformats.org/officeDocument/2006/relationships/hyperlink" Target="https://community.secop.gov.co/Public/Tendering/ContractNoticePhases/View?PPI=CO1.PPI.31056049&amp;isFromPublicArea=True&amp;isModal=False" TargetMode="External"/><Relationship Id="rId126" Type="http://schemas.openxmlformats.org/officeDocument/2006/relationships/hyperlink" Target="https://community.secop.gov.co/Public/Tendering/ContractNoticePhases/View?PPI=CO1.PPI.31217928&amp;isFromPublicArea=True&amp;isModal=False" TargetMode="External"/><Relationship Id="rId147" Type="http://schemas.openxmlformats.org/officeDocument/2006/relationships/hyperlink" Target="https://community.secop.gov.co/Public/Tendering/ContractNoticePhases/View?PPI=CO1.PPI.31698152&amp;isFromPublicArea=True&amp;isModal=False" TargetMode="External"/><Relationship Id="rId168" Type="http://schemas.openxmlformats.org/officeDocument/2006/relationships/printerSettings" Target="../printerSettings/printerSettings13.bin"/><Relationship Id="rId8" Type="http://schemas.openxmlformats.org/officeDocument/2006/relationships/hyperlink" Target="https://community.secop.gov.co/Public/Tendering/ContractNoticePhases/View?PPI=CO1.PPI.29804717&amp;isFromPublicArea=True&amp;isModal=False" TargetMode="External"/><Relationship Id="rId51" Type="http://schemas.openxmlformats.org/officeDocument/2006/relationships/hyperlink" Target="https://community.secop.gov.co/Public/Tendering/ContractNoticePhases/View?PPI=CO1.PPI.30352409&amp;isFromPublicArea=True&amp;isModal=False" TargetMode="External"/><Relationship Id="rId72" Type="http://schemas.openxmlformats.org/officeDocument/2006/relationships/hyperlink" Target="https://community.secop.gov.co/Public/Tendering/ContractNoticePhases/View?PPI=CO1.PPI.30504971&amp;isFromPublicArea=True&amp;isModal=False" TargetMode="External"/><Relationship Id="rId93" Type="http://schemas.openxmlformats.org/officeDocument/2006/relationships/hyperlink" Target="https://community.secop.gov.co/Public/Tendering/ContractNoticePhases/View?PPI=CO1.PPI.30837969&amp;isFromPublicArea=True&amp;isModal=False" TargetMode="External"/><Relationship Id="rId98" Type="http://schemas.openxmlformats.org/officeDocument/2006/relationships/hyperlink" Target="https://community.secop.gov.co/Public/Tendering/ContractNoticePhases/View?PPI=CO1.PPI.30853103&amp;isFromPublicArea=True&amp;isModal=False" TargetMode="External"/><Relationship Id="rId121" Type="http://schemas.openxmlformats.org/officeDocument/2006/relationships/hyperlink" Target="https://community.secop.gov.co/Public/Tendering/ContractNoticePhases/View?PPI=CO1.PPI.31118730&amp;isFromPublicArea=True&amp;isModal=False" TargetMode="External"/><Relationship Id="rId142" Type="http://schemas.openxmlformats.org/officeDocument/2006/relationships/hyperlink" Target="https://community.secop.gov.co/Public/Tendering/ContractNoticePhases/View?PPI=CO1.PPI.31602806&amp;isFromPublicArea=True&amp;isModal=False" TargetMode="External"/><Relationship Id="rId163" Type="http://schemas.openxmlformats.org/officeDocument/2006/relationships/hyperlink" Target="https://community.secop.gov.co/Public/Tendering/ContractNoticePhases/View?PPI=CO1.PPI.31950648&amp;isFromPublicArea=True&amp;isModal=False" TargetMode="External"/><Relationship Id="rId3" Type="http://schemas.openxmlformats.org/officeDocument/2006/relationships/hyperlink" Target="https://community.secop.gov.co/Public/Tendering/ContractNoticePhases/View?PPI=CO1.PPI.29780667&amp;isFromPublicArea=True&amp;isModal=False" TargetMode="External"/><Relationship Id="rId25" Type="http://schemas.openxmlformats.org/officeDocument/2006/relationships/hyperlink" Target="https://community.secop.gov.co/Public/Tendering/ContractNoticePhases/View?PPI=CO1.PPI.29956193&amp;isFromPublicArea=True&amp;isModal=False" TargetMode="External"/><Relationship Id="rId46" Type="http://schemas.openxmlformats.org/officeDocument/2006/relationships/hyperlink" Target="https://community.secop.gov.co/Public/Tendering/ContractNoticePhases/View?PPI=CO1.PPI.30339241&amp;isFromPublicArea=True&amp;isModal=False" TargetMode="External"/><Relationship Id="rId67" Type="http://schemas.openxmlformats.org/officeDocument/2006/relationships/hyperlink" Target="https://community.secop.gov.co/Public/Tendering/ContractNoticePhases/View?PPI=CO1.PPI.30522192&amp;isFromPublicArea=True&amp;isModal=False" TargetMode="External"/><Relationship Id="rId116" Type="http://schemas.openxmlformats.org/officeDocument/2006/relationships/hyperlink" Target="https://community.secop.gov.co/Public/Tendering/ContractNoticePhases/View?PPI=CO1.PPI.31094978&amp;isFromPublicArea=True&amp;isModal=False" TargetMode="External"/><Relationship Id="rId137" Type="http://schemas.openxmlformats.org/officeDocument/2006/relationships/hyperlink" Target="https://community.secop.gov.co/Public/Tendering/ContractNoticePhases/View?PPI=CO1.PPI.31489880&amp;isFromPublicArea=True&amp;isModal=False" TargetMode="External"/><Relationship Id="rId158" Type="http://schemas.openxmlformats.org/officeDocument/2006/relationships/hyperlink" Target="https://community.secop.gov.co/Public/Tendering/ContractNoticePhases/View?PPI=CO1.PPI.31937073&amp;isFromPublicArea=True&amp;isModal=False" TargetMode="External"/><Relationship Id="rId20" Type="http://schemas.openxmlformats.org/officeDocument/2006/relationships/hyperlink" Target="https://community.secop.gov.co/Public/Tendering/ContractNoticePhases/View?PPI=CO1.PPI.29908401&amp;isFromPublicArea=True&amp;isModal=False" TargetMode="External"/><Relationship Id="rId41" Type="http://schemas.openxmlformats.org/officeDocument/2006/relationships/hyperlink" Target="https://community.secop.gov.co/Public/Tendering/ContractNoticePhases/View?PPI=CO1.PPI.30239124&amp;isFromPublicArea=True&amp;isModal=False" TargetMode="External"/><Relationship Id="rId62" Type="http://schemas.openxmlformats.org/officeDocument/2006/relationships/hyperlink" Target="https://community.secop.gov.co/Public/Tendering/ContractNoticePhases/View?PPI=CO1.PPI.30470950&amp;isFromPublicArea=True&amp;isModal=False" TargetMode="External"/><Relationship Id="rId83" Type="http://schemas.openxmlformats.org/officeDocument/2006/relationships/hyperlink" Target="https://community.secop.gov.co/Public/Tendering/ContractNoticePhases/View?PPI=CO1.PPI.30656590&amp;isFromPublicArea=True&amp;isModal=False" TargetMode="External"/><Relationship Id="rId88" Type="http://schemas.openxmlformats.org/officeDocument/2006/relationships/hyperlink" Target="https://community.secop.gov.co/Public/Tendering/ContractNoticePhases/View?PPI=CO1.PPI.30698090&amp;isFromPublicArea=True&amp;isModal=False" TargetMode="External"/><Relationship Id="rId111" Type="http://schemas.openxmlformats.org/officeDocument/2006/relationships/hyperlink" Target="https://community.secop.gov.co/Public/Tendering/ContractNoticePhases/View?PPI=CO1.PPI.31078550&amp;isFromPublicArea=True&amp;isModal=False" TargetMode="External"/><Relationship Id="rId132" Type="http://schemas.openxmlformats.org/officeDocument/2006/relationships/hyperlink" Target="https://community.secop.gov.co/Public/Tendering/ContractNoticePhases/View?PPI=CO1.PPI.31383336&amp;isFromPublicArea=True&amp;isModal=False" TargetMode="External"/><Relationship Id="rId153" Type="http://schemas.openxmlformats.org/officeDocument/2006/relationships/hyperlink" Target="https://community.secop.gov.co/Public/Tendering/ContractNoticePhases/View?PPI=CO1.PPI.31867163&amp;isFromPublicArea=True&amp;isModal=False" TargetMode="External"/></Relationships>
</file>

<file path=xl/worksheets/_rels/sheet14.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454531&amp;isFromPublicArea=True&amp;isModal=False" TargetMode="External"/><Relationship Id="rId18" Type="http://schemas.openxmlformats.org/officeDocument/2006/relationships/hyperlink" Target="https://community.secop.gov.co/Public/Tendering/OpportunityDetail/Index?noticeUID=CO1.NTC.5470867&amp;isFromPublicArea=True&amp;isModal=False" TargetMode="External"/><Relationship Id="rId26" Type="http://schemas.openxmlformats.org/officeDocument/2006/relationships/hyperlink" Target="https://community.secop.gov.co/Public/Tendering/OpportunityDetail/Index?noticeUID=CO1.NTC.5739868&amp;isFromPublicArea=True&amp;isModal=False" TargetMode="External"/><Relationship Id="rId39" Type="http://schemas.openxmlformats.org/officeDocument/2006/relationships/hyperlink" Target="https://community.secop.gov.co/Public/Tendering/OpportunityDetail/Index?noticeUID=CO1.NTC.5987503&amp;isFromPublicArea=True&amp;isModal=False" TargetMode="External"/><Relationship Id="rId21" Type="http://schemas.openxmlformats.org/officeDocument/2006/relationships/hyperlink" Target="https://community.secop.gov.co/Public/Tendering/OpportunityDetail/Index?noticeUID=CO1.NTC.5542687&amp;isFromPublicArea=True&amp;isModal=False" TargetMode="External"/><Relationship Id="rId34" Type="http://schemas.openxmlformats.org/officeDocument/2006/relationships/hyperlink" Target="https://community.secop.gov.co/Public/Tendering/OpportunityDetail/Index?noticeUID=CO1.NTC.5939814&amp;isFromPublicArea=True&amp;isModal=False" TargetMode="External"/><Relationship Id="rId42" Type="http://schemas.openxmlformats.org/officeDocument/2006/relationships/hyperlink" Target="https://community.secop.gov.co/Public/Tendering/OpportunityDetail/Index?noticeUID=CO1.NTC.6024771&amp;isFromPublicArea=True&amp;isModal=False" TargetMode="External"/><Relationship Id="rId47" Type="http://schemas.openxmlformats.org/officeDocument/2006/relationships/hyperlink" Target="https://community.secop.gov.co/Public/Tendering/OpportunityDetail/Index?noticeUID=CO1.NTC.6043442&amp;isFromPublicArea=True&amp;isModal=False" TargetMode="External"/><Relationship Id="rId50" Type="http://schemas.openxmlformats.org/officeDocument/2006/relationships/hyperlink" Target="https://community.secop.gov.co/Public/Tendering/OpportunityDetail/Index?noticeUID=CO1.NTC.5962129&amp;isFromPublicArea=True&amp;isModal=False" TargetMode="External"/><Relationship Id="rId55" Type="http://schemas.openxmlformats.org/officeDocument/2006/relationships/hyperlink" Target="https://community.secop.gov.co/Public/Tendering/OpportunityDetail/Index?noticeUID=CO1.NTC.5939716&amp;isFromPublicArea=True&amp;isModal=False" TargetMode="External"/><Relationship Id="rId63" Type="http://schemas.openxmlformats.org/officeDocument/2006/relationships/hyperlink" Target="https://community.secop.gov.co/Public/Tendering/OpportunityDetail/Index?noticeUID=CO1.NTC.5939553&amp;isFromPublicArea=True&amp;isModal=False" TargetMode="External"/><Relationship Id="rId68" Type="http://schemas.openxmlformats.org/officeDocument/2006/relationships/hyperlink" Target="https://community.secop.gov.co/Public/Tendering/OpportunityDetail/Index?noticeUID=CO1.NTC.5961939&amp;isFromPublicArea=True&amp;isModal=False" TargetMode="External"/><Relationship Id="rId76" Type="http://schemas.openxmlformats.org/officeDocument/2006/relationships/hyperlink" Target="https://community.secop.gov.co/Public/Tendering/OpportunityDetail/Index?noticeUID=CO1.NTC.6028648&amp;isFromPublicArea=True&amp;isModal=False" TargetMode="External"/><Relationship Id="rId7" Type="http://schemas.openxmlformats.org/officeDocument/2006/relationships/hyperlink" Target="https://community.secop.gov.co/Public/Tendering/OpportunityDetail/Index?noticeUID=CO1.NTC.5454547&amp;isFromPublicArea=True&amp;isModal=False" TargetMode="External"/><Relationship Id="rId71" Type="http://schemas.openxmlformats.org/officeDocument/2006/relationships/hyperlink" Target="https://community.secop.gov.co/Public/Tendering/OpportunityDetail/Index?noticeUID=CO1.NTC.5995354&amp;isFromPublicArea=True&amp;isModal=False." TargetMode="External"/><Relationship Id="rId2" Type="http://schemas.openxmlformats.org/officeDocument/2006/relationships/hyperlink" Target="https://community.secop.gov.co/Public/Tendering/OpportunityDetail/Index?noticeUID=CO1.NTC.5454147&amp;isFromPublicArea=True&amp;isModal=False" TargetMode="External"/><Relationship Id="rId16" Type="http://schemas.openxmlformats.org/officeDocument/2006/relationships/hyperlink" Target="https://community.secop.gov.co/Public/Tendering/OpportunityDetail/Index?noticeUID=CO1.NTC.5470462&amp;isFromPublicArea=True&amp;isModal=False" TargetMode="External"/><Relationship Id="rId29" Type="http://schemas.openxmlformats.org/officeDocument/2006/relationships/hyperlink" Target="https://community.secop.gov.co/Public/Tendering/OpportunityDetail/Index?noticeUID=CO1.NTC.5831706&amp;isFromPublicArea=True&amp;isModal=False" TargetMode="External"/><Relationship Id="rId11" Type="http://schemas.openxmlformats.org/officeDocument/2006/relationships/hyperlink" Target="https://community.secop.gov.co/Public/Tendering/OpportunityDetail/Index?noticeUID=CO1.NTC.5454307&amp;isFromPublicArea=True&amp;isModal=False" TargetMode="External"/><Relationship Id="rId24" Type="http://schemas.openxmlformats.org/officeDocument/2006/relationships/hyperlink" Target="https://community.secop.gov.co/Public/Tendering/OpportunityDetail/Index?noticeUID=CO1.NTC.5688030&amp;isFromPublicArea=True&amp;isModal=False" TargetMode="External"/><Relationship Id="rId32" Type="http://schemas.openxmlformats.org/officeDocument/2006/relationships/hyperlink" Target="https://community.secop.gov.co/Public/Tendering/OpportunityDetail/Index?noticeUID=CO1.NTC.5918389&amp;isFromPublicArea=True&amp;isModal=False" TargetMode="External"/><Relationship Id="rId37" Type="http://schemas.openxmlformats.org/officeDocument/2006/relationships/hyperlink" Target="https://community.secop.gov.co/Public/Tendering/OpportunityDetail/Index?noticeUID=CO1.NTC.5960184&amp;isFromPublicArea=True&amp;isModal=False" TargetMode="External"/><Relationship Id="rId40" Type="http://schemas.openxmlformats.org/officeDocument/2006/relationships/hyperlink" Target="https://community.secop.gov.co/Public/Tendering/OpportunityDetail/Index?noticeUID=CO1.NTC.6003040&amp;isFromPublicArea=True&amp;isModal=False" TargetMode="External"/><Relationship Id="rId45" Type="http://schemas.openxmlformats.org/officeDocument/2006/relationships/hyperlink" Target="https://community.secop.gov.co/Public/Tendering/OpportunityDetail/Index?noticeUID=CO1.NTC.6046886&amp;isFromPublicArea=True&amp;isModal=False" TargetMode="External"/><Relationship Id="rId53" Type="http://schemas.openxmlformats.org/officeDocument/2006/relationships/hyperlink" Target="https://community.secop.gov.co/Public/Tendering/OpportunityDetail/Index?noticeUID=CO1.NTC.5920158&amp;isFromPublicArea=True&amp;isModal=False" TargetMode="External"/><Relationship Id="rId58" Type="http://schemas.openxmlformats.org/officeDocument/2006/relationships/hyperlink" Target="https://community.secop.gov.co/Public/Tendering/OpportunityDetail/Index?noticeUID=CO1.NTC.6043435&amp;isFromPublicArea=True&amp;isModal=False" TargetMode="External"/><Relationship Id="rId66" Type="http://schemas.openxmlformats.org/officeDocument/2006/relationships/hyperlink" Target="https://community.secop.gov.co/Public/Tendering/OpportunityDetail/Index?noticeUID=CO1.NTC.5939843&amp;isFromPublicArea=True&amp;isModal=False" TargetMode="External"/><Relationship Id="rId74" Type="http://schemas.openxmlformats.org/officeDocument/2006/relationships/hyperlink" Target="https://community.secop.gov.co/Public/Tendering/OpportunityDetail/Index?noticeUID=CO1.NTC.6034320&amp;isFromPublicArea=True&amp;isModal=False" TargetMode="External"/><Relationship Id="rId79" Type="http://schemas.openxmlformats.org/officeDocument/2006/relationships/hyperlink" Target="https://community.secop.gov.co/Public/Tendering/OpportunityDetail/Index?noticeUID=CO1.NTC.6151848&amp;isFromPublicArea=True&amp;isModal=False" TargetMode="External"/><Relationship Id="rId5" Type="http://schemas.openxmlformats.org/officeDocument/2006/relationships/hyperlink" Target="https://community.secop.gov.co/Public/Tendering/OpportunityDetail/Index?noticeUID=CO1.NTC.5454529&amp;isFromPublicArea=True&amp;isModal=False" TargetMode="External"/><Relationship Id="rId61" Type="http://schemas.openxmlformats.org/officeDocument/2006/relationships/hyperlink" Target="https://community.secop.gov.co/Public/Tendering/OpportunityDetail/Index?noticeUID=CO1.NTC.5933242&amp;isFromPublicArea=True&amp;isModal=False" TargetMode="External"/><Relationship Id="rId82" Type="http://schemas.openxmlformats.org/officeDocument/2006/relationships/printerSettings" Target="../printerSettings/printerSettings14.bin"/><Relationship Id="rId10" Type="http://schemas.openxmlformats.org/officeDocument/2006/relationships/hyperlink" Target="https://community.secop.gov.co/Public/Tendering/OpportunityDetail/Index?noticeUID=CO1.NTC.5452903&amp;isFromPublicArea=True&amp;isModal=False" TargetMode="External"/><Relationship Id="rId19" Type="http://schemas.openxmlformats.org/officeDocument/2006/relationships/hyperlink" Target="https://community.secop.gov.co/Public/Tendering/OpportunityDetail/Index?noticeUID=CO1.NTC.5504641&amp;isFromPublicArea=True&amp;isModal=False" TargetMode="External"/><Relationship Id="rId31" Type="http://schemas.openxmlformats.org/officeDocument/2006/relationships/hyperlink" Target="https://community.secop.gov.co/Public/Tendering/OpportunityDetail/Index?noticeUID=CO1.NTC.5856160&amp;isFromPublicArea=True&amp;isModal=False" TargetMode="External"/><Relationship Id="rId44" Type="http://schemas.openxmlformats.org/officeDocument/2006/relationships/hyperlink" Target="https://community.secop.gov.co/Public/Tendering/OpportunityDetail/Index?noticeUID=CO1.NTC.6028602&amp;isFromPublicArea=True&amp;isModal=False" TargetMode="External"/><Relationship Id="rId52" Type="http://schemas.openxmlformats.org/officeDocument/2006/relationships/hyperlink" Target="https://community.secop.gov.co/Public/Tendering/OpportunityDetail/Index?noticeUID=CO1.NTC.5950335&amp;isFromPublicArea=True&amp;isModal=False" TargetMode="External"/><Relationship Id="rId60" Type="http://schemas.openxmlformats.org/officeDocument/2006/relationships/hyperlink" Target="https://community.secop.gov.co/Public/Tendering/OpportunityDetail/Index?noticeUID=CO1.NTC.5927389&amp;isFromPublicArea=True&amp;isModal=False" TargetMode="External"/><Relationship Id="rId65" Type="http://schemas.openxmlformats.org/officeDocument/2006/relationships/hyperlink" Target="https://community.secop.gov.co/Public/Tendering/OpportunityDetail/Index?noticeUID=CO1.NTC.5939564&amp;isFromPublicArea=True&amp;isModal=False" TargetMode="External"/><Relationship Id="rId73" Type="http://schemas.openxmlformats.org/officeDocument/2006/relationships/hyperlink" Target="https://community.secop.gov.co/Public/Tendering/OpportunityDetail/Index?noticeUID=CO1.NTC.6034277&amp;isFromPublicArea=True&amp;isModal=False" TargetMode="External"/><Relationship Id="rId78" Type="http://schemas.openxmlformats.org/officeDocument/2006/relationships/hyperlink" Target="https://community.secop.gov.co/Public/Tendering/OpportunityDetail/Index?noticeUID=CO1.NTC.6128272&amp;isFromPublicArea=True&amp;isModal=False" TargetMode="External"/><Relationship Id="rId81" Type="http://schemas.openxmlformats.org/officeDocument/2006/relationships/hyperlink" Target="https://community.secop.gov.co/Public/Tendering/OpportunityDetail/Index?noticeUID=CO1.NTC.6196180&amp;isFromPublicArea=True&amp;isModal=False" TargetMode="External"/><Relationship Id="rId4" Type="http://schemas.openxmlformats.org/officeDocument/2006/relationships/hyperlink" Target="https://community.secop.gov.co/Public/Tendering/OpportunityDetail/Index?noticeUID=CO1.NTC.5454395&amp;isFromPublicArea=True&amp;isModal=False" TargetMode="External"/><Relationship Id="rId9" Type="http://schemas.openxmlformats.org/officeDocument/2006/relationships/hyperlink" Target="https://community.secop.gov.co/Public/Tendering/OpportunityDetail/Index?noticeUID=CO1.NTC.5454123&amp;isFromPublicArea=True&amp;isModal=False" TargetMode="External"/><Relationship Id="rId14" Type="http://schemas.openxmlformats.org/officeDocument/2006/relationships/hyperlink" Target="https://community.secop.gov.co/Public/Tendering/OpportunityDetail/Index?noticeUID=CO1.NTC.5454135&amp;isFromPublicArea=True&amp;isModal=False" TargetMode="External"/><Relationship Id="rId22" Type="http://schemas.openxmlformats.org/officeDocument/2006/relationships/hyperlink" Target="https://community.secop.gov.co/Public/Tendering/OpportunityDetail/Index?noticeUID=CO1.NTC.5482386" TargetMode="External"/><Relationship Id="rId27" Type="http://schemas.openxmlformats.org/officeDocument/2006/relationships/hyperlink" Target="https://community.secop.gov.co/Public/Tendering/OpportunityDetail/Index?noticeUID=CO1.NTC.5740285&amp;isFromPublicArea=True&amp;isModal=False" TargetMode="External"/><Relationship Id="rId30" Type="http://schemas.openxmlformats.org/officeDocument/2006/relationships/hyperlink" Target="https://community.secop.gov.co/Public/Tendering/OpportunityDetail/Index?noticeUID=CO1.NTC.5856324&amp;isFromPublicArea=True&amp;isModal=False" TargetMode="External"/><Relationship Id="rId35" Type="http://schemas.openxmlformats.org/officeDocument/2006/relationships/hyperlink" Target="https://community.secop.gov.co/Public/Tendering/OpportunityDetail/Index?noticeUID=CO1.NTC.5951937&amp;isFromPublicArea=True&amp;isModal=False" TargetMode="External"/><Relationship Id="rId43" Type="http://schemas.openxmlformats.org/officeDocument/2006/relationships/hyperlink" Target="https://community.secop.gov.co/Public/Tendering/OpportunityDetail/Index?noticeUID=CO1.NTC.6028511&amp;isFromPublicArea=True&amp;isModal=False" TargetMode="External"/><Relationship Id="rId48" Type="http://schemas.openxmlformats.org/officeDocument/2006/relationships/hyperlink" Target="https://community.secop.gov.co/Public/Tendering/ContractNoticePhases/View?PPI=CO1.PPI.31421129&amp;isFromPublicArea=True&amp;isModal=False" TargetMode="External"/><Relationship Id="rId56" Type="http://schemas.openxmlformats.org/officeDocument/2006/relationships/hyperlink" Target="https://community.secop.gov.co/Public/Tendering/OpportunityDetail/Index?noticeUID=CO1.NTC.5973903&amp;isFromPublicArea=True&amp;isModal=False" TargetMode="External"/><Relationship Id="rId64" Type="http://schemas.openxmlformats.org/officeDocument/2006/relationships/hyperlink" Target="https://community.secop.gov.co/Public/Tendering/OpportunityDetail/Index?noticeUID=CO1.NTC.5939906&amp;isFromPublicArea=True&amp;isModal=False" TargetMode="External"/><Relationship Id="rId69" Type="http://schemas.openxmlformats.org/officeDocument/2006/relationships/hyperlink" Target="https://community.secop.gov.co/Public/Tendering/OpportunityDetail/Index?noticeUID=CO1.NTC.5961674&amp;isFromPublicArea=True&amp;isModal=False" TargetMode="External"/><Relationship Id="rId77" Type="http://schemas.openxmlformats.org/officeDocument/2006/relationships/hyperlink" Target="https://community.secop.gov.co/Public/Tendering/OpportunityDetail/Index?noticeUID=CO1.NTC.5961133&amp;isFromPublicArea=True&amp;isModal=False" TargetMode="External"/><Relationship Id="rId8" Type="http://schemas.openxmlformats.org/officeDocument/2006/relationships/hyperlink" Target="https://community.secop.gov.co/Public/Tendering/OpportunityDetail/Index?noticeUID=CO1.NTC.5454557&amp;isFromPublicArea=True&amp;isModal=False" TargetMode="External"/><Relationship Id="rId51" Type="http://schemas.openxmlformats.org/officeDocument/2006/relationships/hyperlink" Target="https://community.secop.gov.co/Public/Tendering/OpportunityDetail/Index?noticeUID=CO1.NTC.5949688&amp;isFromPublicArea=True&amp;isModal=False" TargetMode="External"/><Relationship Id="rId72" Type="http://schemas.openxmlformats.org/officeDocument/2006/relationships/hyperlink" Target="https://community.secop.gov.co/Public/Tendering/OpportunityDetail/Index?noticeUID=CO1.NTC.6002450&amp;isFromPublicArea=True&amp;isModal=False" TargetMode="External"/><Relationship Id="rId80" Type="http://schemas.openxmlformats.org/officeDocument/2006/relationships/hyperlink" Target="https://community.secop.gov.co/Public/Tendering/OpportunityDetail/Index?noticeUID=CO1.NTC.6151415&amp;isFromPublicArea=True&amp;isModal=False" TargetMode="External"/><Relationship Id="rId3" Type="http://schemas.openxmlformats.org/officeDocument/2006/relationships/hyperlink" Target="https://community.secop.gov.co/Public/Tendering/OpportunityDetail/Index?noticeUID=CO1.NTC.5454167&amp;isFromPublicArea=True&amp;isModal=False" TargetMode="External"/><Relationship Id="rId12" Type="http://schemas.openxmlformats.org/officeDocument/2006/relationships/hyperlink" Target="https://community.secop.gov.co/Public/Tendering/OpportunityDetail/Index?noticeUID=CO1.NTC.5454543&amp;isFromPublicArea=True&amp;isModal=False" TargetMode="External"/><Relationship Id="rId17" Type="http://schemas.openxmlformats.org/officeDocument/2006/relationships/hyperlink" Target="https://community.secop.gov.co/Public/Tendering/OpportunityDetail/Index?noticeUID=CO1.NTC.5470830&amp;isFromPublicArea=True&amp;isModal=False" TargetMode="External"/><Relationship Id="rId25" Type="http://schemas.openxmlformats.org/officeDocument/2006/relationships/hyperlink" Target="https://community.secop.gov.co/Public/Tendering/OpportunityDetail/Index?noticeUID=CO1.NTC.5688160&amp;isFromPublicArea=True&amp;isModal=False" TargetMode="External"/><Relationship Id="rId33" Type="http://schemas.openxmlformats.org/officeDocument/2006/relationships/hyperlink" Target="https://community.secop.gov.co/Public/Tendering/OpportunityDetail/Index?noticeUID=CO1.NTC.5933035&amp;isFromPublicArea=True&amp;isModal=False" TargetMode="External"/><Relationship Id="rId38" Type="http://schemas.openxmlformats.org/officeDocument/2006/relationships/hyperlink" Target="https://community.secop.gov.co/Public/Tendering/OpportunityDetail/Index?noticeUID=CO1.NTC.5961154&amp;isFromPublicArea=True&amp;isModal=False" TargetMode="External"/><Relationship Id="rId46" Type="http://schemas.openxmlformats.org/officeDocument/2006/relationships/hyperlink" Target="https://community.secop.gov.co/Public/Tendering/OpportunityDetail/Index?noticeUID=CO1.NTC.6034120&amp;isFromPublicArea=True&amp;isModal=False" TargetMode="External"/><Relationship Id="rId59" Type="http://schemas.openxmlformats.org/officeDocument/2006/relationships/hyperlink" Target="https://community.secop.gov.co/Public/Tendering/OpportunityDetail/Index?noticeUID=CO1.NTC.5927316&amp;isFromPublicArea=True&amp;isModal=False" TargetMode="External"/><Relationship Id="rId67" Type="http://schemas.openxmlformats.org/officeDocument/2006/relationships/hyperlink" Target="https://community.secop.gov.co/Public/Tendering/OpportunityDetail/Index?noticeUID=CO1.NTC.5955142&amp;isFromPublicArea=True&amp;isModal=False" TargetMode="External"/><Relationship Id="rId20" Type="http://schemas.openxmlformats.org/officeDocument/2006/relationships/hyperlink" Target="https://community.secop.gov.co/Public/Tendering/OpportunityDetail/Index?noticeUID=CO1.NTC.5511909&amp;isFromPublicArea=True&amp;isModal=False" TargetMode="External"/><Relationship Id="rId41" Type="http://schemas.openxmlformats.org/officeDocument/2006/relationships/hyperlink" Target="https://community.secop.gov.co/Public/Tendering/OpportunityDetail/Index?noticeUID=CO1.NTC.6002600&amp;isFromPublicArea=True&amp;isModal=False" TargetMode="External"/><Relationship Id="rId54" Type="http://schemas.openxmlformats.org/officeDocument/2006/relationships/hyperlink" Target="https://community.secop.gov.co/Public/Tendering/OpportunityDetail/Index?noticeUID=CO1.NTC.5933314&amp;isFromPublicArea=True&amp;isModal=False" TargetMode="External"/><Relationship Id="rId62" Type="http://schemas.openxmlformats.org/officeDocument/2006/relationships/hyperlink" Target="https://community.secop.gov.co/Public/Tendering/OpportunityDetail/Index?noticeUID=CO1.NTC.5933330&amp;isFromPublicArea=True&amp;isModal=False" TargetMode="External"/><Relationship Id="rId70" Type="http://schemas.openxmlformats.org/officeDocument/2006/relationships/hyperlink" Target="https://community.secop.gov.co/Public/Tendering/OpportunityDetail/Index?noticeUID=CO1.NTC.5961839&amp;isFromPublicArea=True&amp;isModal=False" TargetMode="External"/><Relationship Id="rId75" Type="http://schemas.openxmlformats.org/officeDocument/2006/relationships/hyperlink" Target="https://community.secop.gov.co/Public/Tendering/OpportunityDetail/Index?noticeUID=CO1.NTC.5974619&amp;isFromPublicArea=True&amp;isModal=False" TargetMode="External"/><Relationship Id="rId83" Type="http://schemas.openxmlformats.org/officeDocument/2006/relationships/drawing" Target="../drawings/drawing14.xml"/><Relationship Id="rId1" Type="http://schemas.openxmlformats.org/officeDocument/2006/relationships/hyperlink" Target="https://community.secop.gov.co/Public/Tendering/OpportunityDetail/Index?noticeUID=CO1.NTC.5454122&amp;isFromPublicArea=True&amp;isModal=False" TargetMode="External"/><Relationship Id="rId6" Type="http://schemas.openxmlformats.org/officeDocument/2006/relationships/hyperlink" Target="https://community.secop.gov.co/Public/Tendering/OpportunityDetail/Index?noticeUID=CO1.NTC.5454334&amp;isFromPublicArea=True&amp;isModal=False" TargetMode="External"/><Relationship Id="rId15" Type="http://schemas.openxmlformats.org/officeDocument/2006/relationships/hyperlink" Target="https://community.secop.gov.co/Public/Tendering/OpportunityDetail/Index?noticeUID=CO1.NTC.5471271&amp;isFromPublicArea=True&amp;isModal=False" TargetMode="External"/><Relationship Id="rId23" Type="http://schemas.openxmlformats.org/officeDocument/2006/relationships/hyperlink" Target="https://community.secop.gov.co/Public/Tendering/OpportunityDetail/Index?noticeUID=CO1.NTC.5688156&amp;isFromPublicArea=True&amp;isModal=False" TargetMode="External"/><Relationship Id="rId28" Type="http://schemas.openxmlformats.org/officeDocument/2006/relationships/hyperlink" Target="https://community.secop.gov.co/Public/Tendering/OpportunityDetail/Index?noticeUID=CO1.NTC.5791740&amp;isFromPublicArea=True&amp;isModal=False" TargetMode="External"/><Relationship Id="rId36" Type="http://schemas.openxmlformats.org/officeDocument/2006/relationships/hyperlink" Target="https://community.secop.gov.co/Public/Tendering/OpportunityDetail/Index?noticeUID=CO1.NTC.5949005&amp;isFromPublicArea=True&amp;isModal=False" TargetMode="External"/><Relationship Id="rId49" Type="http://schemas.openxmlformats.org/officeDocument/2006/relationships/hyperlink" Target="https://community.secop.gov.co/Public/Tendering/OpportunityDetail/Index?noticeUID=CO1.NTC.6027488&amp;isFromPublicArea=True&amp;isModal=False" TargetMode="External"/><Relationship Id="rId57" Type="http://schemas.openxmlformats.org/officeDocument/2006/relationships/hyperlink" Target="https://community.secop.gov.co/Public/Tendering/OpportunityDetail/Index?noticeUID=CO1.NTC.6034090&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community.secop.gov.co/Public/Tendering/ContractNoticePhases/View?PPI=CO1.PPI.31397429&amp;isFromPublicArea=True&amp;isModal=Fals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6028912&amp;isFromPublicArea=True&amp;isModal=False" TargetMode="External"/><Relationship Id="rId2" Type="http://schemas.openxmlformats.org/officeDocument/2006/relationships/hyperlink" Target="https://community.secop.gov.co/Public/Tendering/OpportunityDetail/Index?noticeUID=CO1.NTC.5653346&amp;isFromPublicArea=True&amp;isModal=False" TargetMode="External"/><Relationship Id="rId1" Type="http://schemas.openxmlformats.org/officeDocument/2006/relationships/hyperlink" Target="https://community.secop.gov.co/Public/Tendering/OpportunityDetail/Index?noticeUID=CO1.NTC.5653384&amp;isFromPublicArea=True&amp;isModal=False"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537897&amp;isFromPublicArea=True&amp;isModal=False" TargetMode="External"/><Relationship Id="rId13" Type="http://schemas.openxmlformats.org/officeDocument/2006/relationships/hyperlink" Target="https://community.secop.gov.co/Public/Tendering/OpportunityDetail/Index?noticeUID=CO1.NTC.5548073&amp;isFromPublicArea=True&amp;isModal=False" TargetMode="External"/><Relationship Id="rId18" Type="http://schemas.openxmlformats.org/officeDocument/2006/relationships/hyperlink" Target="https://community.secop.gov.co/Public/Tendering/OpportunityDetail/Index?noticeUID=CO1.NTC.5832332&amp;isFromPublicArea=True&amp;isModal=False" TargetMode="External"/><Relationship Id="rId3" Type="http://schemas.openxmlformats.org/officeDocument/2006/relationships/hyperlink" Target="https://community.secop.gov.co/Public/Tendering/OpportunityDetail/Index?noticeUID=CO1.NTC.5512389&amp;isFromPublicArea=True&amp;isModal=False" TargetMode="External"/><Relationship Id="rId21" Type="http://schemas.openxmlformats.org/officeDocument/2006/relationships/printerSettings" Target="../printerSettings/printerSettings5.bin"/><Relationship Id="rId7" Type="http://schemas.openxmlformats.org/officeDocument/2006/relationships/hyperlink" Target="https://community.secop.gov.co/Public/Tendering/OpportunityDetail/Index?noticeUID=CO1.NTC.5532755&amp;isFromPublicArea=True&amp;isModal=False" TargetMode="External"/><Relationship Id="rId12" Type="http://schemas.openxmlformats.org/officeDocument/2006/relationships/hyperlink" Target="https://community.secop.gov.co/Public/Tendering/OpportunityDetail/Index?noticeUID=CO1.NTC.5541220&amp;isFromPublicArea=True&amp;isModal=False" TargetMode="External"/><Relationship Id="rId17" Type="http://schemas.openxmlformats.org/officeDocument/2006/relationships/hyperlink" Target="https://community.secop.gov.co/Public/Tendering/OpportunityDetail/Index?noticeUID=CO1.NTC.5718067&amp;isFromPublicArea=True&amp;isModal=False" TargetMode="External"/><Relationship Id="rId2" Type="http://schemas.openxmlformats.org/officeDocument/2006/relationships/hyperlink" Target="https://community.secop.gov.co/Public/Tendering/OpportunityDetail/Index?noticeUID=CO1.NTC.5512181&amp;isFromPublicArea=True&amp;isModal=False" TargetMode="External"/><Relationship Id="rId16" Type="http://schemas.openxmlformats.org/officeDocument/2006/relationships/hyperlink" Target="https://community.secop.gov.co/Public/Tendering/OpportunityDetail/Index?noticeUID=CO1.NTC.5647179&amp;isFromPublicArea=True&amp;isModal=False" TargetMode="External"/><Relationship Id="rId20" Type="http://schemas.openxmlformats.org/officeDocument/2006/relationships/hyperlink" Target="https://community.secop.gov.co/Public/Tendering/OpportunityDetail/Index?noticeUID=CO1.NTC.5876440&amp;isFromPublicArea=True&amp;isModal=False" TargetMode="External"/><Relationship Id="rId1" Type="http://schemas.openxmlformats.org/officeDocument/2006/relationships/hyperlink" Target="https://community.secop.gov.co/Public/Tendering/OpportunityDetail/Index?noticeUID=CO1.NTC.5508608&amp;isFromPublicArea=True&amp;isModal=False" TargetMode="External"/><Relationship Id="rId6" Type="http://schemas.openxmlformats.org/officeDocument/2006/relationships/hyperlink" Target="https://community.secop.gov.co/Public/Tendering/OpportunityDetail/Index?noticeUID=CO1.NTC.5532434&amp;isFromPublicArea=True&amp;isModal=False" TargetMode="External"/><Relationship Id="rId11" Type="http://schemas.openxmlformats.org/officeDocument/2006/relationships/hyperlink" Target="https://community.secop.gov.co/Public/Tendering/OpportunityDetail/Index?noticeUID=CO1.NTC.5541216&amp;isFromPublicArea=True&amp;isModal=False" TargetMode="External"/><Relationship Id="rId5" Type="http://schemas.openxmlformats.org/officeDocument/2006/relationships/hyperlink" Target="https://community.secop.gov.co/Public/Tendering/OpportunityDetail/Index?noticeUID=CO1.NTC.5532419&amp;isFromPublicArea=True&amp;isModal=False" TargetMode="External"/><Relationship Id="rId15" Type="http://schemas.openxmlformats.org/officeDocument/2006/relationships/hyperlink" Target="https://community.secop.gov.co/Public/Tendering/ContractNoticePhases/View?PPI=CO1.PPI.29568238&amp;isFromPublicArea=True&amp;isModal=False" TargetMode="External"/><Relationship Id="rId10" Type="http://schemas.openxmlformats.org/officeDocument/2006/relationships/hyperlink" Target="https://community.secop.gov.co/Public/Tendering/OpportunityDetail/Index?noticeUID=CO1.NTC.5541075&amp;isFromPublicArea=True&amp;isModal=False" TargetMode="External"/><Relationship Id="rId19" Type="http://schemas.openxmlformats.org/officeDocument/2006/relationships/hyperlink" Target="https://community.secop.gov.co/Public/Tendering/OpportunityDetail/Index?noticeUID=CO1.NTC.5911309&amp;isFromPublicArea=True&amp;isModal=False" TargetMode="External"/><Relationship Id="rId4" Type="http://schemas.openxmlformats.org/officeDocument/2006/relationships/hyperlink" Target="https://community.secop.gov.co/Public/Tendering/ContractNoticePhases/View?PPI=CO1.PPI.29439153&amp;isFromPublicArea=True&amp;isModal=False" TargetMode="External"/><Relationship Id="rId9" Type="http://schemas.openxmlformats.org/officeDocument/2006/relationships/hyperlink" Target="https://community.secop.gov.co/Public/Tendering/OpportunityDetail/Index?noticeUID=CO1.NTC.5537589&amp;isFromPublicArea=True&amp;isModal=False" TargetMode="External"/><Relationship Id="rId14" Type="http://schemas.openxmlformats.org/officeDocument/2006/relationships/hyperlink" Target="https://community.secop.gov.co/Public/Tendering/OpportunityDetail/Index?noticeUID=CO1.NTC.5542229&amp;isFromPublicArea=True&amp;isModal=False" TargetMode="External"/><Relationship Id="rId2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https://community.secop.gov.co/Public/Tendering/OpportunityDetail/Index?noticeUID=CO1.NTC.5696639" TargetMode="External"/><Relationship Id="rId2" Type="http://schemas.openxmlformats.org/officeDocument/2006/relationships/hyperlink" Target="https://community.secop.gov.co/Public/Tendering/OpportunityDetail/Index?noticeUID=CO1.NTC.5504773&amp;isFromPublicArea=True&amp;isModal=False" TargetMode="External"/><Relationship Id="rId1" Type="http://schemas.openxmlformats.org/officeDocument/2006/relationships/hyperlink" Target="https://community.secop.gov.co/Public/Tendering/OpportunityDetail/Index?noticeUID=CO1.NTC.5504771&amp;isFromPublicArea=True&amp;isModal=False"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https://community.secop.gov.co/Public/Tendering/OpportunityDetail/Index?noticeUID=CO1.NTC.5880850"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5663647&amp;isFromPublicArea=True&amp;isModal=False" TargetMode="External"/><Relationship Id="rId3" Type="http://schemas.openxmlformats.org/officeDocument/2006/relationships/hyperlink" Target="https://community.secop.gov.co/Public/Tendering/OpportunityDetail/Index?noticeUID=CO1.NTC.5575572&amp;isFromPublicArea=True&amp;isModal=False" TargetMode="External"/><Relationship Id="rId7" Type="http://schemas.openxmlformats.org/officeDocument/2006/relationships/hyperlink" Target="https://community.secop.gov.co/Public/Tendering/OpportunityDetail/Index?noticeUID=CO1.NTC.5689264&amp;isFromPublicArea=True&amp;isModal=False" TargetMode="External"/><Relationship Id="rId2" Type="http://schemas.openxmlformats.org/officeDocument/2006/relationships/hyperlink" Target="https://community.secop.gov.co/Public/Tendering/OpportunityDetail/Index?noticeUID=CO1.NTC.5565410&amp;isFromPublicArea=True&amp;isModal=False" TargetMode="External"/><Relationship Id="rId1" Type="http://schemas.openxmlformats.org/officeDocument/2006/relationships/hyperlink" Target="https://community.secop.gov.co/Public/Tendering/OpportunityDetail/Index?noticeUID=CO1.NTC.5555148&amp;isFromPublicArea=True&amp;isModal=False" TargetMode="External"/><Relationship Id="rId6" Type="http://schemas.openxmlformats.org/officeDocument/2006/relationships/hyperlink" Target="https://community.secop.gov.co/Public/Tendering/OpportunityDetail/Index?noticeUID=CO1.NTC.5576743&amp;isFromPublicArea=True&amp;isModal=False" TargetMode="External"/><Relationship Id="rId5" Type="http://schemas.openxmlformats.org/officeDocument/2006/relationships/hyperlink" Target="https://community.secop.gov.co/Public/Tendering/OpportunityDetail/Index?noticeUID=CO1.NTC.5602045&amp;isFromPublicArea=True&amp;isModal=False" TargetMode="External"/><Relationship Id="rId10" Type="http://schemas.openxmlformats.org/officeDocument/2006/relationships/drawing" Target="../drawings/drawing7.xml"/><Relationship Id="rId4" Type="http://schemas.openxmlformats.org/officeDocument/2006/relationships/hyperlink" Target="https://community.secop.gov.co/Public/Tendering/OpportunityDetail/Index?noticeUID=CO1.NTC.5576138&amp;isFromPublicArea=True&amp;isModal=False"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s://community.secop.gov.co/Public/Tendering/OpportunityDetail/Index?noticeUID=CO1.NTC.5576923&amp;isFromPublicArea=True&amp;isModal=False" TargetMode="External"/><Relationship Id="rId7" Type="http://schemas.openxmlformats.org/officeDocument/2006/relationships/printerSettings" Target="../printerSettings/printerSettings8.bin"/><Relationship Id="rId2" Type="http://schemas.openxmlformats.org/officeDocument/2006/relationships/hyperlink" Target="https://community.secop.gov.co/Public/Tendering/OpportunityDetail/Index?noticeUID=CO1.NTC.5534183&amp;isFromPublicArea=True&amp;isModal=False" TargetMode="External"/><Relationship Id="rId1" Type="http://schemas.openxmlformats.org/officeDocument/2006/relationships/hyperlink" Target="https://community.secop.gov.co/Public/Tendering/OpportunityDetail/Index?noticeUID=CO1.NTC.5534349&amp;isFromPublicArea=True&amp;isModal=False" TargetMode="External"/><Relationship Id="rId6" Type="http://schemas.openxmlformats.org/officeDocument/2006/relationships/hyperlink" Target="https://community.secop.gov.co/Public/Tendering/OpportunityDetail/Index?noticeUID=CO1.NTC.5675218&amp;isFromPublicArea=True&amp;isModal=False" TargetMode="External"/><Relationship Id="rId5" Type="http://schemas.openxmlformats.org/officeDocument/2006/relationships/hyperlink" Target="https://community.secop.gov.co/Public/Tendering/OpportunityDetail/Index?noticeUID=CO1.NTC.5576570&amp;isFromPublicArea=True&amp;isModal=False" TargetMode="External"/><Relationship Id="rId4" Type="http://schemas.openxmlformats.org/officeDocument/2006/relationships/hyperlink" Target="https://community.secop.gov.co/Public/Tendering/OpportunityDetail/Index?noticeUID=CO1.NTC.5576296&amp;isFromPublicArea=True&amp;isModal=False"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community.secop.gov.co/Public/Tendering/ContractNoticePhases/View?PPI=CO1.PPI.32129010&amp;isFromPublicArea=True&amp;isModal=False" TargetMode="External"/><Relationship Id="rId1" Type="http://schemas.openxmlformats.org/officeDocument/2006/relationships/hyperlink" Target="https://community.secop.gov.co/Public/Tendering/OpportunityDetail/Index?noticeUID=CO1.NTC.5992263&amp;isFromPublicArea=True&amp;isModal=False"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13DB7-5FC2-46AB-84D5-E4C331FB126C}">
  <dimension ref="A1:BT46"/>
  <sheetViews>
    <sheetView showGridLines="0" tabSelected="1" workbookViewId="0">
      <selection activeCell="BC40" sqref="BC40"/>
    </sheetView>
  </sheetViews>
  <sheetFormatPr baseColWidth="10" defaultRowHeight="15" x14ac:dyDescent="0.25"/>
  <cols>
    <col min="1" max="1" width="2.5703125" customWidth="1"/>
    <col min="2" max="2" width="8.140625" customWidth="1"/>
    <col min="3" max="3" width="12.42578125" customWidth="1"/>
    <col min="4" max="4" width="25.42578125" customWidth="1"/>
    <col min="5" max="5" width="18.28515625" customWidth="1"/>
    <col min="6" max="6" width="17.140625" customWidth="1"/>
    <col min="7" max="7" width="13.28515625" customWidth="1"/>
    <col min="8" max="8" width="16.5703125" customWidth="1"/>
    <col min="9" max="9" width="17.42578125" customWidth="1"/>
    <col min="10" max="10" width="18.42578125" customWidth="1"/>
    <col min="11" max="11" width="13.85546875" customWidth="1"/>
    <col min="12" max="12" width="13.42578125" customWidth="1"/>
    <col min="13" max="13" width="24.85546875" customWidth="1"/>
    <col min="14" max="14" width="16.42578125" customWidth="1"/>
    <col min="16" max="16" width="12.42578125" customWidth="1"/>
    <col min="18" max="18" width="14.7109375" customWidth="1"/>
    <col min="19" max="19" width="12.5703125" customWidth="1"/>
    <col min="20" max="20" width="13.28515625" customWidth="1"/>
    <col min="21" max="21" width="14.42578125" customWidth="1"/>
    <col min="22" max="22" width="17.140625" customWidth="1"/>
    <col min="23" max="23" width="13.85546875" customWidth="1"/>
    <col min="24" max="24" width="13.1406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8.285156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21"/>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21"/>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9.25" customHeight="1" thickBot="1" x14ac:dyDescent="0.3">
      <c r="B6" s="479"/>
      <c r="C6" s="480"/>
      <c r="D6" s="6" t="s">
        <v>5</v>
      </c>
      <c r="E6" s="503" t="s">
        <v>7982</v>
      </c>
      <c r="F6" s="503"/>
      <c r="G6" s="504"/>
      <c r="H6" s="13" t="s">
        <v>79</v>
      </c>
      <c r="I6" s="14"/>
      <c r="J6" s="15"/>
      <c r="K6" s="66">
        <v>1300000</v>
      </c>
      <c r="L6" s="21"/>
      <c r="M6" s="472" t="s">
        <v>6</v>
      </c>
      <c r="N6" s="473"/>
      <c r="O6" s="472" t="s">
        <v>7</v>
      </c>
      <c r="P6" s="473"/>
      <c r="Q6" s="474"/>
      <c r="R6" s="505" t="s">
        <v>8</v>
      </c>
      <c r="S6" s="506"/>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73" t="s">
        <v>16</v>
      </c>
      <c r="C7" s="74" t="s">
        <v>17</v>
      </c>
      <c r="D7" s="80" t="s">
        <v>18</v>
      </c>
      <c r="E7" s="81" t="s">
        <v>19</v>
      </c>
      <c r="F7" s="81" t="s">
        <v>20</v>
      </c>
      <c r="G7" s="80" t="s">
        <v>21</v>
      </c>
      <c r="H7" s="73" t="s">
        <v>22</v>
      </c>
      <c r="I7" s="73" t="s">
        <v>74</v>
      </c>
      <c r="J7" s="73" t="s">
        <v>23</v>
      </c>
      <c r="K7" s="73" t="s">
        <v>24</v>
      </c>
      <c r="L7" s="73" t="s">
        <v>25</v>
      </c>
      <c r="M7" s="73" t="s">
        <v>26</v>
      </c>
      <c r="N7" s="74" t="s">
        <v>27</v>
      </c>
      <c r="O7" s="74" t="s">
        <v>28</v>
      </c>
      <c r="P7" s="73" t="s">
        <v>29</v>
      </c>
      <c r="Q7" s="73" t="s">
        <v>30</v>
      </c>
      <c r="R7" s="73" t="s">
        <v>31</v>
      </c>
      <c r="S7" s="73" t="s">
        <v>32</v>
      </c>
      <c r="T7" s="73" t="s">
        <v>33</v>
      </c>
      <c r="U7" s="74" t="s">
        <v>34</v>
      </c>
      <c r="V7" s="73" t="s">
        <v>35</v>
      </c>
      <c r="W7" s="73" t="s">
        <v>72</v>
      </c>
      <c r="X7" s="73" t="s">
        <v>36</v>
      </c>
      <c r="Y7" s="73" t="s">
        <v>37</v>
      </c>
      <c r="Z7" s="79" t="s">
        <v>38</v>
      </c>
      <c r="AA7" s="78" t="s">
        <v>39</v>
      </c>
      <c r="AB7" s="73" t="s">
        <v>40</v>
      </c>
      <c r="AC7" s="73" t="s">
        <v>41</v>
      </c>
      <c r="AD7" s="73" t="s">
        <v>42</v>
      </c>
      <c r="AE7" s="79" t="s">
        <v>6461</v>
      </c>
      <c r="AF7" s="78" t="s">
        <v>44</v>
      </c>
      <c r="AG7" s="73" t="s">
        <v>45</v>
      </c>
      <c r="AH7" s="73" t="s">
        <v>46</v>
      </c>
      <c r="AI7" s="79" t="s">
        <v>47</v>
      </c>
      <c r="AJ7" s="73" t="s">
        <v>48</v>
      </c>
      <c r="AK7" s="79" t="s">
        <v>49</v>
      </c>
      <c r="AL7" s="79" t="s">
        <v>50</v>
      </c>
      <c r="AM7" s="78" t="s">
        <v>51</v>
      </c>
      <c r="AN7" s="78" t="s">
        <v>52</v>
      </c>
      <c r="AO7" s="73" t="s">
        <v>81</v>
      </c>
      <c r="AP7" s="73" t="s">
        <v>82</v>
      </c>
      <c r="AQ7" s="73" t="s">
        <v>53</v>
      </c>
      <c r="AR7" s="73" t="s">
        <v>54</v>
      </c>
      <c r="AS7" s="73" t="s">
        <v>55</v>
      </c>
      <c r="AT7" s="73" t="s">
        <v>56</v>
      </c>
      <c r="AU7" s="76" t="s">
        <v>57</v>
      </c>
      <c r="AV7" s="75" t="s">
        <v>58</v>
      </c>
      <c r="AW7" s="73" t="s">
        <v>59</v>
      </c>
      <c r="AX7" s="73" t="s">
        <v>60</v>
      </c>
      <c r="AY7" s="74" t="s">
        <v>61</v>
      </c>
      <c r="AZ7" s="74" t="s">
        <v>62</v>
      </c>
      <c r="BA7" s="74" t="s">
        <v>63</v>
      </c>
      <c r="BB7" s="55"/>
      <c r="BC7" s="55"/>
      <c r="BD7" s="55"/>
      <c r="BE7" s="55"/>
      <c r="BF7" s="55"/>
      <c r="BG7" s="55"/>
      <c r="BH7" s="55"/>
      <c r="BI7" s="55"/>
      <c r="BJ7" s="55"/>
      <c r="BK7" s="55"/>
      <c r="BL7" s="55"/>
      <c r="BM7" s="55"/>
      <c r="BN7" s="55"/>
      <c r="BO7" s="55"/>
      <c r="BP7" s="55"/>
      <c r="BQ7" s="55"/>
      <c r="BR7" s="55"/>
      <c r="BS7" s="55"/>
      <c r="BT7" s="55"/>
    </row>
    <row r="8" spans="1:72" x14ac:dyDescent="0.25">
      <c r="B8" s="100">
        <v>2024</v>
      </c>
      <c r="C8" s="100">
        <v>891780111</v>
      </c>
      <c r="D8" s="101" t="s">
        <v>64</v>
      </c>
      <c r="E8" s="110" t="s">
        <v>7981</v>
      </c>
      <c r="F8" s="110" t="s">
        <v>7980</v>
      </c>
      <c r="G8" s="105">
        <v>0</v>
      </c>
      <c r="H8" s="105" t="s">
        <v>75</v>
      </c>
      <c r="I8" s="101" t="s">
        <v>65</v>
      </c>
      <c r="J8" s="110" t="s">
        <v>7979</v>
      </c>
      <c r="K8" s="102">
        <v>27500000</v>
      </c>
      <c r="L8" s="100" t="s">
        <v>70</v>
      </c>
      <c r="M8" s="110" t="s">
        <v>7978</v>
      </c>
      <c r="N8" s="110">
        <v>1082845810</v>
      </c>
      <c r="O8" s="102">
        <v>41</v>
      </c>
      <c r="P8" s="400">
        <v>45306</v>
      </c>
      <c r="Q8" s="102">
        <v>44550000</v>
      </c>
      <c r="R8" s="400">
        <v>45310</v>
      </c>
      <c r="S8" s="102">
        <v>27500000</v>
      </c>
      <c r="T8" s="105" t="s">
        <v>67</v>
      </c>
      <c r="U8" s="110">
        <v>1082976788</v>
      </c>
      <c r="V8" s="164" t="s">
        <v>3442</v>
      </c>
      <c r="W8" s="400">
        <v>45310</v>
      </c>
      <c r="X8" s="400">
        <v>45310</v>
      </c>
      <c r="Y8" s="111" t="s">
        <v>77</v>
      </c>
      <c r="Z8" s="400">
        <v>45473</v>
      </c>
      <c r="AA8" s="110">
        <f t="shared" ref="AA8:AA45" si="0">+IF(Y8="1800-01-01",Z8-X8,Z8-Y8)</f>
        <v>163</v>
      </c>
      <c r="AB8" s="102">
        <v>0</v>
      </c>
      <c r="AC8" s="102">
        <v>0</v>
      </c>
      <c r="AD8" s="102">
        <v>0</v>
      </c>
      <c r="AE8" s="113" t="s">
        <v>77</v>
      </c>
      <c r="AF8" s="110">
        <f t="shared" ref="AF8:AF45" si="1">+IF(AE8="1800-01-01",0,AE8-Z8)</f>
        <v>0</v>
      </c>
      <c r="AG8" s="102">
        <v>0</v>
      </c>
      <c r="AH8" s="102">
        <v>0</v>
      </c>
      <c r="AI8" s="109" t="s">
        <v>77</v>
      </c>
      <c r="AJ8" s="108">
        <v>0</v>
      </c>
      <c r="AK8" s="114" t="s">
        <v>77</v>
      </c>
      <c r="AL8" s="114" t="s">
        <v>77</v>
      </c>
      <c r="AM8" s="110">
        <f t="shared" ref="AM8:AM45" si="2">+IF(AK8="1800-01-01",0,AL8-AK8)</f>
        <v>0</v>
      </c>
      <c r="AN8" s="110">
        <f>+K8+AC9-AH8</f>
        <v>27500000</v>
      </c>
      <c r="AO8" s="105" t="s">
        <v>69</v>
      </c>
      <c r="AP8" s="102">
        <v>27500000</v>
      </c>
      <c r="AQ8" s="105" t="s">
        <v>1214</v>
      </c>
      <c r="AR8" s="102">
        <v>0</v>
      </c>
      <c r="AS8" s="114" t="s">
        <v>77</v>
      </c>
      <c r="AT8" s="166">
        <v>22500000</v>
      </c>
      <c r="AU8" s="156">
        <f t="shared" ref="AU8:AU45" si="3">AN8-AT8</f>
        <v>5000000</v>
      </c>
      <c r="AV8" s="157">
        <f t="shared" ref="AV8:AV45" si="4">+IFERROR(AT8/AN8,"_")</f>
        <v>0.81818181818181823</v>
      </c>
      <c r="AW8" s="114" t="s">
        <v>77</v>
      </c>
      <c r="AX8" s="105" t="s">
        <v>1215</v>
      </c>
      <c r="AY8" s="269" t="s">
        <v>7977</v>
      </c>
      <c r="AZ8" s="100" t="s">
        <v>69</v>
      </c>
      <c r="BA8" s="100" t="s">
        <v>69</v>
      </c>
      <c r="BB8" s="53"/>
    </row>
    <row r="9" spans="1:72" ht="18" customHeight="1" x14ac:dyDescent="0.25">
      <c r="B9" s="116">
        <v>2024</v>
      </c>
      <c r="C9" s="116">
        <v>891780111</v>
      </c>
      <c r="D9" s="117" t="s">
        <v>64</v>
      </c>
      <c r="E9" s="124" t="s">
        <v>7976</v>
      </c>
      <c r="F9" s="124" t="s">
        <v>7975</v>
      </c>
      <c r="G9" s="119">
        <v>0</v>
      </c>
      <c r="H9" s="119" t="s">
        <v>75</v>
      </c>
      <c r="I9" s="117" t="s">
        <v>65</v>
      </c>
      <c r="J9" s="124" t="s">
        <v>7974</v>
      </c>
      <c r="K9" s="118">
        <v>21450000</v>
      </c>
      <c r="L9" s="116" t="s">
        <v>70</v>
      </c>
      <c r="M9" s="401" t="s">
        <v>7973</v>
      </c>
      <c r="N9" s="402">
        <v>57170631</v>
      </c>
      <c r="O9" s="118">
        <v>40</v>
      </c>
      <c r="P9" s="403">
        <v>45306</v>
      </c>
      <c r="Q9" s="118">
        <v>38500000</v>
      </c>
      <c r="R9" s="403">
        <v>45310</v>
      </c>
      <c r="S9" s="118">
        <v>21450000</v>
      </c>
      <c r="T9" s="119" t="s">
        <v>67</v>
      </c>
      <c r="U9" s="124">
        <v>1082976788</v>
      </c>
      <c r="V9" s="168" t="s">
        <v>3442</v>
      </c>
      <c r="W9" s="403">
        <v>45310</v>
      </c>
      <c r="X9" s="403">
        <v>45310</v>
      </c>
      <c r="Y9" s="125" t="s">
        <v>77</v>
      </c>
      <c r="Z9" s="403">
        <v>45473</v>
      </c>
      <c r="AA9" s="124">
        <f t="shared" si="0"/>
        <v>163</v>
      </c>
      <c r="AB9" s="118">
        <v>0</v>
      </c>
      <c r="AC9" s="118">
        <v>0</v>
      </c>
      <c r="AD9" s="118">
        <v>0</v>
      </c>
      <c r="AE9" s="126" t="s">
        <v>77</v>
      </c>
      <c r="AF9" s="124">
        <f t="shared" si="1"/>
        <v>0</v>
      </c>
      <c r="AG9" s="118">
        <v>0</v>
      </c>
      <c r="AH9" s="118">
        <v>0</v>
      </c>
      <c r="AI9" s="123" t="s">
        <v>77</v>
      </c>
      <c r="AJ9" s="122">
        <v>0</v>
      </c>
      <c r="AK9" s="127" t="s">
        <v>77</v>
      </c>
      <c r="AL9" s="127" t="s">
        <v>77</v>
      </c>
      <c r="AM9" s="124">
        <f t="shared" si="2"/>
        <v>0</v>
      </c>
      <c r="AN9" s="124">
        <f>+K9+AC10-AH9</f>
        <v>21450000</v>
      </c>
      <c r="AO9" s="119" t="s">
        <v>69</v>
      </c>
      <c r="AP9" s="118">
        <v>21450000</v>
      </c>
      <c r="AQ9" s="119" t="s">
        <v>1214</v>
      </c>
      <c r="AR9" s="118">
        <v>0</v>
      </c>
      <c r="AS9" s="127" t="s">
        <v>77</v>
      </c>
      <c r="AT9" s="170">
        <v>17550000</v>
      </c>
      <c r="AU9" s="160">
        <f t="shared" si="3"/>
        <v>3900000</v>
      </c>
      <c r="AV9" s="98">
        <f t="shared" si="4"/>
        <v>0.81818181818181823</v>
      </c>
      <c r="AW9" s="127" t="s">
        <v>77</v>
      </c>
      <c r="AX9" s="119" t="s">
        <v>1215</v>
      </c>
      <c r="AY9" s="161" t="s">
        <v>7972</v>
      </c>
      <c r="AZ9" s="116" t="s">
        <v>69</v>
      </c>
      <c r="BA9" s="116" t="s">
        <v>69</v>
      </c>
      <c r="BB9" s="53"/>
    </row>
    <row r="10" spans="1:72" x14ac:dyDescent="0.25">
      <c r="B10" s="116">
        <v>2024</v>
      </c>
      <c r="C10" s="116">
        <v>891780111</v>
      </c>
      <c r="D10" s="117" t="s">
        <v>64</v>
      </c>
      <c r="E10" s="124" t="s">
        <v>7971</v>
      </c>
      <c r="F10" s="124" t="s">
        <v>7970</v>
      </c>
      <c r="G10" s="119">
        <v>0</v>
      </c>
      <c r="H10" s="119" t="s">
        <v>75</v>
      </c>
      <c r="I10" s="117" t="s">
        <v>65</v>
      </c>
      <c r="J10" s="124" t="s">
        <v>7969</v>
      </c>
      <c r="K10" s="118">
        <v>20350000</v>
      </c>
      <c r="L10" s="116" t="s">
        <v>70</v>
      </c>
      <c r="M10" s="124" t="s">
        <v>7968</v>
      </c>
      <c r="N10" s="124">
        <v>57443718</v>
      </c>
      <c r="O10" s="118">
        <v>43</v>
      </c>
      <c r="P10" s="403">
        <v>45306</v>
      </c>
      <c r="Q10" s="118">
        <v>37950000</v>
      </c>
      <c r="R10" s="403">
        <v>45310</v>
      </c>
      <c r="S10" s="118">
        <v>20350000</v>
      </c>
      <c r="T10" s="119" t="s">
        <v>67</v>
      </c>
      <c r="U10" s="124">
        <v>37331294</v>
      </c>
      <c r="V10" s="168" t="s">
        <v>7799</v>
      </c>
      <c r="W10" s="403">
        <v>45310</v>
      </c>
      <c r="X10" s="403">
        <v>45310</v>
      </c>
      <c r="Y10" s="125" t="s">
        <v>77</v>
      </c>
      <c r="Z10" s="403">
        <v>45473</v>
      </c>
      <c r="AA10" s="124">
        <f t="shared" si="0"/>
        <v>163</v>
      </c>
      <c r="AB10" s="118">
        <v>0</v>
      </c>
      <c r="AC10" s="118">
        <v>0</v>
      </c>
      <c r="AD10" s="118">
        <v>0</v>
      </c>
      <c r="AE10" s="126" t="s">
        <v>77</v>
      </c>
      <c r="AF10" s="124">
        <f t="shared" si="1"/>
        <v>0</v>
      </c>
      <c r="AG10" s="118">
        <v>0</v>
      </c>
      <c r="AH10" s="118">
        <v>0</v>
      </c>
      <c r="AI10" s="123" t="s">
        <v>77</v>
      </c>
      <c r="AJ10" s="122">
        <v>0</v>
      </c>
      <c r="AK10" s="127" t="s">
        <v>77</v>
      </c>
      <c r="AL10" s="127" t="s">
        <v>77</v>
      </c>
      <c r="AM10" s="124">
        <f t="shared" si="2"/>
        <v>0</v>
      </c>
      <c r="AN10" s="124">
        <f>+K10+AC10-AH10</f>
        <v>20350000</v>
      </c>
      <c r="AO10" s="119" t="s">
        <v>69</v>
      </c>
      <c r="AP10" s="118">
        <v>20350000</v>
      </c>
      <c r="AQ10" s="119" t="s">
        <v>1214</v>
      </c>
      <c r="AR10" s="118">
        <v>0</v>
      </c>
      <c r="AS10" s="127" t="s">
        <v>77</v>
      </c>
      <c r="AT10" s="170">
        <v>16650000</v>
      </c>
      <c r="AU10" s="160">
        <f t="shared" si="3"/>
        <v>3700000</v>
      </c>
      <c r="AV10" s="98">
        <f t="shared" si="4"/>
        <v>0.81818181818181823</v>
      </c>
      <c r="AW10" s="127" t="s">
        <v>77</v>
      </c>
      <c r="AX10" s="119" t="s">
        <v>1215</v>
      </c>
      <c r="AY10" s="161" t="s">
        <v>7967</v>
      </c>
      <c r="AZ10" s="116" t="s">
        <v>69</v>
      </c>
      <c r="BA10" s="116" t="s">
        <v>69</v>
      </c>
    </row>
    <row r="11" spans="1:72" ht="18" customHeight="1" x14ac:dyDescent="0.25">
      <c r="B11" s="116">
        <v>2024</v>
      </c>
      <c r="C11" s="116">
        <v>891780111</v>
      </c>
      <c r="D11" s="117" t="s">
        <v>64</v>
      </c>
      <c r="E11" s="124" t="s">
        <v>7966</v>
      </c>
      <c r="F11" s="124" t="s">
        <v>7965</v>
      </c>
      <c r="G11" s="119">
        <v>0</v>
      </c>
      <c r="H11" s="119" t="s">
        <v>75</v>
      </c>
      <c r="I11" s="117" t="s">
        <v>65</v>
      </c>
      <c r="J11" s="124" t="s">
        <v>7964</v>
      </c>
      <c r="K11" s="118">
        <v>17050000</v>
      </c>
      <c r="L11" s="116" t="s">
        <v>70</v>
      </c>
      <c r="M11" s="401" t="s">
        <v>7963</v>
      </c>
      <c r="N11" s="402">
        <v>1082947568</v>
      </c>
      <c r="O11" s="118">
        <v>40</v>
      </c>
      <c r="P11" s="403">
        <v>45306</v>
      </c>
      <c r="Q11" s="118">
        <v>38500000</v>
      </c>
      <c r="R11" s="403">
        <v>45310</v>
      </c>
      <c r="S11" s="118">
        <v>17050000</v>
      </c>
      <c r="T11" s="119" t="s">
        <v>67</v>
      </c>
      <c r="U11" s="124">
        <v>57426458</v>
      </c>
      <c r="V11" s="168" t="s">
        <v>7829</v>
      </c>
      <c r="W11" s="403">
        <v>45310</v>
      </c>
      <c r="X11" s="403">
        <v>45310</v>
      </c>
      <c r="Y11" s="125" t="s">
        <v>77</v>
      </c>
      <c r="Z11" s="403">
        <v>45473</v>
      </c>
      <c r="AA11" s="124">
        <f t="shared" si="0"/>
        <v>163</v>
      </c>
      <c r="AB11" s="118">
        <v>0</v>
      </c>
      <c r="AC11" s="118">
        <v>0</v>
      </c>
      <c r="AD11" s="118">
        <v>0</v>
      </c>
      <c r="AE11" s="126" t="s">
        <v>77</v>
      </c>
      <c r="AF11" s="124">
        <f t="shared" si="1"/>
        <v>0</v>
      </c>
      <c r="AG11" s="118">
        <v>0</v>
      </c>
      <c r="AH11" s="118">
        <v>0</v>
      </c>
      <c r="AI11" s="123" t="s">
        <v>77</v>
      </c>
      <c r="AJ11" s="122">
        <v>0</v>
      </c>
      <c r="AK11" s="127" t="s">
        <v>77</v>
      </c>
      <c r="AL11" s="127" t="s">
        <v>77</v>
      </c>
      <c r="AM11" s="124">
        <f t="shared" si="2"/>
        <v>0</v>
      </c>
      <c r="AN11" s="124">
        <f>+K11+AC11-AH11</f>
        <v>17050000</v>
      </c>
      <c r="AO11" s="119" t="s">
        <v>69</v>
      </c>
      <c r="AP11" s="118">
        <v>17050000</v>
      </c>
      <c r="AQ11" s="119" t="s">
        <v>1214</v>
      </c>
      <c r="AR11" s="118">
        <v>0</v>
      </c>
      <c r="AS11" s="127" t="s">
        <v>77</v>
      </c>
      <c r="AT11" s="170">
        <v>13950000</v>
      </c>
      <c r="AU11" s="160">
        <f t="shared" si="3"/>
        <v>3100000</v>
      </c>
      <c r="AV11" s="98">
        <f t="shared" si="4"/>
        <v>0.81818181818181823</v>
      </c>
      <c r="AW11" s="127" t="s">
        <v>77</v>
      </c>
      <c r="AX11" s="119" t="s">
        <v>1215</v>
      </c>
      <c r="AY11" s="161" t="s">
        <v>7962</v>
      </c>
      <c r="AZ11" s="116" t="s">
        <v>69</v>
      </c>
      <c r="BA11" s="116" t="s">
        <v>69</v>
      </c>
    </row>
    <row r="12" spans="1:72" x14ac:dyDescent="0.25">
      <c r="B12" s="116">
        <v>2024</v>
      </c>
      <c r="C12" s="116">
        <v>891780111</v>
      </c>
      <c r="D12" s="117" t="s">
        <v>64</v>
      </c>
      <c r="E12" s="124" t="s">
        <v>7961</v>
      </c>
      <c r="F12" s="124" t="s">
        <v>7960</v>
      </c>
      <c r="G12" s="119">
        <v>0</v>
      </c>
      <c r="H12" s="119" t="s">
        <v>75</v>
      </c>
      <c r="I12" s="117" t="s">
        <v>65</v>
      </c>
      <c r="J12" s="124" t="s">
        <v>7959</v>
      </c>
      <c r="K12" s="118">
        <v>20350000</v>
      </c>
      <c r="L12" s="116" t="s">
        <v>70</v>
      </c>
      <c r="M12" s="124" t="s">
        <v>7958</v>
      </c>
      <c r="N12" s="124">
        <v>1082961155</v>
      </c>
      <c r="O12" s="118">
        <v>46</v>
      </c>
      <c r="P12" s="403">
        <v>45306</v>
      </c>
      <c r="Q12" s="118">
        <v>3740000</v>
      </c>
      <c r="R12" s="403">
        <v>45310</v>
      </c>
      <c r="S12" s="118">
        <v>20350000</v>
      </c>
      <c r="T12" s="119" t="s">
        <v>67</v>
      </c>
      <c r="U12" s="124">
        <v>1082976788</v>
      </c>
      <c r="V12" s="168" t="s">
        <v>3442</v>
      </c>
      <c r="W12" s="403">
        <v>45310</v>
      </c>
      <c r="X12" s="403">
        <v>45310</v>
      </c>
      <c r="Y12" s="125" t="s">
        <v>77</v>
      </c>
      <c r="Z12" s="403">
        <v>45473</v>
      </c>
      <c r="AA12" s="124">
        <f t="shared" si="0"/>
        <v>163</v>
      </c>
      <c r="AB12" s="118">
        <v>0</v>
      </c>
      <c r="AC12" s="118">
        <v>0</v>
      </c>
      <c r="AD12" s="118">
        <v>0</v>
      </c>
      <c r="AE12" s="126" t="s">
        <v>77</v>
      </c>
      <c r="AF12" s="124">
        <f t="shared" si="1"/>
        <v>0</v>
      </c>
      <c r="AG12" s="118">
        <v>0</v>
      </c>
      <c r="AH12" s="118">
        <v>0</v>
      </c>
      <c r="AI12" s="123" t="s">
        <v>77</v>
      </c>
      <c r="AJ12" s="122">
        <v>0</v>
      </c>
      <c r="AK12" s="127" t="s">
        <v>77</v>
      </c>
      <c r="AL12" s="127" t="s">
        <v>77</v>
      </c>
      <c r="AM12" s="124">
        <f t="shared" si="2"/>
        <v>0</v>
      </c>
      <c r="AN12" s="124">
        <f>+K12+AC12-AH12</f>
        <v>20350000</v>
      </c>
      <c r="AO12" s="119" t="s">
        <v>69</v>
      </c>
      <c r="AP12" s="118">
        <v>20350000</v>
      </c>
      <c r="AQ12" s="119" t="s">
        <v>1214</v>
      </c>
      <c r="AR12" s="118">
        <v>0</v>
      </c>
      <c r="AS12" s="127" t="s">
        <v>77</v>
      </c>
      <c r="AT12" s="170">
        <v>16650000</v>
      </c>
      <c r="AU12" s="160">
        <f t="shared" si="3"/>
        <v>3700000</v>
      </c>
      <c r="AV12" s="98">
        <f t="shared" si="4"/>
        <v>0.81818181818181823</v>
      </c>
      <c r="AW12" s="127" t="s">
        <v>77</v>
      </c>
      <c r="AX12" s="119" t="s">
        <v>1215</v>
      </c>
      <c r="AY12" s="161" t="s">
        <v>7957</v>
      </c>
      <c r="AZ12" s="116" t="s">
        <v>69</v>
      </c>
      <c r="BA12" s="116" t="s">
        <v>69</v>
      </c>
    </row>
    <row r="13" spans="1:72" x14ac:dyDescent="0.25">
      <c r="B13" s="116">
        <v>2024</v>
      </c>
      <c r="C13" s="116">
        <v>891780111</v>
      </c>
      <c r="D13" s="117" t="s">
        <v>64</v>
      </c>
      <c r="E13" s="124" t="s">
        <v>7956</v>
      </c>
      <c r="F13" s="124" t="s">
        <v>7955</v>
      </c>
      <c r="G13" s="119">
        <v>0</v>
      </c>
      <c r="H13" s="119" t="s">
        <v>75</v>
      </c>
      <c r="I13" s="117" t="s">
        <v>65</v>
      </c>
      <c r="J13" s="118" t="s">
        <v>7954</v>
      </c>
      <c r="K13" s="118">
        <v>38500000</v>
      </c>
      <c r="L13" s="116" t="s">
        <v>70</v>
      </c>
      <c r="M13" s="124" t="s">
        <v>7953</v>
      </c>
      <c r="N13" s="118">
        <v>37511267</v>
      </c>
      <c r="O13" s="118">
        <v>42</v>
      </c>
      <c r="P13" s="403">
        <v>45306</v>
      </c>
      <c r="Q13" s="118">
        <v>50600000</v>
      </c>
      <c r="R13" s="403">
        <v>45310</v>
      </c>
      <c r="S13" s="118">
        <v>38500000</v>
      </c>
      <c r="T13" s="119" t="s">
        <v>67</v>
      </c>
      <c r="U13" s="124">
        <v>1082976788</v>
      </c>
      <c r="V13" s="168" t="s">
        <v>3442</v>
      </c>
      <c r="W13" s="403">
        <v>45310</v>
      </c>
      <c r="X13" s="403">
        <v>45310</v>
      </c>
      <c r="Y13" s="125" t="s">
        <v>77</v>
      </c>
      <c r="Z13" s="403">
        <v>45473</v>
      </c>
      <c r="AA13" s="124">
        <f t="shared" si="0"/>
        <v>163</v>
      </c>
      <c r="AB13" s="118">
        <v>0</v>
      </c>
      <c r="AC13" s="118">
        <v>0</v>
      </c>
      <c r="AD13" s="118">
        <v>0</v>
      </c>
      <c r="AE13" s="126" t="s">
        <v>77</v>
      </c>
      <c r="AF13" s="124">
        <f t="shared" si="1"/>
        <v>0</v>
      </c>
      <c r="AG13" s="118">
        <v>0</v>
      </c>
      <c r="AH13" s="118">
        <v>0</v>
      </c>
      <c r="AI13" s="123" t="s">
        <v>77</v>
      </c>
      <c r="AJ13" s="122">
        <v>0</v>
      </c>
      <c r="AK13" s="127" t="s">
        <v>77</v>
      </c>
      <c r="AL13" s="127" t="s">
        <v>77</v>
      </c>
      <c r="AM13" s="124">
        <f t="shared" si="2"/>
        <v>0</v>
      </c>
      <c r="AN13" s="124">
        <f>+K13+AC13-AH13</f>
        <v>38500000</v>
      </c>
      <c r="AO13" s="119" t="s">
        <v>69</v>
      </c>
      <c r="AP13" s="118">
        <v>38500000</v>
      </c>
      <c r="AQ13" s="119" t="s">
        <v>1214</v>
      </c>
      <c r="AR13" s="118">
        <v>0</v>
      </c>
      <c r="AS13" s="127" t="s">
        <v>77</v>
      </c>
      <c r="AT13" s="170">
        <v>31500000</v>
      </c>
      <c r="AU13" s="160">
        <f t="shared" si="3"/>
        <v>7000000</v>
      </c>
      <c r="AV13" s="98">
        <f t="shared" si="4"/>
        <v>0.81818181818181823</v>
      </c>
      <c r="AW13" s="127" t="s">
        <v>77</v>
      </c>
      <c r="AX13" s="119" t="s">
        <v>1215</v>
      </c>
      <c r="AY13" s="161" t="s">
        <v>7952</v>
      </c>
      <c r="AZ13" s="116" t="s">
        <v>69</v>
      </c>
      <c r="BA13" s="116" t="s">
        <v>69</v>
      </c>
    </row>
    <row r="14" spans="1:72" x14ac:dyDescent="0.25">
      <c r="B14" s="116">
        <v>2024</v>
      </c>
      <c r="C14" s="116">
        <v>891780111</v>
      </c>
      <c r="D14" s="117" t="s">
        <v>64</v>
      </c>
      <c r="E14" s="124" t="s">
        <v>7951</v>
      </c>
      <c r="F14" s="124" t="s">
        <v>7950</v>
      </c>
      <c r="G14" s="119">
        <v>0</v>
      </c>
      <c r="H14" s="119" t="s">
        <v>75</v>
      </c>
      <c r="I14" s="117" t="s">
        <v>65</v>
      </c>
      <c r="J14" s="118" t="s">
        <v>7949</v>
      </c>
      <c r="K14" s="118">
        <v>17050000</v>
      </c>
      <c r="L14" s="116" t="s">
        <v>70</v>
      </c>
      <c r="M14" s="124" t="s">
        <v>7948</v>
      </c>
      <c r="N14" s="124">
        <v>1083033623</v>
      </c>
      <c r="O14" s="118">
        <v>41</v>
      </c>
      <c r="P14" s="403">
        <v>45306</v>
      </c>
      <c r="Q14" s="118">
        <v>44550000</v>
      </c>
      <c r="R14" s="403">
        <v>45310</v>
      </c>
      <c r="S14" s="118">
        <v>17050000</v>
      </c>
      <c r="T14" s="119" t="s">
        <v>67</v>
      </c>
      <c r="U14" s="124">
        <v>1082976788</v>
      </c>
      <c r="V14" s="168" t="s">
        <v>3442</v>
      </c>
      <c r="W14" s="403">
        <v>45310</v>
      </c>
      <c r="X14" s="403">
        <v>45310</v>
      </c>
      <c r="Y14" s="125" t="s">
        <v>77</v>
      </c>
      <c r="Z14" s="403">
        <v>45473</v>
      </c>
      <c r="AA14" s="124">
        <f t="shared" si="0"/>
        <v>163</v>
      </c>
      <c r="AB14" s="118">
        <v>0</v>
      </c>
      <c r="AC14" s="118">
        <v>0</v>
      </c>
      <c r="AD14" s="118">
        <v>0</v>
      </c>
      <c r="AE14" s="126" t="s">
        <v>77</v>
      </c>
      <c r="AF14" s="124">
        <f t="shared" si="1"/>
        <v>0</v>
      </c>
      <c r="AG14" s="118">
        <v>0</v>
      </c>
      <c r="AH14" s="118">
        <v>0</v>
      </c>
      <c r="AI14" s="123" t="s">
        <v>77</v>
      </c>
      <c r="AJ14" s="122">
        <v>0</v>
      </c>
      <c r="AK14" s="127" t="s">
        <v>77</v>
      </c>
      <c r="AL14" s="127" t="s">
        <v>77</v>
      </c>
      <c r="AM14" s="124">
        <f t="shared" si="2"/>
        <v>0</v>
      </c>
      <c r="AN14" s="124">
        <f>+K14+AC14-AH14</f>
        <v>17050000</v>
      </c>
      <c r="AO14" s="119" t="s">
        <v>69</v>
      </c>
      <c r="AP14" s="118">
        <v>17050000</v>
      </c>
      <c r="AQ14" s="119" t="s">
        <v>1214</v>
      </c>
      <c r="AR14" s="118">
        <v>0</v>
      </c>
      <c r="AS14" s="127" t="s">
        <v>77</v>
      </c>
      <c r="AT14" s="170">
        <v>13950000</v>
      </c>
      <c r="AU14" s="160">
        <f t="shared" si="3"/>
        <v>3100000</v>
      </c>
      <c r="AV14" s="98">
        <f t="shared" si="4"/>
        <v>0.81818181818181823</v>
      </c>
      <c r="AW14" s="127" t="s">
        <v>77</v>
      </c>
      <c r="AX14" s="119" t="s">
        <v>1215</v>
      </c>
      <c r="AY14" s="161" t="s">
        <v>7947</v>
      </c>
      <c r="AZ14" s="116" t="s">
        <v>69</v>
      </c>
      <c r="BA14" s="116" t="s">
        <v>69</v>
      </c>
    </row>
    <row r="15" spans="1:72" x14ac:dyDescent="0.25">
      <c r="B15" s="116">
        <v>2024</v>
      </c>
      <c r="C15" s="116">
        <v>891780111</v>
      </c>
      <c r="D15" s="117" t="s">
        <v>64</v>
      </c>
      <c r="E15" s="124" t="s">
        <v>7946</v>
      </c>
      <c r="F15" s="124" t="s">
        <v>7945</v>
      </c>
      <c r="G15" s="119">
        <v>0</v>
      </c>
      <c r="H15" s="119" t="s">
        <v>75</v>
      </c>
      <c r="I15" s="117" t="s">
        <v>65</v>
      </c>
      <c r="J15" s="118" t="s">
        <v>7944</v>
      </c>
      <c r="K15" s="118">
        <v>12100000</v>
      </c>
      <c r="L15" s="116" t="s">
        <v>70</v>
      </c>
      <c r="M15" s="124" t="s">
        <v>7943</v>
      </c>
      <c r="N15" s="124">
        <v>1082942857</v>
      </c>
      <c r="O15" s="118">
        <v>42</v>
      </c>
      <c r="P15" s="403">
        <v>45306</v>
      </c>
      <c r="Q15" s="118">
        <v>50600000</v>
      </c>
      <c r="R15" s="403">
        <v>45310</v>
      </c>
      <c r="S15" s="118">
        <v>12100000</v>
      </c>
      <c r="T15" s="119" t="s">
        <v>67</v>
      </c>
      <c r="U15" s="124">
        <v>57426458</v>
      </c>
      <c r="V15" s="168" t="s">
        <v>7829</v>
      </c>
      <c r="W15" s="403">
        <v>45310</v>
      </c>
      <c r="X15" s="403">
        <v>45310</v>
      </c>
      <c r="Y15" s="125" t="s">
        <v>77</v>
      </c>
      <c r="Z15" s="403">
        <v>45473</v>
      </c>
      <c r="AA15" s="124">
        <f t="shared" si="0"/>
        <v>163</v>
      </c>
      <c r="AB15" s="118">
        <v>0</v>
      </c>
      <c r="AC15" s="118">
        <v>0</v>
      </c>
      <c r="AD15" s="118">
        <v>0</v>
      </c>
      <c r="AE15" s="126" t="s">
        <v>77</v>
      </c>
      <c r="AF15" s="124">
        <f t="shared" si="1"/>
        <v>0</v>
      </c>
      <c r="AG15" s="118">
        <v>0</v>
      </c>
      <c r="AH15" s="118">
        <v>0</v>
      </c>
      <c r="AI15" s="123" t="s">
        <v>77</v>
      </c>
      <c r="AJ15" s="122">
        <v>0</v>
      </c>
      <c r="AK15" s="127" t="s">
        <v>77</v>
      </c>
      <c r="AL15" s="127" t="s">
        <v>77</v>
      </c>
      <c r="AM15" s="124">
        <f t="shared" si="2"/>
        <v>0</v>
      </c>
      <c r="AN15" s="124">
        <f>+K15+AC15-AH15</f>
        <v>12100000</v>
      </c>
      <c r="AO15" s="119" t="s">
        <v>69</v>
      </c>
      <c r="AP15" s="118">
        <v>12100000</v>
      </c>
      <c r="AQ15" s="119" t="s">
        <v>1214</v>
      </c>
      <c r="AR15" s="118">
        <v>0</v>
      </c>
      <c r="AS15" s="127" t="s">
        <v>77</v>
      </c>
      <c r="AT15" s="170">
        <v>9900000</v>
      </c>
      <c r="AU15" s="160">
        <f t="shared" si="3"/>
        <v>2200000</v>
      </c>
      <c r="AV15" s="98">
        <f t="shared" si="4"/>
        <v>0.81818181818181823</v>
      </c>
      <c r="AW15" s="127" t="s">
        <v>77</v>
      </c>
      <c r="AX15" s="119" t="s">
        <v>1215</v>
      </c>
      <c r="AY15" s="161" t="s">
        <v>7942</v>
      </c>
      <c r="AZ15" s="116" t="s">
        <v>69</v>
      </c>
      <c r="BA15" s="116" t="s">
        <v>69</v>
      </c>
    </row>
    <row r="16" spans="1:72" x14ac:dyDescent="0.25">
      <c r="B16" s="116">
        <v>2024</v>
      </c>
      <c r="C16" s="116">
        <v>891780111</v>
      </c>
      <c r="D16" s="117" t="s">
        <v>64</v>
      </c>
      <c r="E16" s="124" t="s">
        <v>7941</v>
      </c>
      <c r="F16" s="124" t="s">
        <v>7940</v>
      </c>
      <c r="G16" s="119">
        <v>0</v>
      </c>
      <c r="H16" s="119" t="s">
        <v>75</v>
      </c>
      <c r="I16" s="117" t="s">
        <v>65</v>
      </c>
      <c r="J16" s="118" t="s">
        <v>7939</v>
      </c>
      <c r="K16" s="118">
        <v>20350000</v>
      </c>
      <c r="L16" s="116" t="s">
        <v>70</v>
      </c>
      <c r="M16" s="124" t="s">
        <v>7938</v>
      </c>
      <c r="N16" s="124">
        <v>57442105</v>
      </c>
      <c r="O16" s="118">
        <v>44</v>
      </c>
      <c r="P16" s="403">
        <v>45306</v>
      </c>
      <c r="Q16" s="118">
        <v>40700000</v>
      </c>
      <c r="R16" s="403">
        <v>45314</v>
      </c>
      <c r="S16" s="118">
        <v>20350000</v>
      </c>
      <c r="T16" s="119" t="s">
        <v>67</v>
      </c>
      <c r="U16" s="124">
        <v>37331294</v>
      </c>
      <c r="V16" s="168" t="s">
        <v>7799</v>
      </c>
      <c r="W16" s="403">
        <v>45314</v>
      </c>
      <c r="X16" s="403">
        <v>45314</v>
      </c>
      <c r="Y16" s="125" t="s">
        <v>77</v>
      </c>
      <c r="Z16" s="403">
        <v>45473</v>
      </c>
      <c r="AA16" s="124">
        <f t="shared" si="0"/>
        <v>159</v>
      </c>
      <c r="AB16" s="118">
        <v>1</v>
      </c>
      <c r="AC16" s="118">
        <v>2250000</v>
      </c>
      <c r="AD16" s="118">
        <v>0</v>
      </c>
      <c r="AE16" s="126" t="s">
        <v>77</v>
      </c>
      <c r="AF16" s="124">
        <f t="shared" si="1"/>
        <v>0</v>
      </c>
      <c r="AG16" s="118">
        <v>0</v>
      </c>
      <c r="AH16" s="118">
        <v>0</v>
      </c>
      <c r="AI16" s="123" t="s">
        <v>77</v>
      </c>
      <c r="AJ16" s="122">
        <v>0</v>
      </c>
      <c r="AK16" s="127" t="s">
        <v>77</v>
      </c>
      <c r="AL16" s="127" t="s">
        <v>77</v>
      </c>
      <c r="AM16" s="124">
        <f t="shared" si="2"/>
        <v>0</v>
      </c>
      <c r="AN16" s="124">
        <f>+K16+AC16-AH16</f>
        <v>22600000</v>
      </c>
      <c r="AO16" s="119" t="s">
        <v>69</v>
      </c>
      <c r="AP16" s="118">
        <v>22600000</v>
      </c>
      <c r="AQ16" s="119" t="s">
        <v>1214</v>
      </c>
      <c r="AR16" s="118">
        <v>0</v>
      </c>
      <c r="AS16" s="127" t="s">
        <v>77</v>
      </c>
      <c r="AT16" s="170">
        <v>18400000</v>
      </c>
      <c r="AU16" s="160">
        <f t="shared" si="3"/>
        <v>4200000</v>
      </c>
      <c r="AV16" s="98">
        <f t="shared" si="4"/>
        <v>0.81415929203539827</v>
      </c>
      <c r="AW16" s="127" t="s">
        <v>77</v>
      </c>
      <c r="AX16" s="119" t="s">
        <v>1215</v>
      </c>
      <c r="AY16" s="161" t="s">
        <v>7937</v>
      </c>
      <c r="AZ16" s="116" t="s">
        <v>69</v>
      </c>
      <c r="BA16" s="116" t="s">
        <v>69</v>
      </c>
    </row>
    <row r="17" spans="2:53" x14ac:dyDescent="0.25">
      <c r="B17" s="116">
        <v>2024</v>
      </c>
      <c r="C17" s="116">
        <v>891780111</v>
      </c>
      <c r="D17" s="117" t="s">
        <v>64</v>
      </c>
      <c r="E17" s="124" t="s">
        <v>7936</v>
      </c>
      <c r="F17" s="124" t="s">
        <v>7935</v>
      </c>
      <c r="G17" s="119">
        <v>0</v>
      </c>
      <c r="H17" s="119" t="s">
        <v>75</v>
      </c>
      <c r="I17" s="117" t="s">
        <v>65</v>
      </c>
      <c r="J17" s="118" t="s">
        <v>7934</v>
      </c>
      <c r="K17" s="118">
        <v>17050000</v>
      </c>
      <c r="L17" s="116" t="s">
        <v>70</v>
      </c>
      <c r="M17" s="124" t="s">
        <v>7933</v>
      </c>
      <c r="N17" s="124">
        <v>1091681564</v>
      </c>
      <c r="O17" s="118">
        <v>46</v>
      </c>
      <c r="P17" s="403">
        <v>45306</v>
      </c>
      <c r="Q17" s="118">
        <v>3740000</v>
      </c>
      <c r="R17" s="403">
        <v>45314</v>
      </c>
      <c r="S17" s="118">
        <v>17050000</v>
      </c>
      <c r="T17" s="119" t="s">
        <v>67</v>
      </c>
      <c r="U17" s="124">
        <v>1082976788</v>
      </c>
      <c r="V17" s="168" t="s">
        <v>3442</v>
      </c>
      <c r="W17" s="403">
        <v>45314</v>
      </c>
      <c r="X17" s="403">
        <v>45314</v>
      </c>
      <c r="Y17" s="125" t="s">
        <v>77</v>
      </c>
      <c r="Z17" s="403">
        <v>45473</v>
      </c>
      <c r="AA17" s="124">
        <f t="shared" si="0"/>
        <v>159</v>
      </c>
      <c r="AB17" s="118">
        <v>1</v>
      </c>
      <c r="AC17" s="118">
        <v>4050000</v>
      </c>
      <c r="AD17" s="118">
        <v>0</v>
      </c>
      <c r="AE17" s="126" t="s">
        <v>77</v>
      </c>
      <c r="AF17" s="124">
        <f t="shared" si="1"/>
        <v>0</v>
      </c>
      <c r="AG17" s="118">
        <v>0</v>
      </c>
      <c r="AH17" s="118">
        <v>0</v>
      </c>
      <c r="AI17" s="123" t="s">
        <v>77</v>
      </c>
      <c r="AJ17" s="122">
        <v>0</v>
      </c>
      <c r="AK17" s="127" t="s">
        <v>77</v>
      </c>
      <c r="AL17" s="127" t="s">
        <v>77</v>
      </c>
      <c r="AM17" s="124">
        <f t="shared" si="2"/>
        <v>0</v>
      </c>
      <c r="AN17" s="124">
        <f>+K17+AC17-AH17</f>
        <v>21100000</v>
      </c>
      <c r="AO17" s="119" t="s">
        <v>69</v>
      </c>
      <c r="AP17" s="118">
        <v>21100000</v>
      </c>
      <c r="AQ17" s="119" t="s">
        <v>1214</v>
      </c>
      <c r="AR17" s="118">
        <v>0</v>
      </c>
      <c r="AS17" s="127" t="s">
        <v>77</v>
      </c>
      <c r="AT17" s="170">
        <v>17100000</v>
      </c>
      <c r="AU17" s="160">
        <f t="shared" si="3"/>
        <v>4000000</v>
      </c>
      <c r="AV17" s="98">
        <f t="shared" si="4"/>
        <v>0.81042654028436023</v>
      </c>
      <c r="AW17" s="127" t="s">
        <v>77</v>
      </c>
      <c r="AX17" s="119" t="s">
        <v>1215</v>
      </c>
      <c r="AY17" s="161" t="s">
        <v>7932</v>
      </c>
      <c r="AZ17" s="116" t="s">
        <v>69</v>
      </c>
      <c r="BA17" s="116" t="s">
        <v>69</v>
      </c>
    </row>
    <row r="18" spans="2:53" x14ac:dyDescent="0.25">
      <c r="B18" s="116">
        <v>2024</v>
      </c>
      <c r="C18" s="116">
        <v>891780111</v>
      </c>
      <c r="D18" s="117" t="s">
        <v>64</v>
      </c>
      <c r="E18" s="124" t="s">
        <v>7931</v>
      </c>
      <c r="F18" s="124" t="s">
        <v>7930</v>
      </c>
      <c r="G18" s="119">
        <v>0</v>
      </c>
      <c r="H18" s="119" t="s">
        <v>75</v>
      </c>
      <c r="I18" s="117" t="s">
        <v>65</v>
      </c>
      <c r="J18" s="118" t="s">
        <v>7929</v>
      </c>
      <c r="K18" s="118">
        <v>13750000</v>
      </c>
      <c r="L18" s="116" t="s">
        <v>70</v>
      </c>
      <c r="M18" s="124" t="s">
        <v>7928</v>
      </c>
      <c r="N18" s="124">
        <v>36669007</v>
      </c>
      <c r="O18" s="118">
        <v>45</v>
      </c>
      <c r="P18" s="403">
        <v>45306</v>
      </c>
      <c r="Q18" s="118">
        <v>51700000</v>
      </c>
      <c r="R18" s="403">
        <v>45314</v>
      </c>
      <c r="S18" s="118">
        <v>13750000</v>
      </c>
      <c r="T18" s="119" t="s">
        <v>67</v>
      </c>
      <c r="U18" s="124">
        <v>37331294</v>
      </c>
      <c r="V18" s="168" t="s">
        <v>7799</v>
      </c>
      <c r="W18" s="403">
        <v>45314</v>
      </c>
      <c r="X18" s="403">
        <v>45314</v>
      </c>
      <c r="Y18" s="125" t="s">
        <v>77</v>
      </c>
      <c r="Z18" s="403">
        <v>45473</v>
      </c>
      <c r="AA18" s="124">
        <f t="shared" si="0"/>
        <v>159</v>
      </c>
      <c r="AB18" s="118">
        <v>0</v>
      </c>
      <c r="AC18" s="118">
        <v>0</v>
      </c>
      <c r="AD18" s="118">
        <v>0</v>
      </c>
      <c r="AE18" s="126" t="s">
        <v>77</v>
      </c>
      <c r="AF18" s="124">
        <f t="shared" si="1"/>
        <v>0</v>
      </c>
      <c r="AG18" s="118">
        <v>0</v>
      </c>
      <c r="AH18" s="118">
        <v>0</v>
      </c>
      <c r="AI18" s="123" t="s">
        <v>77</v>
      </c>
      <c r="AJ18" s="122">
        <v>0</v>
      </c>
      <c r="AK18" s="127" t="s">
        <v>77</v>
      </c>
      <c r="AL18" s="127" t="s">
        <v>77</v>
      </c>
      <c r="AM18" s="124">
        <f t="shared" si="2"/>
        <v>0</v>
      </c>
      <c r="AN18" s="124">
        <f>+K18+AC18-AH18</f>
        <v>13750000</v>
      </c>
      <c r="AO18" s="119" t="s">
        <v>69</v>
      </c>
      <c r="AP18" s="118">
        <v>13750000</v>
      </c>
      <c r="AQ18" s="119" t="s">
        <v>1214</v>
      </c>
      <c r="AR18" s="118">
        <v>0</v>
      </c>
      <c r="AS18" s="127" t="s">
        <v>77</v>
      </c>
      <c r="AT18" s="170">
        <v>11250000</v>
      </c>
      <c r="AU18" s="160">
        <f t="shared" si="3"/>
        <v>2500000</v>
      </c>
      <c r="AV18" s="98">
        <f t="shared" si="4"/>
        <v>0.81818181818181823</v>
      </c>
      <c r="AW18" s="127" t="s">
        <v>77</v>
      </c>
      <c r="AX18" s="119" t="s">
        <v>1215</v>
      </c>
      <c r="AY18" s="161" t="s">
        <v>7927</v>
      </c>
      <c r="AZ18" s="116" t="s">
        <v>69</v>
      </c>
      <c r="BA18" s="116" t="s">
        <v>69</v>
      </c>
    </row>
    <row r="19" spans="2:53" x14ac:dyDescent="0.25">
      <c r="B19" s="116">
        <v>2024</v>
      </c>
      <c r="C19" s="116">
        <v>891780111</v>
      </c>
      <c r="D19" s="117" t="s">
        <v>64</v>
      </c>
      <c r="E19" s="124" t="s">
        <v>7926</v>
      </c>
      <c r="F19" s="124" t="s">
        <v>7925</v>
      </c>
      <c r="G19" s="119">
        <v>0</v>
      </c>
      <c r="H19" s="119" t="s">
        <v>75</v>
      </c>
      <c r="I19" s="117" t="s">
        <v>65</v>
      </c>
      <c r="J19" s="118" t="s">
        <v>7924</v>
      </c>
      <c r="K19" s="118">
        <v>13750000</v>
      </c>
      <c r="L19" s="116" t="s">
        <v>70</v>
      </c>
      <c r="M19" s="124" t="s">
        <v>7923</v>
      </c>
      <c r="N19" s="124">
        <v>1083565949</v>
      </c>
      <c r="O19" s="118">
        <v>45</v>
      </c>
      <c r="P19" s="403">
        <v>45306</v>
      </c>
      <c r="Q19" s="118">
        <v>51700000</v>
      </c>
      <c r="R19" s="403">
        <v>45314</v>
      </c>
      <c r="S19" s="118">
        <v>13750000</v>
      </c>
      <c r="T19" s="119" t="s">
        <v>67</v>
      </c>
      <c r="U19" s="124">
        <v>37331294</v>
      </c>
      <c r="V19" s="168" t="s">
        <v>7799</v>
      </c>
      <c r="W19" s="403">
        <v>45314</v>
      </c>
      <c r="X19" s="403">
        <v>45314</v>
      </c>
      <c r="Y19" s="125" t="s">
        <v>77</v>
      </c>
      <c r="Z19" s="403">
        <v>45473</v>
      </c>
      <c r="AA19" s="124">
        <f t="shared" si="0"/>
        <v>159</v>
      </c>
      <c r="AB19" s="118">
        <v>0</v>
      </c>
      <c r="AC19" s="118">
        <v>0</v>
      </c>
      <c r="AD19" s="118">
        <v>0</v>
      </c>
      <c r="AE19" s="126" t="s">
        <v>77</v>
      </c>
      <c r="AF19" s="124">
        <f t="shared" si="1"/>
        <v>0</v>
      </c>
      <c r="AG19" s="118">
        <v>0</v>
      </c>
      <c r="AH19" s="118">
        <v>0</v>
      </c>
      <c r="AI19" s="123" t="s">
        <v>77</v>
      </c>
      <c r="AJ19" s="122">
        <v>0</v>
      </c>
      <c r="AK19" s="127" t="s">
        <v>77</v>
      </c>
      <c r="AL19" s="127" t="s">
        <v>77</v>
      </c>
      <c r="AM19" s="124">
        <f t="shared" si="2"/>
        <v>0</v>
      </c>
      <c r="AN19" s="124">
        <f>+K19+AC19-AH19</f>
        <v>13750000</v>
      </c>
      <c r="AO19" s="119" t="s">
        <v>69</v>
      </c>
      <c r="AP19" s="118">
        <v>13750000</v>
      </c>
      <c r="AQ19" s="119" t="s">
        <v>1214</v>
      </c>
      <c r="AR19" s="118">
        <v>0</v>
      </c>
      <c r="AS19" s="127" t="s">
        <v>77</v>
      </c>
      <c r="AT19" s="170">
        <v>11250000</v>
      </c>
      <c r="AU19" s="160">
        <f t="shared" si="3"/>
        <v>2500000</v>
      </c>
      <c r="AV19" s="98">
        <f t="shared" si="4"/>
        <v>0.81818181818181823</v>
      </c>
      <c r="AW19" s="127" t="s">
        <v>77</v>
      </c>
      <c r="AX19" s="119" t="s">
        <v>1215</v>
      </c>
      <c r="AY19" s="161" t="s">
        <v>7922</v>
      </c>
      <c r="AZ19" s="116" t="s">
        <v>69</v>
      </c>
      <c r="BA19" s="116" t="s">
        <v>69</v>
      </c>
    </row>
    <row r="20" spans="2:53" x14ac:dyDescent="0.25">
      <c r="B20" s="116">
        <v>2024</v>
      </c>
      <c r="C20" s="116">
        <v>891780111</v>
      </c>
      <c r="D20" s="117" t="s">
        <v>64</v>
      </c>
      <c r="E20" s="124" t="s">
        <v>7921</v>
      </c>
      <c r="F20" s="124" t="s">
        <v>7920</v>
      </c>
      <c r="G20" s="119">
        <v>0</v>
      </c>
      <c r="H20" s="119" t="s">
        <v>75</v>
      </c>
      <c r="I20" s="117" t="s">
        <v>65</v>
      </c>
      <c r="J20" s="118" t="s">
        <v>7919</v>
      </c>
      <c r="K20" s="118">
        <v>17600000</v>
      </c>
      <c r="L20" s="116" t="s">
        <v>70</v>
      </c>
      <c r="M20" s="124" t="s">
        <v>7918</v>
      </c>
      <c r="N20" s="124">
        <v>1221979591</v>
      </c>
      <c r="O20" s="118">
        <v>43</v>
      </c>
      <c r="P20" s="403">
        <v>45306</v>
      </c>
      <c r="Q20" s="118">
        <v>37950000</v>
      </c>
      <c r="R20" s="403">
        <v>45314</v>
      </c>
      <c r="S20" s="118">
        <v>17600000</v>
      </c>
      <c r="T20" s="119" t="s">
        <v>67</v>
      </c>
      <c r="U20" s="124">
        <v>57426458</v>
      </c>
      <c r="V20" s="168" t="s">
        <v>7829</v>
      </c>
      <c r="W20" s="403">
        <v>45314</v>
      </c>
      <c r="X20" s="403">
        <v>45314</v>
      </c>
      <c r="Y20" s="125" t="s">
        <v>77</v>
      </c>
      <c r="Z20" s="403">
        <v>45473</v>
      </c>
      <c r="AA20" s="124">
        <f t="shared" si="0"/>
        <v>159</v>
      </c>
      <c r="AB20" s="118">
        <v>0</v>
      </c>
      <c r="AC20" s="118">
        <v>0</v>
      </c>
      <c r="AD20" s="118">
        <v>0</v>
      </c>
      <c r="AE20" s="126" t="s">
        <v>77</v>
      </c>
      <c r="AF20" s="124">
        <f t="shared" si="1"/>
        <v>0</v>
      </c>
      <c r="AG20" s="118">
        <v>0</v>
      </c>
      <c r="AH20" s="118">
        <v>0</v>
      </c>
      <c r="AI20" s="123" t="s">
        <v>77</v>
      </c>
      <c r="AJ20" s="122">
        <v>0</v>
      </c>
      <c r="AK20" s="127" t="s">
        <v>77</v>
      </c>
      <c r="AL20" s="127" t="s">
        <v>77</v>
      </c>
      <c r="AM20" s="124">
        <f t="shared" si="2"/>
        <v>0</v>
      </c>
      <c r="AN20" s="124">
        <f>+K20+AC20-AH20</f>
        <v>17600000</v>
      </c>
      <c r="AO20" s="119" t="s">
        <v>69</v>
      </c>
      <c r="AP20" s="118">
        <v>17600000</v>
      </c>
      <c r="AQ20" s="119" t="s">
        <v>1214</v>
      </c>
      <c r="AR20" s="118">
        <v>0</v>
      </c>
      <c r="AS20" s="127" t="s">
        <v>77</v>
      </c>
      <c r="AT20" s="170">
        <v>14400000</v>
      </c>
      <c r="AU20" s="160">
        <f t="shared" si="3"/>
        <v>3200000</v>
      </c>
      <c r="AV20" s="98">
        <f t="shared" si="4"/>
        <v>0.81818181818181823</v>
      </c>
      <c r="AW20" s="127" t="s">
        <v>77</v>
      </c>
      <c r="AX20" s="119" t="s">
        <v>1215</v>
      </c>
      <c r="AY20" s="161" t="s">
        <v>7917</v>
      </c>
      <c r="AZ20" s="116" t="s">
        <v>69</v>
      </c>
      <c r="BA20" s="116" t="s">
        <v>69</v>
      </c>
    </row>
    <row r="21" spans="2:53" x14ac:dyDescent="0.25">
      <c r="B21" s="116">
        <v>2024</v>
      </c>
      <c r="C21" s="116">
        <v>891780111</v>
      </c>
      <c r="D21" s="117" t="s">
        <v>64</v>
      </c>
      <c r="E21" s="124" t="s">
        <v>7916</v>
      </c>
      <c r="F21" s="124" t="s">
        <v>7915</v>
      </c>
      <c r="G21" s="119">
        <v>0</v>
      </c>
      <c r="H21" s="119" t="s">
        <v>75</v>
      </c>
      <c r="I21" s="117" t="s">
        <v>65</v>
      </c>
      <c r="J21" s="118" t="s">
        <v>7914</v>
      </c>
      <c r="K21" s="118">
        <v>17067000</v>
      </c>
      <c r="L21" s="116" t="s">
        <v>70</v>
      </c>
      <c r="M21" s="124" t="s">
        <v>7913</v>
      </c>
      <c r="N21" s="124">
        <v>1082991569</v>
      </c>
      <c r="O21" s="118">
        <v>99</v>
      </c>
      <c r="P21" s="403">
        <v>45309</v>
      </c>
      <c r="Q21" s="118">
        <v>51201000</v>
      </c>
      <c r="R21" s="403">
        <v>45315</v>
      </c>
      <c r="S21" s="118">
        <v>17067000</v>
      </c>
      <c r="T21" s="119" t="s">
        <v>67</v>
      </c>
      <c r="U21" s="124">
        <v>37331294</v>
      </c>
      <c r="V21" s="168" t="s">
        <v>7799</v>
      </c>
      <c r="W21" s="403">
        <v>45315</v>
      </c>
      <c r="X21" s="403">
        <v>45315</v>
      </c>
      <c r="Y21" s="125" t="s">
        <v>77</v>
      </c>
      <c r="Z21" s="403">
        <v>45473</v>
      </c>
      <c r="AA21" s="124">
        <f t="shared" si="0"/>
        <v>158</v>
      </c>
      <c r="AB21" s="118">
        <v>0</v>
      </c>
      <c r="AC21" s="118">
        <v>0</v>
      </c>
      <c r="AD21" s="118">
        <v>0</v>
      </c>
      <c r="AE21" s="126" t="s">
        <v>77</v>
      </c>
      <c r="AF21" s="124">
        <f t="shared" si="1"/>
        <v>0</v>
      </c>
      <c r="AG21" s="118">
        <v>0</v>
      </c>
      <c r="AH21" s="118">
        <v>0</v>
      </c>
      <c r="AI21" s="123" t="s">
        <v>77</v>
      </c>
      <c r="AJ21" s="122">
        <v>0</v>
      </c>
      <c r="AK21" s="127" t="s">
        <v>77</v>
      </c>
      <c r="AL21" s="127" t="s">
        <v>77</v>
      </c>
      <c r="AM21" s="124">
        <f t="shared" si="2"/>
        <v>0</v>
      </c>
      <c r="AN21" s="124">
        <f>+K21+AC21-AH21</f>
        <v>17067000</v>
      </c>
      <c r="AO21" s="119" t="s">
        <v>69</v>
      </c>
      <c r="AP21" s="118">
        <v>17067000</v>
      </c>
      <c r="AQ21" s="119" t="s">
        <v>1214</v>
      </c>
      <c r="AR21" s="118">
        <v>0</v>
      </c>
      <c r="AS21" s="127" t="s">
        <v>77</v>
      </c>
      <c r="AT21" s="170">
        <v>13867000</v>
      </c>
      <c r="AU21" s="160">
        <f t="shared" si="3"/>
        <v>3200000</v>
      </c>
      <c r="AV21" s="98">
        <f t="shared" si="4"/>
        <v>0.81250366203785085</v>
      </c>
      <c r="AW21" s="127" t="s">
        <v>77</v>
      </c>
      <c r="AX21" s="119" t="s">
        <v>1215</v>
      </c>
      <c r="AY21" s="161" t="s">
        <v>7912</v>
      </c>
      <c r="AZ21" s="116" t="s">
        <v>69</v>
      </c>
      <c r="BA21" s="116" t="s">
        <v>69</v>
      </c>
    </row>
    <row r="22" spans="2:53" x14ac:dyDescent="0.25">
      <c r="B22" s="116">
        <v>2024</v>
      </c>
      <c r="C22" s="116">
        <v>891780111</v>
      </c>
      <c r="D22" s="117" t="s">
        <v>64</v>
      </c>
      <c r="E22" s="124" t="s">
        <v>7911</v>
      </c>
      <c r="F22" s="124" t="s">
        <v>7910</v>
      </c>
      <c r="G22" s="119">
        <v>0</v>
      </c>
      <c r="H22" s="119" t="s">
        <v>75</v>
      </c>
      <c r="I22" s="117" t="s">
        <v>65</v>
      </c>
      <c r="J22" s="118" t="s">
        <v>7909</v>
      </c>
      <c r="K22" s="118">
        <v>17067000</v>
      </c>
      <c r="L22" s="116" t="s">
        <v>70</v>
      </c>
      <c r="M22" s="124" t="s">
        <v>7908</v>
      </c>
      <c r="N22" s="124">
        <v>1082989749</v>
      </c>
      <c r="O22" s="118">
        <v>99</v>
      </c>
      <c r="P22" s="403">
        <v>45309</v>
      </c>
      <c r="Q22" s="118">
        <v>51201000</v>
      </c>
      <c r="R22" s="403">
        <v>45315</v>
      </c>
      <c r="S22" s="118">
        <v>17067000</v>
      </c>
      <c r="T22" s="119" t="s">
        <v>67</v>
      </c>
      <c r="U22" s="124">
        <v>37331294</v>
      </c>
      <c r="V22" s="168" t="s">
        <v>7799</v>
      </c>
      <c r="W22" s="403">
        <v>45315</v>
      </c>
      <c r="X22" s="403">
        <v>45315</v>
      </c>
      <c r="Y22" s="125" t="s">
        <v>77</v>
      </c>
      <c r="Z22" s="403">
        <v>45473</v>
      </c>
      <c r="AA22" s="124">
        <f t="shared" si="0"/>
        <v>158</v>
      </c>
      <c r="AB22" s="118">
        <v>0</v>
      </c>
      <c r="AC22" s="118">
        <v>0</v>
      </c>
      <c r="AD22" s="118">
        <v>0</v>
      </c>
      <c r="AE22" s="126" t="s">
        <v>77</v>
      </c>
      <c r="AF22" s="124">
        <f t="shared" si="1"/>
        <v>0</v>
      </c>
      <c r="AG22" s="118">
        <v>0</v>
      </c>
      <c r="AH22" s="118">
        <v>0</v>
      </c>
      <c r="AI22" s="123" t="s">
        <v>77</v>
      </c>
      <c r="AJ22" s="122">
        <v>0</v>
      </c>
      <c r="AK22" s="127" t="s">
        <v>77</v>
      </c>
      <c r="AL22" s="127" t="s">
        <v>77</v>
      </c>
      <c r="AM22" s="124">
        <f t="shared" si="2"/>
        <v>0</v>
      </c>
      <c r="AN22" s="124">
        <f>+K22+AC22-AH22</f>
        <v>17067000</v>
      </c>
      <c r="AO22" s="119" t="s">
        <v>69</v>
      </c>
      <c r="AP22" s="118">
        <v>17067000</v>
      </c>
      <c r="AQ22" s="119" t="s">
        <v>1214</v>
      </c>
      <c r="AR22" s="118">
        <v>0</v>
      </c>
      <c r="AS22" s="127" t="s">
        <v>77</v>
      </c>
      <c r="AT22" s="170">
        <v>13867000</v>
      </c>
      <c r="AU22" s="160">
        <f t="shared" si="3"/>
        <v>3200000</v>
      </c>
      <c r="AV22" s="98">
        <f t="shared" si="4"/>
        <v>0.81250366203785085</v>
      </c>
      <c r="AW22" s="127" t="s">
        <v>77</v>
      </c>
      <c r="AX22" s="119" t="s">
        <v>1215</v>
      </c>
      <c r="AY22" s="161" t="s">
        <v>7907</v>
      </c>
      <c r="AZ22" s="116" t="s">
        <v>69</v>
      </c>
      <c r="BA22" s="116" t="s">
        <v>69</v>
      </c>
    </row>
    <row r="23" spans="2:53" x14ac:dyDescent="0.25">
      <c r="B23" s="116">
        <v>2024</v>
      </c>
      <c r="C23" s="116">
        <v>891780111</v>
      </c>
      <c r="D23" s="117" t="s">
        <v>64</v>
      </c>
      <c r="E23" s="124" t="s">
        <v>7906</v>
      </c>
      <c r="F23" s="124" t="s">
        <v>7905</v>
      </c>
      <c r="G23" s="119">
        <v>0</v>
      </c>
      <c r="H23" s="119" t="s">
        <v>75</v>
      </c>
      <c r="I23" s="117" t="s">
        <v>65</v>
      </c>
      <c r="J23" s="118" t="s">
        <v>7904</v>
      </c>
      <c r="K23" s="118">
        <v>17067000</v>
      </c>
      <c r="L23" s="116" t="s">
        <v>70</v>
      </c>
      <c r="M23" s="124" t="s">
        <v>7903</v>
      </c>
      <c r="N23" s="124">
        <v>1083020130</v>
      </c>
      <c r="O23" s="118">
        <v>99</v>
      </c>
      <c r="P23" s="403">
        <v>45309</v>
      </c>
      <c r="Q23" s="118">
        <v>51201000</v>
      </c>
      <c r="R23" s="403">
        <v>45315</v>
      </c>
      <c r="S23" s="118">
        <v>17067000</v>
      </c>
      <c r="T23" s="119" t="s">
        <v>67</v>
      </c>
      <c r="U23" s="124">
        <v>37331294</v>
      </c>
      <c r="V23" s="168" t="s">
        <v>7799</v>
      </c>
      <c r="W23" s="403">
        <v>45315</v>
      </c>
      <c r="X23" s="403">
        <v>45315</v>
      </c>
      <c r="Y23" s="125" t="s">
        <v>77</v>
      </c>
      <c r="Z23" s="403">
        <v>45473</v>
      </c>
      <c r="AA23" s="124">
        <f t="shared" si="0"/>
        <v>158</v>
      </c>
      <c r="AB23" s="118">
        <v>0</v>
      </c>
      <c r="AC23" s="118">
        <v>0</v>
      </c>
      <c r="AD23" s="118">
        <v>0</v>
      </c>
      <c r="AE23" s="126" t="s">
        <v>77</v>
      </c>
      <c r="AF23" s="124">
        <f t="shared" si="1"/>
        <v>0</v>
      </c>
      <c r="AG23" s="118">
        <v>0</v>
      </c>
      <c r="AH23" s="118">
        <v>0</v>
      </c>
      <c r="AI23" s="123" t="s">
        <v>77</v>
      </c>
      <c r="AJ23" s="122">
        <v>0</v>
      </c>
      <c r="AK23" s="127" t="s">
        <v>77</v>
      </c>
      <c r="AL23" s="127" t="s">
        <v>77</v>
      </c>
      <c r="AM23" s="124">
        <f t="shared" si="2"/>
        <v>0</v>
      </c>
      <c r="AN23" s="124">
        <f>+K23+AC23-AH23</f>
        <v>17067000</v>
      </c>
      <c r="AO23" s="119" t="s">
        <v>69</v>
      </c>
      <c r="AP23" s="118">
        <v>17067000</v>
      </c>
      <c r="AQ23" s="119" t="s">
        <v>1214</v>
      </c>
      <c r="AR23" s="118">
        <v>0</v>
      </c>
      <c r="AS23" s="127" t="s">
        <v>77</v>
      </c>
      <c r="AT23" s="170">
        <v>13867000</v>
      </c>
      <c r="AU23" s="160">
        <f t="shared" si="3"/>
        <v>3200000</v>
      </c>
      <c r="AV23" s="98">
        <f t="shared" si="4"/>
        <v>0.81250366203785085</v>
      </c>
      <c r="AW23" s="127" t="s">
        <v>77</v>
      </c>
      <c r="AX23" s="119" t="s">
        <v>1215</v>
      </c>
      <c r="AY23" s="161" t="s">
        <v>7902</v>
      </c>
      <c r="AZ23" s="116" t="s">
        <v>69</v>
      </c>
      <c r="BA23" s="116" t="s">
        <v>69</v>
      </c>
    </row>
    <row r="24" spans="2:53" x14ac:dyDescent="0.25">
      <c r="B24" s="116">
        <v>2024</v>
      </c>
      <c r="C24" s="116">
        <v>891780111</v>
      </c>
      <c r="D24" s="117" t="s">
        <v>64</v>
      </c>
      <c r="E24" s="124" t="s">
        <v>7901</v>
      </c>
      <c r="F24" s="124" t="s">
        <v>7900</v>
      </c>
      <c r="G24" s="119">
        <v>0</v>
      </c>
      <c r="H24" s="119" t="s">
        <v>75</v>
      </c>
      <c r="I24" s="117" t="s">
        <v>65</v>
      </c>
      <c r="J24" s="118" t="s">
        <v>7899</v>
      </c>
      <c r="K24" s="118">
        <v>17067000</v>
      </c>
      <c r="L24" s="116" t="s">
        <v>70</v>
      </c>
      <c r="M24" s="124" t="s">
        <v>7898</v>
      </c>
      <c r="N24" s="124">
        <v>1082905242</v>
      </c>
      <c r="O24" s="118">
        <v>101</v>
      </c>
      <c r="P24" s="403">
        <v>45309</v>
      </c>
      <c r="Q24" s="118">
        <v>41067000</v>
      </c>
      <c r="R24" s="403">
        <v>45315</v>
      </c>
      <c r="S24" s="118">
        <v>17067000</v>
      </c>
      <c r="T24" s="119" t="s">
        <v>67</v>
      </c>
      <c r="U24" s="124">
        <v>37331294</v>
      </c>
      <c r="V24" s="168" t="s">
        <v>7799</v>
      </c>
      <c r="W24" s="403">
        <v>45315</v>
      </c>
      <c r="X24" s="403">
        <v>45315</v>
      </c>
      <c r="Y24" s="125" t="s">
        <v>77</v>
      </c>
      <c r="Z24" s="403">
        <v>45473</v>
      </c>
      <c r="AA24" s="124">
        <f t="shared" si="0"/>
        <v>158</v>
      </c>
      <c r="AB24" s="118">
        <v>0</v>
      </c>
      <c r="AC24" s="118">
        <v>0</v>
      </c>
      <c r="AD24" s="118">
        <v>0</v>
      </c>
      <c r="AE24" s="126" t="s">
        <v>77</v>
      </c>
      <c r="AF24" s="124">
        <f t="shared" si="1"/>
        <v>0</v>
      </c>
      <c r="AG24" s="118">
        <v>0</v>
      </c>
      <c r="AH24" s="118">
        <v>0</v>
      </c>
      <c r="AI24" s="123" t="s">
        <v>77</v>
      </c>
      <c r="AJ24" s="122">
        <v>0</v>
      </c>
      <c r="AK24" s="127" t="s">
        <v>77</v>
      </c>
      <c r="AL24" s="127" t="s">
        <v>77</v>
      </c>
      <c r="AM24" s="124">
        <f t="shared" si="2"/>
        <v>0</v>
      </c>
      <c r="AN24" s="124">
        <f>+K24+AC24-AH24</f>
        <v>17067000</v>
      </c>
      <c r="AO24" s="119" t="s">
        <v>69</v>
      </c>
      <c r="AP24" s="118">
        <v>17067000</v>
      </c>
      <c r="AQ24" s="119" t="s">
        <v>1214</v>
      </c>
      <c r="AR24" s="118">
        <v>0</v>
      </c>
      <c r="AS24" s="127" t="s">
        <v>77</v>
      </c>
      <c r="AT24" s="170">
        <v>13867000</v>
      </c>
      <c r="AU24" s="160">
        <f t="shared" si="3"/>
        <v>3200000</v>
      </c>
      <c r="AV24" s="98">
        <f t="shared" si="4"/>
        <v>0.81250366203785085</v>
      </c>
      <c r="AW24" s="127" t="s">
        <v>77</v>
      </c>
      <c r="AX24" s="119" t="s">
        <v>1215</v>
      </c>
      <c r="AY24" s="161" t="s">
        <v>7897</v>
      </c>
      <c r="AZ24" s="116" t="s">
        <v>69</v>
      </c>
      <c r="BA24" s="116" t="s">
        <v>69</v>
      </c>
    </row>
    <row r="25" spans="2:53" x14ac:dyDescent="0.25">
      <c r="B25" s="116">
        <v>2024</v>
      </c>
      <c r="C25" s="116">
        <v>891780111</v>
      </c>
      <c r="D25" s="117" t="s">
        <v>64</v>
      </c>
      <c r="E25" s="124" t="s">
        <v>7896</v>
      </c>
      <c r="F25" s="124" t="s">
        <v>7895</v>
      </c>
      <c r="G25" s="119">
        <v>0</v>
      </c>
      <c r="H25" s="119" t="s">
        <v>75</v>
      </c>
      <c r="I25" s="117" t="s">
        <v>65</v>
      </c>
      <c r="J25" s="118" t="s">
        <v>7894</v>
      </c>
      <c r="K25" s="118">
        <v>17067000</v>
      </c>
      <c r="L25" s="116" t="s">
        <v>70</v>
      </c>
      <c r="M25" s="124" t="s">
        <v>7893</v>
      </c>
      <c r="N25" s="124">
        <v>1151184718</v>
      </c>
      <c r="O25" s="118">
        <v>100</v>
      </c>
      <c r="P25" s="403">
        <v>45309</v>
      </c>
      <c r="Q25" s="118">
        <v>34134000</v>
      </c>
      <c r="R25" s="403">
        <v>45315</v>
      </c>
      <c r="S25" s="118">
        <v>17067000</v>
      </c>
      <c r="T25" s="119" t="s">
        <v>67</v>
      </c>
      <c r="U25" s="124">
        <v>57426458</v>
      </c>
      <c r="V25" s="168" t="s">
        <v>7829</v>
      </c>
      <c r="W25" s="403">
        <v>45315</v>
      </c>
      <c r="X25" s="403">
        <v>45315</v>
      </c>
      <c r="Y25" s="125" t="s">
        <v>77</v>
      </c>
      <c r="Z25" s="403">
        <v>45473</v>
      </c>
      <c r="AA25" s="124">
        <f t="shared" si="0"/>
        <v>158</v>
      </c>
      <c r="AB25" s="118">
        <v>0</v>
      </c>
      <c r="AC25" s="118">
        <v>0</v>
      </c>
      <c r="AD25" s="118">
        <v>0</v>
      </c>
      <c r="AE25" s="126" t="s">
        <v>77</v>
      </c>
      <c r="AF25" s="124">
        <f t="shared" si="1"/>
        <v>0</v>
      </c>
      <c r="AG25" s="118">
        <v>0</v>
      </c>
      <c r="AH25" s="118">
        <v>0</v>
      </c>
      <c r="AI25" s="123" t="s">
        <v>77</v>
      </c>
      <c r="AJ25" s="122">
        <v>0</v>
      </c>
      <c r="AK25" s="127" t="s">
        <v>77</v>
      </c>
      <c r="AL25" s="127" t="s">
        <v>77</v>
      </c>
      <c r="AM25" s="124">
        <f t="shared" si="2"/>
        <v>0</v>
      </c>
      <c r="AN25" s="124">
        <f>+K25+AC25-AH25</f>
        <v>17067000</v>
      </c>
      <c r="AO25" s="119" t="s">
        <v>69</v>
      </c>
      <c r="AP25" s="118">
        <v>17067000</v>
      </c>
      <c r="AQ25" s="119" t="s">
        <v>1214</v>
      </c>
      <c r="AR25" s="118">
        <v>0</v>
      </c>
      <c r="AS25" s="127" t="s">
        <v>77</v>
      </c>
      <c r="AT25" s="170">
        <v>13867000</v>
      </c>
      <c r="AU25" s="160">
        <f t="shared" si="3"/>
        <v>3200000</v>
      </c>
      <c r="AV25" s="98">
        <f t="shared" si="4"/>
        <v>0.81250366203785085</v>
      </c>
      <c r="AW25" s="127" t="s">
        <v>77</v>
      </c>
      <c r="AX25" s="119" t="s">
        <v>1215</v>
      </c>
      <c r="AY25" s="161" t="s">
        <v>7892</v>
      </c>
      <c r="AZ25" s="116" t="s">
        <v>69</v>
      </c>
      <c r="BA25" s="116" t="s">
        <v>69</v>
      </c>
    </row>
    <row r="26" spans="2:53" x14ac:dyDescent="0.25">
      <c r="B26" s="116">
        <v>2024</v>
      </c>
      <c r="C26" s="116">
        <v>891780111</v>
      </c>
      <c r="D26" s="117" t="s">
        <v>64</v>
      </c>
      <c r="E26" s="124" t="s">
        <v>7891</v>
      </c>
      <c r="F26" s="124" t="s">
        <v>7890</v>
      </c>
      <c r="G26" s="119">
        <v>0</v>
      </c>
      <c r="H26" s="119" t="s">
        <v>75</v>
      </c>
      <c r="I26" s="117" t="s">
        <v>65</v>
      </c>
      <c r="J26" s="118" t="s">
        <v>7889</v>
      </c>
      <c r="K26" s="118">
        <v>13200000</v>
      </c>
      <c r="L26" s="116" t="s">
        <v>70</v>
      </c>
      <c r="M26" s="124" t="s">
        <v>7888</v>
      </c>
      <c r="N26" s="124">
        <v>1082852286</v>
      </c>
      <c r="O26" s="118">
        <v>45</v>
      </c>
      <c r="P26" s="403">
        <v>45306</v>
      </c>
      <c r="Q26" s="118">
        <v>51700000</v>
      </c>
      <c r="R26" s="403">
        <v>45316</v>
      </c>
      <c r="S26" s="118">
        <v>13200000</v>
      </c>
      <c r="T26" s="119" t="s">
        <v>67</v>
      </c>
      <c r="U26" s="124">
        <v>37331294</v>
      </c>
      <c r="V26" s="168" t="s">
        <v>7799</v>
      </c>
      <c r="W26" s="403">
        <v>45316</v>
      </c>
      <c r="X26" s="403">
        <v>45316</v>
      </c>
      <c r="Y26" s="125" t="s">
        <v>77</v>
      </c>
      <c r="Z26" s="403">
        <v>45473</v>
      </c>
      <c r="AA26" s="124">
        <f t="shared" si="0"/>
        <v>157</v>
      </c>
      <c r="AB26" s="118">
        <v>0</v>
      </c>
      <c r="AC26" s="118">
        <v>0</v>
      </c>
      <c r="AD26" s="118">
        <v>0</v>
      </c>
      <c r="AE26" s="126" t="s">
        <v>77</v>
      </c>
      <c r="AF26" s="124">
        <f t="shared" si="1"/>
        <v>0</v>
      </c>
      <c r="AG26" s="118">
        <v>0</v>
      </c>
      <c r="AH26" s="118">
        <v>0</v>
      </c>
      <c r="AI26" s="123" t="s">
        <v>77</v>
      </c>
      <c r="AJ26" s="122">
        <v>0</v>
      </c>
      <c r="AK26" s="127" t="s">
        <v>77</v>
      </c>
      <c r="AL26" s="127" t="s">
        <v>77</v>
      </c>
      <c r="AM26" s="124">
        <f t="shared" si="2"/>
        <v>0</v>
      </c>
      <c r="AN26" s="124">
        <f>+K26+AC26-AH26</f>
        <v>13200000</v>
      </c>
      <c r="AO26" s="119" t="s">
        <v>69</v>
      </c>
      <c r="AP26" s="118">
        <v>13200000</v>
      </c>
      <c r="AQ26" s="119" t="s">
        <v>1214</v>
      </c>
      <c r="AR26" s="118">
        <v>0</v>
      </c>
      <c r="AS26" s="127" t="s">
        <v>77</v>
      </c>
      <c r="AT26" s="170">
        <v>10800000</v>
      </c>
      <c r="AU26" s="160">
        <f t="shared" si="3"/>
        <v>2400000</v>
      </c>
      <c r="AV26" s="98">
        <f t="shared" si="4"/>
        <v>0.81818181818181823</v>
      </c>
      <c r="AW26" s="127" t="s">
        <v>77</v>
      </c>
      <c r="AX26" s="119" t="s">
        <v>1215</v>
      </c>
      <c r="AY26" s="161" t="s">
        <v>7887</v>
      </c>
      <c r="AZ26" s="116" t="s">
        <v>69</v>
      </c>
      <c r="BA26" s="116" t="s">
        <v>69</v>
      </c>
    </row>
    <row r="27" spans="2:53" x14ac:dyDescent="0.25">
      <c r="B27" s="116">
        <v>2024</v>
      </c>
      <c r="C27" s="116">
        <v>891780111</v>
      </c>
      <c r="D27" s="117" t="s">
        <v>64</v>
      </c>
      <c r="E27" s="124" t="s">
        <v>7886</v>
      </c>
      <c r="F27" s="124" t="s">
        <v>7885</v>
      </c>
      <c r="G27" s="119">
        <v>0</v>
      </c>
      <c r="H27" s="119" t="s">
        <v>75</v>
      </c>
      <c r="I27" s="117" t="s">
        <v>65</v>
      </c>
      <c r="J27" s="118" t="s">
        <v>7884</v>
      </c>
      <c r="K27" s="118">
        <v>14166000</v>
      </c>
      <c r="L27" s="116" t="s">
        <v>70</v>
      </c>
      <c r="M27" s="124" t="s">
        <v>7883</v>
      </c>
      <c r="N27" s="124">
        <v>36726367</v>
      </c>
      <c r="O27" s="118">
        <v>147</v>
      </c>
      <c r="P27" s="403">
        <v>45315</v>
      </c>
      <c r="Q27" s="118">
        <v>14166000</v>
      </c>
      <c r="R27" s="403">
        <v>45321</v>
      </c>
      <c r="S27" s="118">
        <v>14166000</v>
      </c>
      <c r="T27" s="119" t="s">
        <v>67</v>
      </c>
      <c r="U27" s="124">
        <v>85472735</v>
      </c>
      <c r="V27" s="168" t="s">
        <v>7882</v>
      </c>
      <c r="W27" s="403">
        <v>45321</v>
      </c>
      <c r="X27" s="403">
        <v>45321</v>
      </c>
      <c r="Y27" s="125" t="s">
        <v>77</v>
      </c>
      <c r="Z27" s="403">
        <v>45471</v>
      </c>
      <c r="AA27" s="124">
        <f t="shared" si="0"/>
        <v>150</v>
      </c>
      <c r="AB27" s="118">
        <v>0</v>
      </c>
      <c r="AC27" s="118">
        <v>0</v>
      </c>
      <c r="AD27" s="118">
        <v>0</v>
      </c>
      <c r="AE27" s="126" t="s">
        <v>77</v>
      </c>
      <c r="AF27" s="124">
        <f t="shared" si="1"/>
        <v>0</v>
      </c>
      <c r="AG27" s="118">
        <v>0</v>
      </c>
      <c r="AH27" s="118">
        <v>0</v>
      </c>
      <c r="AI27" s="123" t="s">
        <v>77</v>
      </c>
      <c r="AJ27" s="122">
        <v>0</v>
      </c>
      <c r="AK27" s="127" t="s">
        <v>77</v>
      </c>
      <c r="AL27" s="127" t="s">
        <v>77</v>
      </c>
      <c r="AM27" s="124">
        <f t="shared" si="2"/>
        <v>0</v>
      </c>
      <c r="AN27" s="124">
        <f>+K27+AC27-AH27</f>
        <v>14166000</v>
      </c>
      <c r="AO27" s="119" t="s">
        <v>69</v>
      </c>
      <c r="AP27" s="118">
        <v>14166000</v>
      </c>
      <c r="AQ27" s="119" t="s">
        <v>1214</v>
      </c>
      <c r="AR27" s="118">
        <v>0</v>
      </c>
      <c r="AS27" s="127" t="s">
        <v>77</v>
      </c>
      <c r="AT27" s="170">
        <v>11666000</v>
      </c>
      <c r="AU27" s="160">
        <f t="shared" si="3"/>
        <v>2500000</v>
      </c>
      <c r="AV27" s="98">
        <f t="shared" si="4"/>
        <v>0.82352110687561764</v>
      </c>
      <c r="AW27" s="127" t="s">
        <v>77</v>
      </c>
      <c r="AX27" s="119" t="s">
        <v>1215</v>
      </c>
      <c r="AY27" s="161" t="s">
        <v>7881</v>
      </c>
      <c r="AZ27" s="116" t="s">
        <v>69</v>
      </c>
      <c r="BA27" s="116" t="s">
        <v>69</v>
      </c>
    </row>
    <row r="28" spans="2:53" x14ac:dyDescent="0.25">
      <c r="B28" s="116">
        <v>2024</v>
      </c>
      <c r="C28" s="116">
        <v>891780111</v>
      </c>
      <c r="D28" s="117" t="s">
        <v>64</v>
      </c>
      <c r="E28" s="124" t="s">
        <v>7880</v>
      </c>
      <c r="F28" s="124" t="s">
        <v>7879</v>
      </c>
      <c r="G28" s="119">
        <v>0</v>
      </c>
      <c r="H28" s="119" t="s">
        <v>75</v>
      </c>
      <c r="I28" s="117" t="s">
        <v>65</v>
      </c>
      <c r="J28" s="118" t="s">
        <v>7878</v>
      </c>
      <c r="K28" s="118">
        <v>11000000</v>
      </c>
      <c r="L28" s="116" t="s">
        <v>70</v>
      </c>
      <c r="M28" s="124" t="s">
        <v>7877</v>
      </c>
      <c r="N28" s="124">
        <v>36549178</v>
      </c>
      <c r="O28" s="118">
        <v>45</v>
      </c>
      <c r="P28" s="403">
        <v>45306</v>
      </c>
      <c r="Q28" s="118">
        <v>51700000</v>
      </c>
      <c r="R28" s="403">
        <v>45323</v>
      </c>
      <c r="S28" s="118">
        <v>11000000</v>
      </c>
      <c r="T28" s="119" t="s">
        <v>67</v>
      </c>
      <c r="U28" s="124">
        <v>57426458</v>
      </c>
      <c r="V28" s="168" t="s">
        <v>7829</v>
      </c>
      <c r="W28" s="403">
        <v>45323</v>
      </c>
      <c r="X28" s="403">
        <v>45323</v>
      </c>
      <c r="Y28" s="125" t="s">
        <v>77</v>
      </c>
      <c r="Z28" s="403">
        <v>45473</v>
      </c>
      <c r="AA28" s="124">
        <f t="shared" si="0"/>
        <v>150</v>
      </c>
      <c r="AB28" s="118">
        <v>0</v>
      </c>
      <c r="AC28" s="118">
        <v>0</v>
      </c>
      <c r="AD28" s="118">
        <v>0</v>
      </c>
      <c r="AE28" s="126" t="s">
        <v>77</v>
      </c>
      <c r="AF28" s="124">
        <f t="shared" si="1"/>
        <v>0</v>
      </c>
      <c r="AG28" s="118">
        <v>0</v>
      </c>
      <c r="AH28" s="118">
        <v>0</v>
      </c>
      <c r="AI28" s="123" t="s">
        <v>77</v>
      </c>
      <c r="AJ28" s="122">
        <v>0</v>
      </c>
      <c r="AK28" s="127" t="s">
        <v>77</v>
      </c>
      <c r="AL28" s="127" t="s">
        <v>77</v>
      </c>
      <c r="AM28" s="124">
        <f t="shared" si="2"/>
        <v>0</v>
      </c>
      <c r="AN28" s="124">
        <f>+K28+AC28-AH28</f>
        <v>11000000</v>
      </c>
      <c r="AO28" s="119" t="s">
        <v>69</v>
      </c>
      <c r="AP28" s="118">
        <v>11000000</v>
      </c>
      <c r="AQ28" s="119" t="s">
        <v>1214</v>
      </c>
      <c r="AR28" s="118">
        <v>0</v>
      </c>
      <c r="AS28" s="127" t="s">
        <v>77</v>
      </c>
      <c r="AT28" s="170">
        <v>8800000</v>
      </c>
      <c r="AU28" s="160">
        <f t="shared" si="3"/>
        <v>2200000</v>
      </c>
      <c r="AV28" s="98">
        <f t="shared" si="4"/>
        <v>0.8</v>
      </c>
      <c r="AW28" s="127" t="s">
        <v>77</v>
      </c>
      <c r="AX28" s="119" t="s">
        <v>1215</v>
      </c>
      <c r="AY28" s="161" t="s">
        <v>7876</v>
      </c>
      <c r="AZ28" s="116" t="s">
        <v>69</v>
      </c>
      <c r="BA28" s="116" t="s">
        <v>69</v>
      </c>
    </row>
    <row r="29" spans="2:53" x14ac:dyDescent="0.25">
      <c r="B29" s="116">
        <v>2024</v>
      </c>
      <c r="C29" s="116">
        <v>891780111</v>
      </c>
      <c r="D29" s="117" t="s">
        <v>64</v>
      </c>
      <c r="E29" s="124" t="s">
        <v>7875</v>
      </c>
      <c r="F29" s="124" t="s">
        <v>7874</v>
      </c>
      <c r="G29" s="119">
        <v>0</v>
      </c>
      <c r="H29" s="119" t="s">
        <v>75</v>
      </c>
      <c r="I29" s="117" t="s">
        <v>65</v>
      </c>
      <c r="J29" s="118" t="s">
        <v>7873</v>
      </c>
      <c r="K29" s="118">
        <v>24000000</v>
      </c>
      <c r="L29" s="116" t="s">
        <v>70</v>
      </c>
      <c r="M29" s="124" t="s">
        <v>7872</v>
      </c>
      <c r="N29" s="124">
        <v>7143983</v>
      </c>
      <c r="O29" s="118">
        <v>101</v>
      </c>
      <c r="P29" s="403">
        <v>45309</v>
      </c>
      <c r="Q29" s="118">
        <v>41067000</v>
      </c>
      <c r="R29" s="403">
        <v>45324</v>
      </c>
      <c r="S29" s="118">
        <v>24000000</v>
      </c>
      <c r="T29" s="119" t="s">
        <v>67</v>
      </c>
      <c r="U29" s="124">
        <v>57426458</v>
      </c>
      <c r="V29" s="168" t="s">
        <v>7829</v>
      </c>
      <c r="W29" s="403">
        <v>45324</v>
      </c>
      <c r="X29" s="403">
        <v>45324</v>
      </c>
      <c r="Y29" s="125" t="s">
        <v>77</v>
      </c>
      <c r="Z29" s="403">
        <v>45473</v>
      </c>
      <c r="AA29" s="124">
        <f t="shared" si="0"/>
        <v>149</v>
      </c>
      <c r="AB29" s="118">
        <v>0</v>
      </c>
      <c r="AC29" s="118">
        <v>0</v>
      </c>
      <c r="AD29" s="118">
        <v>0</v>
      </c>
      <c r="AE29" s="126" t="s">
        <v>77</v>
      </c>
      <c r="AF29" s="124">
        <f t="shared" si="1"/>
        <v>0</v>
      </c>
      <c r="AG29" s="118">
        <v>0</v>
      </c>
      <c r="AH29" s="118">
        <v>0</v>
      </c>
      <c r="AI29" s="123" t="s">
        <v>77</v>
      </c>
      <c r="AJ29" s="122">
        <v>0</v>
      </c>
      <c r="AK29" s="127" t="s">
        <v>77</v>
      </c>
      <c r="AL29" s="127" t="s">
        <v>77</v>
      </c>
      <c r="AM29" s="124">
        <f t="shared" si="2"/>
        <v>0</v>
      </c>
      <c r="AN29" s="124">
        <f>+K29+AC29-AH29</f>
        <v>24000000</v>
      </c>
      <c r="AO29" s="119" t="s">
        <v>69</v>
      </c>
      <c r="AP29" s="118">
        <v>24000000</v>
      </c>
      <c r="AQ29" s="119" t="s">
        <v>1214</v>
      </c>
      <c r="AR29" s="118">
        <v>0</v>
      </c>
      <c r="AS29" s="127" t="s">
        <v>77</v>
      </c>
      <c r="AT29" s="170">
        <v>19500000</v>
      </c>
      <c r="AU29" s="160">
        <f t="shared" si="3"/>
        <v>4500000</v>
      </c>
      <c r="AV29" s="98">
        <f t="shared" si="4"/>
        <v>0.8125</v>
      </c>
      <c r="AW29" s="127" t="s">
        <v>77</v>
      </c>
      <c r="AX29" s="119" t="s">
        <v>1215</v>
      </c>
      <c r="AY29" s="161" t="s">
        <v>7871</v>
      </c>
      <c r="AZ29" s="116" t="s">
        <v>69</v>
      </c>
      <c r="BA29" s="116" t="s">
        <v>69</v>
      </c>
    </row>
    <row r="30" spans="2:53" x14ac:dyDescent="0.25">
      <c r="B30" s="116">
        <v>2024</v>
      </c>
      <c r="C30" s="116">
        <v>891780111</v>
      </c>
      <c r="D30" s="117" t="s">
        <v>64</v>
      </c>
      <c r="E30" s="124" t="s">
        <v>7870</v>
      </c>
      <c r="F30" s="124" t="s">
        <v>7869</v>
      </c>
      <c r="G30" s="119">
        <v>0</v>
      </c>
      <c r="H30" s="119" t="s">
        <v>75</v>
      </c>
      <c r="I30" s="117" t="s">
        <v>65</v>
      </c>
      <c r="J30" s="118" t="s">
        <v>7868</v>
      </c>
      <c r="K30" s="118">
        <v>10500000</v>
      </c>
      <c r="L30" s="116" t="s">
        <v>70</v>
      </c>
      <c r="M30" s="124" t="s">
        <v>7814</v>
      </c>
      <c r="N30" s="124">
        <v>1082841477</v>
      </c>
      <c r="O30" s="118">
        <v>44</v>
      </c>
      <c r="P30" s="403">
        <v>45306</v>
      </c>
      <c r="Q30" s="118">
        <v>40700000</v>
      </c>
      <c r="R30" s="403">
        <v>45327</v>
      </c>
      <c r="S30" s="118">
        <v>10500000</v>
      </c>
      <c r="T30" s="119" t="s">
        <v>67</v>
      </c>
      <c r="U30" s="124">
        <v>1082976788</v>
      </c>
      <c r="V30" s="168" t="s">
        <v>3442</v>
      </c>
      <c r="W30" s="403">
        <v>45324</v>
      </c>
      <c r="X30" s="403">
        <v>45327</v>
      </c>
      <c r="Y30" s="125" t="s">
        <v>77</v>
      </c>
      <c r="Z30" s="403">
        <v>45412</v>
      </c>
      <c r="AA30" s="124">
        <f t="shared" si="0"/>
        <v>85</v>
      </c>
      <c r="AB30" s="118">
        <v>0</v>
      </c>
      <c r="AC30" s="118">
        <v>0</v>
      </c>
      <c r="AD30" s="118">
        <v>0</v>
      </c>
      <c r="AE30" s="126" t="s">
        <v>77</v>
      </c>
      <c r="AF30" s="124">
        <f t="shared" si="1"/>
        <v>0</v>
      </c>
      <c r="AG30" s="118">
        <v>0</v>
      </c>
      <c r="AH30" s="118">
        <v>0</v>
      </c>
      <c r="AI30" s="123" t="s">
        <v>77</v>
      </c>
      <c r="AJ30" s="122">
        <v>0</v>
      </c>
      <c r="AK30" s="127" t="s">
        <v>77</v>
      </c>
      <c r="AL30" s="127" t="s">
        <v>77</v>
      </c>
      <c r="AM30" s="124">
        <f t="shared" si="2"/>
        <v>0</v>
      </c>
      <c r="AN30" s="124">
        <f>+K30+AC30-AH30</f>
        <v>10500000</v>
      </c>
      <c r="AO30" s="119" t="s">
        <v>69</v>
      </c>
      <c r="AP30" s="118">
        <v>10500000</v>
      </c>
      <c r="AQ30" s="119" t="s">
        <v>1214</v>
      </c>
      <c r="AR30" s="118">
        <v>0</v>
      </c>
      <c r="AS30" s="127" t="s">
        <v>77</v>
      </c>
      <c r="AT30" s="170">
        <v>10500000</v>
      </c>
      <c r="AU30" s="160">
        <f t="shared" si="3"/>
        <v>0</v>
      </c>
      <c r="AV30" s="98">
        <f t="shared" si="4"/>
        <v>1</v>
      </c>
      <c r="AW30" s="127" t="s">
        <v>77</v>
      </c>
      <c r="AX30" s="119" t="s">
        <v>1215</v>
      </c>
      <c r="AY30" s="161" t="s">
        <v>7867</v>
      </c>
      <c r="AZ30" s="116" t="s">
        <v>69</v>
      </c>
      <c r="BA30" s="116" t="s">
        <v>69</v>
      </c>
    </row>
    <row r="31" spans="2:53" x14ac:dyDescent="0.25">
      <c r="B31" s="116">
        <v>2024</v>
      </c>
      <c r="C31" s="116">
        <v>891780111</v>
      </c>
      <c r="D31" s="117" t="s">
        <v>64</v>
      </c>
      <c r="E31" s="124" t="s">
        <v>7866</v>
      </c>
      <c r="F31" s="124" t="s">
        <v>7865</v>
      </c>
      <c r="G31" s="119">
        <v>0</v>
      </c>
      <c r="H31" s="119" t="s">
        <v>75</v>
      </c>
      <c r="I31" s="117" t="s">
        <v>65</v>
      </c>
      <c r="J31" s="118" t="s">
        <v>7864</v>
      </c>
      <c r="K31" s="118">
        <v>8060000</v>
      </c>
      <c r="L31" s="116" t="s">
        <v>70</v>
      </c>
      <c r="M31" s="124" t="s">
        <v>6890</v>
      </c>
      <c r="N31" s="124">
        <v>84455243</v>
      </c>
      <c r="O31" s="122" t="s">
        <v>7863</v>
      </c>
      <c r="P31" s="403">
        <v>44967</v>
      </c>
      <c r="Q31" s="118" t="s">
        <v>7862</v>
      </c>
      <c r="R31" s="403">
        <v>45328</v>
      </c>
      <c r="S31" s="118">
        <v>8060000</v>
      </c>
      <c r="T31" s="119" t="s">
        <v>67</v>
      </c>
      <c r="U31" s="124">
        <v>1082976788</v>
      </c>
      <c r="V31" s="168" t="s">
        <v>3442</v>
      </c>
      <c r="W31" s="403">
        <v>45328</v>
      </c>
      <c r="X31" s="403">
        <v>45329</v>
      </c>
      <c r="Y31" s="125" t="s">
        <v>77</v>
      </c>
      <c r="Z31" s="403">
        <v>45380</v>
      </c>
      <c r="AA31" s="124">
        <f t="shared" si="0"/>
        <v>51</v>
      </c>
      <c r="AB31" s="118">
        <v>0</v>
      </c>
      <c r="AC31" s="118">
        <v>0</v>
      </c>
      <c r="AD31" s="118">
        <v>0</v>
      </c>
      <c r="AE31" s="126" t="s">
        <v>77</v>
      </c>
      <c r="AF31" s="124">
        <f t="shared" si="1"/>
        <v>0</v>
      </c>
      <c r="AG31" s="118">
        <v>0</v>
      </c>
      <c r="AH31" s="118">
        <v>0</v>
      </c>
      <c r="AI31" s="123" t="s">
        <v>77</v>
      </c>
      <c r="AJ31" s="122">
        <v>0</v>
      </c>
      <c r="AK31" s="127" t="s">
        <v>77</v>
      </c>
      <c r="AL31" s="127" t="s">
        <v>77</v>
      </c>
      <c r="AM31" s="124">
        <f t="shared" si="2"/>
        <v>0</v>
      </c>
      <c r="AN31" s="124">
        <f>+K31+AC31-AH31</f>
        <v>8060000</v>
      </c>
      <c r="AO31" s="119" t="s">
        <v>1214</v>
      </c>
      <c r="AP31" s="118">
        <v>0</v>
      </c>
      <c r="AQ31" s="119" t="s">
        <v>1214</v>
      </c>
      <c r="AR31" s="118">
        <v>0</v>
      </c>
      <c r="AS31" s="127" t="s">
        <v>77</v>
      </c>
      <c r="AT31" s="170">
        <v>8060000</v>
      </c>
      <c r="AU31" s="160">
        <f t="shared" si="3"/>
        <v>0</v>
      </c>
      <c r="AV31" s="98">
        <f t="shared" si="4"/>
        <v>1</v>
      </c>
      <c r="AW31" s="127" t="s">
        <v>77</v>
      </c>
      <c r="AX31" s="119" t="s">
        <v>1215</v>
      </c>
      <c r="AY31" s="161" t="s">
        <v>7861</v>
      </c>
      <c r="AZ31" s="116" t="s">
        <v>69</v>
      </c>
      <c r="BA31" s="116" t="s">
        <v>69</v>
      </c>
    </row>
    <row r="32" spans="2:53" x14ac:dyDescent="0.25">
      <c r="B32" s="116">
        <v>2024</v>
      </c>
      <c r="C32" s="116">
        <v>891780111</v>
      </c>
      <c r="D32" s="117" t="s">
        <v>64</v>
      </c>
      <c r="E32" s="124" t="s">
        <v>7860</v>
      </c>
      <c r="F32" s="124" t="s">
        <v>7859</v>
      </c>
      <c r="G32" s="119">
        <v>0</v>
      </c>
      <c r="H32" s="119" t="s">
        <v>75</v>
      </c>
      <c r="I32" s="117" t="s">
        <v>65</v>
      </c>
      <c r="J32" s="118" t="s">
        <v>7983</v>
      </c>
      <c r="K32" s="118">
        <v>14400000</v>
      </c>
      <c r="L32" s="116" t="s">
        <v>70</v>
      </c>
      <c r="M32" s="124" t="s">
        <v>7858</v>
      </c>
      <c r="N32" s="124">
        <v>36722117</v>
      </c>
      <c r="O32" s="118">
        <v>100</v>
      </c>
      <c r="P32" s="403">
        <v>45309</v>
      </c>
      <c r="Q32" s="118">
        <v>34134000</v>
      </c>
      <c r="R32" s="403">
        <v>45338</v>
      </c>
      <c r="S32" s="118">
        <v>14400000</v>
      </c>
      <c r="T32" s="119" t="s">
        <v>67</v>
      </c>
      <c r="U32" s="124">
        <v>57426458</v>
      </c>
      <c r="V32" s="168" t="s">
        <v>7829</v>
      </c>
      <c r="W32" s="403">
        <v>45338</v>
      </c>
      <c r="X32" s="403">
        <v>45338</v>
      </c>
      <c r="Y32" s="125" t="s">
        <v>77</v>
      </c>
      <c r="Z32" s="403">
        <v>45473</v>
      </c>
      <c r="AA32" s="124">
        <f t="shared" si="0"/>
        <v>135</v>
      </c>
      <c r="AB32" s="118">
        <v>0</v>
      </c>
      <c r="AC32" s="118">
        <v>0</v>
      </c>
      <c r="AD32" s="118">
        <v>0</v>
      </c>
      <c r="AE32" s="126" t="s">
        <v>77</v>
      </c>
      <c r="AF32" s="124">
        <f t="shared" si="1"/>
        <v>0</v>
      </c>
      <c r="AG32" s="118">
        <v>0</v>
      </c>
      <c r="AH32" s="118">
        <v>0</v>
      </c>
      <c r="AI32" s="123" t="s">
        <v>77</v>
      </c>
      <c r="AJ32" s="122">
        <v>0</v>
      </c>
      <c r="AK32" s="127" t="s">
        <v>77</v>
      </c>
      <c r="AL32" s="127" t="s">
        <v>77</v>
      </c>
      <c r="AM32" s="124">
        <f t="shared" si="2"/>
        <v>0</v>
      </c>
      <c r="AN32" s="124">
        <f>+K32+AC32-AH32</f>
        <v>14400000</v>
      </c>
      <c r="AO32" s="119" t="s">
        <v>69</v>
      </c>
      <c r="AP32" s="118">
        <v>14400000</v>
      </c>
      <c r="AQ32" s="119" t="s">
        <v>1214</v>
      </c>
      <c r="AR32" s="118">
        <v>0</v>
      </c>
      <c r="AS32" s="127" t="s">
        <v>77</v>
      </c>
      <c r="AT32" s="170">
        <v>11200000</v>
      </c>
      <c r="AU32" s="160">
        <f t="shared" si="3"/>
        <v>3200000</v>
      </c>
      <c r="AV32" s="98">
        <f t="shared" si="4"/>
        <v>0.77777777777777779</v>
      </c>
      <c r="AW32" s="127" t="s">
        <v>77</v>
      </c>
      <c r="AX32" s="119" t="s">
        <v>1215</v>
      </c>
      <c r="AY32" s="161" t="s">
        <v>7857</v>
      </c>
      <c r="AZ32" s="116" t="s">
        <v>69</v>
      </c>
      <c r="BA32" s="116" t="s">
        <v>69</v>
      </c>
    </row>
    <row r="33" spans="2:53" s="341" customFormat="1" x14ac:dyDescent="0.25">
      <c r="B33" s="116">
        <v>2024</v>
      </c>
      <c r="C33" s="116">
        <v>891780111</v>
      </c>
      <c r="D33" s="117" t="s">
        <v>64</v>
      </c>
      <c r="E33" s="124" t="s">
        <v>7856</v>
      </c>
      <c r="F33" s="124" t="s">
        <v>7855</v>
      </c>
      <c r="G33" s="119">
        <v>0</v>
      </c>
      <c r="H33" s="119" t="s">
        <v>75</v>
      </c>
      <c r="I33" s="117" t="s">
        <v>65</v>
      </c>
      <c r="J33" s="118" t="s">
        <v>7854</v>
      </c>
      <c r="K33" s="118">
        <v>7500000</v>
      </c>
      <c r="L33" s="116" t="s">
        <v>70</v>
      </c>
      <c r="M33" s="124" t="s">
        <v>7853</v>
      </c>
      <c r="N33" s="124">
        <v>1082965808</v>
      </c>
      <c r="O33" s="118">
        <v>517</v>
      </c>
      <c r="P33" s="403">
        <v>45350</v>
      </c>
      <c r="Q33" s="118">
        <v>7500000</v>
      </c>
      <c r="R33" s="403">
        <v>45355</v>
      </c>
      <c r="S33" s="118">
        <v>7500000</v>
      </c>
      <c r="T33" s="119" t="s">
        <v>67</v>
      </c>
      <c r="U33" s="124">
        <v>57426458</v>
      </c>
      <c r="V33" s="168" t="s">
        <v>7829</v>
      </c>
      <c r="W33" s="403">
        <v>45355</v>
      </c>
      <c r="X33" s="403">
        <v>45355</v>
      </c>
      <c r="Y33" s="125" t="s">
        <v>77</v>
      </c>
      <c r="Z33" s="403">
        <v>45412</v>
      </c>
      <c r="AA33" s="124">
        <f t="shared" si="0"/>
        <v>57</v>
      </c>
      <c r="AB33" s="118">
        <v>0</v>
      </c>
      <c r="AC33" s="118">
        <v>0</v>
      </c>
      <c r="AD33" s="118">
        <v>0</v>
      </c>
      <c r="AE33" s="126" t="s">
        <v>77</v>
      </c>
      <c r="AF33" s="124">
        <f t="shared" si="1"/>
        <v>0</v>
      </c>
      <c r="AG33" s="118">
        <v>0</v>
      </c>
      <c r="AH33" s="118">
        <v>0</v>
      </c>
      <c r="AI33" s="123" t="s">
        <v>77</v>
      </c>
      <c r="AJ33" s="122">
        <v>0</v>
      </c>
      <c r="AK33" s="127" t="s">
        <v>77</v>
      </c>
      <c r="AL33" s="127" t="s">
        <v>77</v>
      </c>
      <c r="AM33" s="124">
        <f t="shared" si="2"/>
        <v>0</v>
      </c>
      <c r="AN33" s="124">
        <f>+K33+AC33-AH33</f>
        <v>7500000</v>
      </c>
      <c r="AO33" s="119" t="s">
        <v>69</v>
      </c>
      <c r="AP33" s="118">
        <v>7500000</v>
      </c>
      <c r="AQ33" s="119" t="s">
        <v>1214</v>
      </c>
      <c r="AR33" s="118">
        <v>0</v>
      </c>
      <c r="AS33" s="127" t="s">
        <v>5150</v>
      </c>
      <c r="AT33" s="170">
        <v>7500000</v>
      </c>
      <c r="AU33" s="160">
        <f t="shared" si="3"/>
        <v>0</v>
      </c>
      <c r="AV33" s="98">
        <f t="shared" si="4"/>
        <v>1</v>
      </c>
      <c r="AW33" s="127" t="s">
        <v>77</v>
      </c>
      <c r="AX33" s="119" t="s">
        <v>1215</v>
      </c>
      <c r="AY33" s="161" t="s">
        <v>7852</v>
      </c>
      <c r="AZ33" s="116" t="s">
        <v>69</v>
      </c>
      <c r="BA33" s="116" t="s">
        <v>69</v>
      </c>
    </row>
    <row r="34" spans="2:53" s="341" customFormat="1" x14ac:dyDescent="0.25">
      <c r="B34" s="116">
        <v>2024</v>
      </c>
      <c r="C34" s="116">
        <v>891780111</v>
      </c>
      <c r="D34" s="117" t="s">
        <v>64</v>
      </c>
      <c r="E34" s="124" t="s">
        <v>7851</v>
      </c>
      <c r="F34" s="124" t="s">
        <v>7850</v>
      </c>
      <c r="G34" s="119">
        <v>0</v>
      </c>
      <c r="H34" s="119" t="s">
        <v>75</v>
      </c>
      <c r="I34" s="117" t="s">
        <v>65</v>
      </c>
      <c r="J34" s="118" t="s">
        <v>7849</v>
      </c>
      <c r="K34" s="118">
        <v>14000000</v>
      </c>
      <c r="L34" s="116" t="s">
        <v>70</v>
      </c>
      <c r="M34" s="124" t="s">
        <v>4613</v>
      </c>
      <c r="N34" s="124">
        <v>7144967</v>
      </c>
      <c r="O34" s="118">
        <v>440</v>
      </c>
      <c r="P34" s="403">
        <v>45344</v>
      </c>
      <c r="Q34" s="118">
        <v>14000000</v>
      </c>
      <c r="R34" s="403">
        <v>45366</v>
      </c>
      <c r="S34" s="118">
        <v>14000000</v>
      </c>
      <c r="T34" s="119" t="s">
        <v>67</v>
      </c>
      <c r="U34" s="124">
        <v>57426458</v>
      </c>
      <c r="V34" s="168" t="s">
        <v>7829</v>
      </c>
      <c r="W34" s="403">
        <v>45364</v>
      </c>
      <c r="X34" s="403">
        <v>45366</v>
      </c>
      <c r="Y34" s="403">
        <v>45366</v>
      </c>
      <c r="Z34" s="403">
        <v>45656</v>
      </c>
      <c r="AA34" s="124">
        <f t="shared" si="0"/>
        <v>290</v>
      </c>
      <c r="AB34" s="118">
        <v>0</v>
      </c>
      <c r="AC34" s="118">
        <v>0</v>
      </c>
      <c r="AD34" s="118">
        <v>0</v>
      </c>
      <c r="AE34" s="126" t="s">
        <v>77</v>
      </c>
      <c r="AF34" s="124">
        <f t="shared" si="1"/>
        <v>0</v>
      </c>
      <c r="AG34" s="118">
        <v>0</v>
      </c>
      <c r="AH34" s="118">
        <v>0</v>
      </c>
      <c r="AI34" s="123" t="s">
        <v>77</v>
      </c>
      <c r="AJ34" s="122">
        <v>0</v>
      </c>
      <c r="AK34" s="127" t="s">
        <v>77</v>
      </c>
      <c r="AL34" s="127" t="s">
        <v>77</v>
      </c>
      <c r="AM34" s="124">
        <f t="shared" si="2"/>
        <v>0</v>
      </c>
      <c r="AN34" s="124">
        <f>+K34+AC34-AH34</f>
        <v>14000000</v>
      </c>
      <c r="AO34" s="119" t="s">
        <v>69</v>
      </c>
      <c r="AP34" s="118">
        <v>14000000</v>
      </c>
      <c r="AQ34" s="119" t="s">
        <v>1214</v>
      </c>
      <c r="AR34" s="118">
        <v>0</v>
      </c>
      <c r="AS34" s="127" t="s">
        <v>5142</v>
      </c>
      <c r="AT34" s="170"/>
      <c r="AU34" s="160">
        <f t="shared" si="3"/>
        <v>14000000</v>
      </c>
      <c r="AV34" s="98">
        <f t="shared" si="4"/>
        <v>0</v>
      </c>
      <c r="AW34" s="127" t="s">
        <v>77</v>
      </c>
      <c r="AX34" s="119" t="s">
        <v>1215</v>
      </c>
      <c r="AY34" s="161" t="s">
        <v>7848</v>
      </c>
      <c r="AZ34" s="116" t="s">
        <v>69</v>
      </c>
      <c r="BA34" s="116" t="s">
        <v>3456</v>
      </c>
    </row>
    <row r="35" spans="2:53" s="341" customFormat="1" x14ac:dyDescent="0.25">
      <c r="B35" s="116">
        <v>2024</v>
      </c>
      <c r="C35" s="116">
        <v>891780111</v>
      </c>
      <c r="D35" s="117" t="s">
        <v>64</v>
      </c>
      <c r="E35" s="124" t="s">
        <v>7847</v>
      </c>
      <c r="F35" s="124" t="s">
        <v>7846</v>
      </c>
      <c r="G35" s="119">
        <v>0</v>
      </c>
      <c r="H35" s="119" t="s">
        <v>75</v>
      </c>
      <c r="I35" s="117" t="s">
        <v>65</v>
      </c>
      <c r="J35" s="118" t="s">
        <v>7845</v>
      </c>
      <c r="K35" s="118">
        <v>15000000</v>
      </c>
      <c r="L35" s="116" t="s">
        <v>70</v>
      </c>
      <c r="M35" s="124" t="s">
        <v>7844</v>
      </c>
      <c r="N35" s="124">
        <v>901758426</v>
      </c>
      <c r="O35" s="118">
        <v>672</v>
      </c>
      <c r="P35" s="403">
        <v>45364</v>
      </c>
      <c r="Q35" s="118">
        <v>15000000</v>
      </c>
      <c r="R35" s="403">
        <v>45371</v>
      </c>
      <c r="S35" s="118">
        <v>15000000</v>
      </c>
      <c r="T35" s="119" t="s">
        <v>67</v>
      </c>
      <c r="U35" s="124">
        <v>72175282</v>
      </c>
      <c r="V35" s="168" t="s">
        <v>7843</v>
      </c>
      <c r="W35" s="403">
        <v>45371</v>
      </c>
      <c r="X35" s="403">
        <v>45371</v>
      </c>
      <c r="Y35" s="125" t="s">
        <v>77</v>
      </c>
      <c r="Z35" s="403">
        <v>45402</v>
      </c>
      <c r="AA35" s="124">
        <f t="shared" si="0"/>
        <v>31</v>
      </c>
      <c r="AB35" s="118">
        <v>0</v>
      </c>
      <c r="AC35" s="118">
        <v>0</v>
      </c>
      <c r="AD35" s="118">
        <v>0</v>
      </c>
      <c r="AE35" s="126" t="s">
        <v>77</v>
      </c>
      <c r="AF35" s="124">
        <f t="shared" si="1"/>
        <v>0</v>
      </c>
      <c r="AG35" s="118">
        <v>0</v>
      </c>
      <c r="AH35" s="118">
        <v>0</v>
      </c>
      <c r="AI35" s="123" t="s">
        <v>77</v>
      </c>
      <c r="AJ35" s="122">
        <v>0</v>
      </c>
      <c r="AK35" s="127" t="s">
        <v>77</v>
      </c>
      <c r="AL35" s="127" t="s">
        <v>77</v>
      </c>
      <c r="AM35" s="124">
        <f t="shared" si="2"/>
        <v>0</v>
      </c>
      <c r="AN35" s="124">
        <f>+K35+AC35-AH35</f>
        <v>15000000</v>
      </c>
      <c r="AO35" s="119" t="s">
        <v>69</v>
      </c>
      <c r="AP35" s="118">
        <v>15000000</v>
      </c>
      <c r="AQ35" s="119" t="s">
        <v>1214</v>
      </c>
      <c r="AR35" s="118">
        <v>0</v>
      </c>
      <c r="AS35" s="127" t="s">
        <v>5135</v>
      </c>
      <c r="AT35" s="170">
        <v>15000000</v>
      </c>
      <c r="AU35" s="160">
        <f t="shared" si="3"/>
        <v>0</v>
      </c>
      <c r="AV35" s="98">
        <f t="shared" si="4"/>
        <v>1</v>
      </c>
      <c r="AW35" s="127" t="s">
        <v>77</v>
      </c>
      <c r="AX35" s="119" t="s">
        <v>1215</v>
      </c>
      <c r="AY35" s="161" t="s">
        <v>7842</v>
      </c>
      <c r="AZ35" s="116" t="s">
        <v>69</v>
      </c>
      <c r="BA35" s="116" t="s">
        <v>3456</v>
      </c>
    </row>
    <row r="36" spans="2:53" s="341" customFormat="1" x14ac:dyDescent="0.25">
      <c r="B36" s="116">
        <v>2024</v>
      </c>
      <c r="C36" s="116">
        <v>891780111</v>
      </c>
      <c r="D36" s="117" t="s">
        <v>64</v>
      </c>
      <c r="E36" s="124" t="s">
        <v>7841</v>
      </c>
      <c r="F36" s="124" t="s">
        <v>7840</v>
      </c>
      <c r="G36" s="119">
        <v>0</v>
      </c>
      <c r="H36" s="119" t="s">
        <v>75</v>
      </c>
      <c r="I36" s="117" t="s">
        <v>65</v>
      </c>
      <c r="J36" s="118" t="s">
        <v>7839</v>
      </c>
      <c r="K36" s="118">
        <v>18500000</v>
      </c>
      <c r="L36" s="116" t="s">
        <v>70</v>
      </c>
      <c r="M36" s="124" t="s">
        <v>6890</v>
      </c>
      <c r="N36" s="124">
        <v>84455243</v>
      </c>
      <c r="O36" s="118">
        <v>271</v>
      </c>
      <c r="P36" s="403">
        <v>45328</v>
      </c>
      <c r="Q36" s="118">
        <v>18500000</v>
      </c>
      <c r="R36" s="403">
        <v>45384</v>
      </c>
      <c r="S36" s="118">
        <v>18500000</v>
      </c>
      <c r="T36" s="119" t="s">
        <v>69</v>
      </c>
      <c r="U36" s="124">
        <v>1082976788</v>
      </c>
      <c r="V36" s="168" t="s">
        <v>3442</v>
      </c>
      <c r="W36" s="403">
        <v>45383</v>
      </c>
      <c r="X36" s="403">
        <v>45384</v>
      </c>
      <c r="Y36" s="125" t="s">
        <v>77</v>
      </c>
      <c r="Z36" s="403">
        <v>45534</v>
      </c>
      <c r="AA36" s="124">
        <f t="shared" si="0"/>
        <v>150</v>
      </c>
      <c r="AB36" s="118">
        <v>0</v>
      </c>
      <c r="AC36" s="118">
        <v>0</v>
      </c>
      <c r="AD36" s="118">
        <v>0</v>
      </c>
      <c r="AE36" s="126" t="s">
        <v>77</v>
      </c>
      <c r="AF36" s="124">
        <f t="shared" si="1"/>
        <v>0</v>
      </c>
      <c r="AG36" s="118">
        <v>0</v>
      </c>
      <c r="AH36" s="118">
        <v>0</v>
      </c>
      <c r="AI36" s="123" t="s">
        <v>5150</v>
      </c>
      <c r="AJ36" s="122">
        <v>0</v>
      </c>
      <c r="AK36" s="127" t="s">
        <v>77</v>
      </c>
      <c r="AL36" s="127" t="s">
        <v>77</v>
      </c>
      <c r="AM36" s="124">
        <f t="shared" si="2"/>
        <v>0</v>
      </c>
      <c r="AN36" s="124">
        <f>+K36+AC36-AH36</f>
        <v>18500000</v>
      </c>
      <c r="AO36" s="119" t="s">
        <v>69</v>
      </c>
      <c r="AP36" s="118">
        <v>18500000</v>
      </c>
      <c r="AQ36" s="119" t="s">
        <v>1214</v>
      </c>
      <c r="AR36" s="118">
        <v>0</v>
      </c>
      <c r="AS36" s="127" t="s">
        <v>5128</v>
      </c>
      <c r="AT36" s="170">
        <v>7400000</v>
      </c>
      <c r="AU36" s="160">
        <f t="shared" si="3"/>
        <v>11100000</v>
      </c>
      <c r="AV36" s="98">
        <f t="shared" si="4"/>
        <v>0.4</v>
      </c>
      <c r="AW36" s="127" t="s">
        <v>77</v>
      </c>
      <c r="AX36" s="119" t="s">
        <v>1215</v>
      </c>
      <c r="AY36" s="161" t="s">
        <v>7838</v>
      </c>
      <c r="AZ36" s="116" t="s">
        <v>69</v>
      </c>
      <c r="BA36" s="116" t="s">
        <v>69</v>
      </c>
    </row>
    <row r="37" spans="2:53" s="341" customFormat="1" x14ac:dyDescent="0.25">
      <c r="B37" s="116">
        <v>2024</v>
      </c>
      <c r="C37" s="116">
        <v>891780111</v>
      </c>
      <c r="D37" s="117" t="s">
        <v>64</v>
      </c>
      <c r="E37" s="124" t="s">
        <v>7837</v>
      </c>
      <c r="F37" s="124" t="s">
        <v>7836</v>
      </c>
      <c r="G37" s="119">
        <v>0</v>
      </c>
      <c r="H37" s="119" t="s">
        <v>75</v>
      </c>
      <c r="I37" s="117" t="s">
        <v>65</v>
      </c>
      <c r="J37" s="118" t="s">
        <v>7835</v>
      </c>
      <c r="K37" s="118">
        <v>44000000</v>
      </c>
      <c r="L37" s="116" t="s">
        <v>70</v>
      </c>
      <c r="M37" s="124" t="s">
        <v>7834</v>
      </c>
      <c r="N37" s="124">
        <v>12561035</v>
      </c>
      <c r="O37" s="118">
        <v>737</v>
      </c>
      <c r="P37" s="403">
        <v>45370</v>
      </c>
      <c r="Q37" s="118">
        <v>44000000</v>
      </c>
      <c r="R37" s="403">
        <v>45385</v>
      </c>
      <c r="S37" s="118">
        <v>44000000</v>
      </c>
      <c r="T37" s="119" t="s">
        <v>69</v>
      </c>
      <c r="U37" s="124">
        <v>57426458</v>
      </c>
      <c r="V37" s="168" t="s">
        <v>7829</v>
      </c>
      <c r="W37" s="403">
        <v>45385</v>
      </c>
      <c r="X37" s="403">
        <v>45385</v>
      </c>
      <c r="Y37" s="125" t="s">
        <v>77</v>
      </c>
      <c r="Z37" s="403">
        <v>45656</v>
      </c>
      <c r="AA37" s="124">
        <f t="shared" si="0"/>
        <v>271</v>
      </c>
      <c r="AB37" s="118">
        <v>0</v>
      </c>
      <c r="AC37" s="118">
        <v>0</v>
      </c>
      <c r="AD37" s="118">
        <v>0</v>
      </c>
      <c r="AE37" s="126" t="s">
        <v>77</v>
      </c>
      <c r="AF37" s="124">
        <f t="shared" si="1"/>
        <v>0</v>
      </c>
      <c r="AG37" s="118">
        <v>0</v>
      </c>
      <c r="AH37" s="118">
        <v>0</v>
      </c>
      <c r="AI37" s="123" t="s">
        <v>5142</v>
      </c>
      <c r="AJ37" s="122">
        <v>0</v>
      </c>
      <c r="AK37" s="127" t="s">
        <v>77</v>
      </c>
      <c r="AL37" s="127" t="s">
        <v>77</v>
      </c>
      <c r="AM37" s="124">
        <f t="shared" si="2"/>
        <v>0</v>
      </c>
      <c r="AN37" s="124">
        <f>+K37+AC37-AH37</f>
        <v>44000000</v>
      </c>
      <c r="AO37" s="119" t="s">
        <v>69</v>
      </c>
      <c r="AP37" s="118">
        <v>44000000</v>
      </c>
      <c r="AQ37" s="119" t="s">
        <v>1214</v>
      </c>
      <c r="AR37" s="118">
        <v>0</v>
      </c>
      <c r="AS37" s="127" t="s">
        <v>5120</v>
      </c>
      <c r="AT37" s="170">
        <v>20378269</v>
      </c>
      <c r="AU37" s="160">
        <f t="shared" si="3"/>
        <v>23621731</v>
      </c>
      <c r="AV37" s="98">
        <f t="shared" si="4"/>
        <v>0.46314247727272728</v>
      </c>
      <c r="AW37" s="127" t="s">
        <v>77</v>
      </c>
      <c r="AX37" s="119" t="s">
        <v>1215</v>
      </c>
      <c r="AY37" s="161" t="s">
        <v>7833</v>
      </c>
      <c r="AZ37" s="116" t="s">
        <v>69</v>
      </c>
      <c r="BA37" s="116" t="s">
        <v>3456</v>
      </c>
    </row>
    <row r="38" spans="2:53" s="341" customFormat="1" x14ac:dyDescent="0.25">
      <c r="B38" s="116">
        <v>2024</v>
      </c>
      <c r="C38" s="116">
        <v>891780111</v>
      </c>
      <c r="D38" s="117" t="s">
        <v>64</v>
      </c>
      <c r="E38" s="124" t="s">
        <v>7832</v>
      </c>
      <c r="F38" s="124" t="s">
        <v>7831</v>
      </c>
      <c r="G38" s="119">
        <v>0</v>
      </c>
      <c r="H38" s="119" t="s">
        <v>75</v>
      </c>
      <c r="I38" s="117" t="s">
        <v>65</v>
      </c>
      <c r="J38" s="118" t="s">
        <v>7830</v>
      </c>
      <c r="K38" s="118">
        <v>45060000</v>
      </c>
      <c r="L38" s="116" t="s">
        <v>70</v>
      </c>
      <c r="M38" s="124" t="s">
        <v>3657</v>
      </c>
      <c r="N38" s="124">
        <v>900929739</v>
      </c>
      <c r="O38" s="118">
        <v>686</v>
      </c>
      <c r="P38" s="403">
        <v>45365</v>
      </c>
      <c r="Q38" s="118">
        <v>45060000</v>
      </c>
      <c r="R38" s="403">
        <v>45411</v>
      </c>
      <c r="S38" s="118">
        <v>45060000</v>
      </c>
      <c r="T38" s="119" t="s">
        <v>69</v>
      </c>
      <c r="U38" s="124">
        <v>57426458</v>
      </c>
      <c r="V38" s="168" t="s">
        <v>7829</v>
      </c>
      <c r="W38" s="403">
        <v>45411</v>
      </c>
      <c r="X38" s="403">
        <v>45412</v>
      </c>
      <c r="Y38" s="125" t="s">
        <v>77</v>
      </c>
      <c r="Z38" s="403">
        <v>45657</v>
      </c>
      <c r="AA38" s="124">
        <f t="shared" si="0"/>
        <v>245</v>
      </c>
      <c r="AB38" s="118">
        <v>0</v>
      </c>
      <c r="AC38" s="118">
        <v>0</v>
      </c>
      <c r="AD38" s="118">
        <v>0</v>
      </c>
      <c r="AE38" s="126" t="s">
        <v>77</v>
      </c>
      <c r="AF38" s="124">
        <f t="shared" si="1"/>
        <v>0</v>
      </c>
      <c r="AG38" s="118">
        <v>0</v>
      </c>
      <c r="AH38" s="118">
        <v>0</v>
      </c>
      <c r="AI38" s="123" t="s">
        <v>77</v>
      </c>
      <c r="AJ38" s="122">
        <v>0</v>
      </c>
      <c r="AK38" s="127" t="s">
        <v>77</v>
      </c>
      <c r="AL38" s="127" t="s">
        <v>77</v>
      </c>
      <c r="AM38" s="124">
        <f t="shared" si="2"/>
        <v>0</v>
      </c>
      <c r="AN38" s="124">
        <f>+K38+AC38-AH38</f>
        <v>45060000</v>
      </c>
      <c r="AO38" s="119" t="s">
        <v>69</v>
      </c>
      <c r="AP38" s="118">
        <v>45060000</v>
      </c>
      <c r="AQ38" s="119" t="s">
        <v>1214</v>
      </c>
      <c r="AR38" s="118">
        <v>0</v>
      </c>
      <c r="AS38" s="127" t="s">
        <v>5135</v>
      </c>
      <c r="AT38" s="170"/>
      <c r="AU38" s="160">
        <f t="shared" si="3"/>
        <v>45060000</v>
      </c>
      <c r="AV38" s="98">
        <f t="shared" si="4"/>
        <v>0</v>
      </c>
      <c r="AW38" s="127" t="s">
        <v>77</v>
      </c>
      <c r="AX38" s="119" t="s">
        <v>1215</v>
      </c>
      <c r="AY38" s="161" t="s">
        <v>7828</v>
      </c>
      <c r="AZ38" s="116" t="s">
        <v>69</v>
      </c>
      <c r="BA38" s="116" t="s">
        <v>3456</v>
      </c>
    </row>
    <row r="39" spans="2:53" s="341" customFormat="1" x14ac:dyDescent="0.25">
      <c r="B39" s="116">
        <v>2024</v>
      </c>
      <c r="C39" s="116">
        <v>891780111</v>
      </c>
      <c r="D39" s="117" t="s">
        <v>64</v>
      </c>
      <c r="E39" s="124" t="s">
        <v>7827</v>
      </c>
      <c r="F39" s="124" t="s">
        <v>7826</v>
      </c>
      <c r="G39" s="119">
        <v>0</v>
      </c>
      <c r="H39" s="119" t="s">
        <v>75</v>
      </c>
      <c r="I39" s="117" t="s">
        <v>65</v>
      </c>
      <c r="J39" s="118" t="s">
        <v>7825</v>
      </c>
      <c r="K39" s="118">
        <v>10000000</v>
      </c>
      <c r="L39" s="116" t="s">
        <v>70</v>
      </c>
      <c r="M39" s="124" t="s">
        <v>7824</v>
      </c>
      <c r="N39" s="124">
        <v>1082878496</v>
      </c>
      <c r="O39" s="118">
        <v>1068</v>
      </c>
      <c r="P39" s="403">
        <v>45408</v>
      </c>
      <c r="Q39" s="118">
        <v>50039534</v>
      </c>
      <c r="R39" s="403">
        <v>45414</v>
      </c>
      <c r="S39" s="118">
        <v>10000000</v>
      </c>
      <c r="T39" s="119" t="s">
        <v>69</v>
      </c>
      <c r="U39" s="124">
        <v>1082976788</v>
      </c>
      <c r="V39" s="168" t="s">
        <v>3442</v>
      </c>
      <c r="W39" s="403">
        <v>45414</v>
      </c>
      <c r="X39" s="403">
        <v>45414</v>
      </c>
      <c r="Y39" s="125" t="s">
        <v>77</v>
      </c>
      <c r="Z39" s="403">
        <v>45535</v>
      </c>
      <c r="AA39" s="124">
        <f t="shared" si="0"/>
        <v>121</v>
      </c>
      <c r="AB39" s="118">
        <v>0</v>
      </c>
      <c r="AC39" s="118">
        <v>0</v>
      </c>
      <c r="AD39" s="118">
        <v>0</v>
      </c>
      <c r="AE39" s="126" t="s">
        <v>77</v>
      </c>
      <c r="AF39" s="124">
        <f t="shared" si="1"/>
        <v>0</v>
      </c>
      <c r="AG39" s="118">
        <v>0</v>
      </c>
      <c r="AH39" s="118">
        <v>0</v>
      </c>
      <c r="AI39" s="123" t="s">
        <v>77</v>
      </c>
      <c r="AJ39" s="122">
        <v>0</v>
      </c>
      <c r="AK39" s="127" t="s">
        <v>77</v>
      </c>
      <c r="AL39" s="127" t="s">
        <v>77</v>
      </c>
      <c r="AM39" s="124">
        <f t="shared" si="2"/>
        <v>0</v>
      </c>
      <c r="AN39" s="124">
        <f>+K39+AC39-AH39</f>
        <v>10000000</v>
      </c>
      <c r="AO39" s="119" t="s">
        <v>69</v>
      </c>
      <c r="AP39" s="118">
        <v>10000000</v>
      </c>
      <c r="AQ39" s="119" t="s">
        <v>1214</v>
      </c>
      <c r="AR39" s="118">
        <v>0</v>
      </c>
      <c r="AS39" s="127" t="s">
        <v>5135</v>
      </c>
      <c r="AT39" s="170">
        <v>2500000</v>
      </c>
      <c r="AU39" s="160">
        <f t="shared" si="3"/>
        <v>7500000</v>
      </c>
      <c r="AV39" s="98">
        <f t="shared" si="4"/>
        <v>0.25</v>
      </c>
      <c r="AW39" s="127" t="s">
        <v>77</v>
      </c>
      <c r="AX39" s="119" t="s">
        <v>1215</v>
      </c>
      <c r="AY39" s="270" t="s">
        <v>7823</v>
      </c>
      <c r="AZ39" s="116" t="s">
        <v>69</v>
      </c>
      <c r="BA39" s="116" t="s">
        <v>69</v>
      </c>
    </row>
    <row r="40" spans="2:53" s="341" customFormat="1" x14ac:dyDescent="0.25">
      <c r="B40" s="116">
        <v>2024</v>
      </c>
      <c r="C40" s="116">
        <v>891780111</v>
      </c>
      <c r="D40" s="117" t="s">
        <v>64</v>
      </c>
      <c r="E40" s="124" t="s">
        <v>7822</v>
      </c>
      <c r="F40" s="124" t="s">
        <v>7821</v>
      </c>
      <c r="G40" s="119">
        <v>0</v>
      </c>
      <c r="H40" s="119" t="s">
        <v>75</v>
      </c>
      <c r="I40" s="117" t="s">
        <v>65</v>
      </c>
      <c r="J40" s="118" t="s">
        <v>7820</v>
      </c>
      <c r="K40" s="118">
        <v>10000000</v>
      </c>
      <c r="L40" s="116" t="s">
        <v>70</v>
      </c>
      <c r="M40" s="124" t="s">
        <v>7819</v>
      </c>
      <c r="N40" s="124">
        <v>1083027986</v>
      </c>
      <c r="O40" s="118">
        <v>1068</v>
      </c>
      <c r="P40" s="403">
        <v>45408</v>
      </c>
      <c r="Q40" s="118">
        <v>50039534</v>
      </c>
      <c r="R40" s="403">
        <v>45414</v>
      </c>
      <c r="S40" s="118">
        <v>10000000</v>
      </c>
      <c r="T40" s="119" t="s">
        <v>69</v>
      </c>
      <c r="U40" s="124">
        <v>1082976788</v>
      </c>
      <c r="V40" s="168" t="s">
        <v>3442</v>
      </c>
      <c r="W40" s="403">
        <v>45414</v>
      </c>
      <c r="X40" s="403">
        <v>45414</v>
      </c>
      <c r="Y40" s="125" t="s">
        <v>77</v>
      </c>
      <c r="Z40" s="403">
        <v>45535</v>
      </c>
      <c r="AA40" s="124">
        <f t="shared" si="0"/>
        <v>121</v>
      </c>
      <c r="AB40" s="118">
        <v>0</v>
      </c>
      <c r="AC40" s="118">
        <v>0</v>
      </c>
      <c r="AD40" s="118">
        <v>0</v>
      </c>
      <c r="AE40" s="126" t="s">
        <v>77</v>
      </c>
      <c r="AF40" s="124">
        <f t="shared" si="1"/>
        <v>0</v>
      </c>
      <c r="AG40" s="118">
        <v>0</v>
      </c>
      <c r="AH40" s="118">
        <v>0</v>
      </c>
      <c r="AI40" s="123" t="s">
        <v>77</v>
      </c>
      <c r="AJ40" s="122">
        <v>0</v>
      </c>
      <c r="AK40" s="127" t="s">
        <v>77</v>
      </c>
      <c r="AL40" s="127" t="s">
        <v>77</v>
      </c>
      <c r="AM40" s="124">
        <f t="shared" si="2"/>
        <v>0</v>
      </c>
      <c r="AN40" s="124">
        <f>+K40+AC40-AH40</f>
        <v>10000000</v>
      </c>
      <c r="AO40" s="119" t="s">
        <v>69</v>
      </c>
      <c r="AP40" s="118">
        <v>10000000</v>
      </c>
      <c r="AQ40" s="119" t="s">
        <v>1214</v>
      </c>
      <c r="AR40" s="118">
        <v>0</v>
      </c>
      <c r="AS40" s="127" t="s">
        <v>5135</v>
      </c>
      <c r="AT40" s="170">
        <v>2500000</v>
      </c>
      <c r="AU40" s="160">
        <f t="shared" si="3"/>
        <v>7500000</v>
      </c>
      <c r="AV40" s="98">
        <f t="shared" si="4"/>
        <v>0.25</v>
      </c>
      <c r="AW40" s="127" t="s">
        <v>77</v>
      </c>
      <c r="AX40" s="119" t="s">
        <v>1215</v>
      </c>
      <c r="AY40" s="270" t="s">
        <v>7818</v>
      </c>
      <c r="AZ40" s="116" t="s">
        <v>69</v>
      </c>
      <c r="BA40" s="116" t="s">
        <v>69</v>
      </c>
    </row>
    <row r="41" spans="2:53" s="341" customFormat="1" x14ac:dyDescent="0.25">
      <c r="B41" s="116">
        <v>2024</v>
      </c>
      <c r="C41" s="116">
        <v>891780111</v>
      </c>
      <c r="D41" s="117" t="s">
        <v>64</v>
      </c>
      <c r="E41" s="124" t="s">
        <v>7817</v>
      </c>
      <c r="F41" s="124" t="s">
        <v>7816</v>
      </c>
      <c r="G41" s="119">
        <v>0</v>
      </c>
      <c r="H41" s="119" t="s">
        <v>75</v>
      </c>
      <c r="I41" s="117" t="s">
        <v>65</v>
      </c>
      <c r="J41" s="118" t="s">
        <v>7815</v>
      </c>
      <c r="K41" s="118">
        <v>12000000</v>
      </c>
      <c r="L41" s="116" t="s">
        <v>70</v>
      </c>
      <c r="M41" s="124" t="s">
        <v>7814</v>
      </c>
      <c r="N41" s="124">
        <v>1082841477</v>
      </c>
      <c r="O41" s="118">
        <v>1070</v>
      </c>
      <c r="P41" s="403">
        <v>45408</v>
      </c>
      <c r="Q41" s="118">
        <v>12000000</v>
      </c>
      <c r="R41" s="403">
        <v>45414</v>
      </c>
      <c r="S41" s="118">
        <v>12000000</v>
      </c>
      <c r="T41" s="119" t="s">
        <v>69</v>
      </c>
      <c r="U41" s="124">
        <v>1082976788</v>
      </c>
      <c r="V41" s="168" t="s">
        <v>3442</v>
      </c>
      <c r="W41" s="403">
        <v>45414</v>
      </c>
      <c r="X41" s="403">
        <v>45414</v>
      </c>
      <c r="Y41" s="125" t="s">
        <v>77</v>
      </c>
      <c r="Z41" s="403">
        <v>45504</v>
      </c>
      <c r="AA41" s="124">
        <f t="shared" si="0"/>
        <v>90</v>
      </c>
      <c r="AB41" s="118">
        <v>0</v>
      </c>
      <c r="AC41" s="118">
        <v>0</v>
      </c>
      <c r="AD41" s="118">
        <v>0</v>
      </c>
      <c r="AE41" s="126" t="s">
        <v>77</v>
      </c>
      <c r="AF41" s="124">
        <f t="shared" si="1"/>
        <v>0</v>
      </c>
      <c r="AG41" s="118">
        <v>0</v>
      </c>
      <c r="AH41" s="118">
        <v>0</v>
      </c>
      <c r="AI41" s="123" t="s">
        <v>77</v>
      </c>
      <c r="AJ41" s="122">
        <v>0</v>
      </c>
      <c r="AK41" s="127" t="s">
        <v>77</v>
      </c>
      <c r="AL41" s="127" t="s">
        <v>77</v>
      </c>
      <c r="AM41" s="124">
        <f t="shared" si="2"/>
        <v>0</v>
      </c>
      <c r="AN41" s="124">
        <f>+K41+AC41-AH41</f>
        <v>12000000</v>
      </c>
      <c r="AO41" s="119" t="s">
        <v>69</v>
      </c>
      <c r="AP41" s="118">
        <v>12000000</v>
      </c>
      <c r="AQ41" s="119" t="s">
        <v>1214</v>
      </c>
      <c r="AR41" s="118">
        <v>0</v>
      </c>
      <c r="AS41" s="127" t="s">
        <v>5135</v>
      </c>
      <c r="AT41" s="170">
        <v>4000000</v>
      </c>
      <c r="AU41" s="160">
        <f t="shared" si="3"/>
        <v>8000000</v>
      </c>
      <c r="AV41" s="98">
        <f t="shared" si="4"/>
        <v>0.33333333333333331</v>
      </c>
      <c r="AW41" s="127" t="s">
        <v>77</v>
      </c>
      <c r="AX41" s="119" t="s">
        <v>1215</v>
      </c>
      <c r="AY41" s="270" t="s">
        <v>7813</v>
      </c>
      <c r="AZ41" s="116" t="s">
        <v>69</v>
      </c>
      <c r="BA41" s="116" t="s">
        <v>69</v>
      </c>
    </row>
    <row r="42" spans="2:53" s="341" customFormat="1" x14ac:dyDescent="0.25">
      <c r="B42" s="116">
        <v>2024</v>
      </c>
      <c r="C42" s="116">
        <v>891780111</v>
      </c>
      <c r="D42" s="117" t="s">
        <v>64</v>
      </c>
      <c r="E42" s="124" t="s">
        <v>7812</v>
      </c>
      <c r="F42" s="124" t="s">
        <v>7811</v>
      </c>
      <c r="G42" s="119">
        <v>0</v>
      </c>
      <c r="H42" s="119" t="s">
        <v>75</v>
      </c>
      <c r="I42" s="117" t="s">
        <v>65</v>
      </c>
      <c r="J42" s="118" t="s">
        <v>7810</v>
      </c>
      <c r="K42" s="118">
        <v>10500000</v>
      </c>
      <c r="L42" s="116" t="s">
        <v>70</v>
      </c>
      <c r="M42" s="124" t="s">
        <v>7809</v>
      </c>
      <c r="N42" s="124">
        <v>72289173</v>
      </c>
      <c r="O42" s="118">
        <v>1030</v>
      </c>
      <c r="P42" s="403">
        <v>45406</v>
      </c>
      <c r="Q42" s="118">
        <v>10500000</v>
      </c>
      <c r="R42" s="403">
        <v>45414</v>
      </c>
      <c r="S42" s="118">
        <v>10500000</v>
      </c>
      <c r="T42" s="119" t="s">
        <v>69</v>
      </c>
      <c r="U42" s="124">
        <v>1082976788</v>
      </c>
      <c r="V42" s="168" t="s">
        <v>3442</v>
      </c>
      <c r="W42" s="403">
        <v>45414</v>
      </c>
      <c r="X42" s="403">
        <v>45414</v>
      </c>
      <c r="Y42" s="125" t="s">
        <v>77</v>
      </c>
      <c r="Z42" s="403">
        <v>45504</v>
      </c>
      <c r="AA42" s="124">
        <f t="shared" si="0"/>
        <v>90</v>
      </c>
      <c r="AB42" s="118">
        <v>0</v>
      </c>
      <c r="AC42" s="118">
        <v>0</v>
      </c>
      <c r="AD42" s="118">
        <v>0</v>
      </c>
      <c r="AE42" s="126" t="s">
        <v>77</v>
      </c>
      <c r="AF42" s="124">
        <f t="shared" si="1"/>
        <v>0</v>
      </c>
      <c r="AG42" s="118">
        <v>0</v>
      </c>
      <c r="AH42" s="118">
        <v>0</v>
      </c>
      <c r="AI42" s="123" t="s">
        <v>77</v>
      </c>
      <c r="AJ42" s="122">
        <v>0</v>
      </c>
      <c r="AK42" s="127" t="s">
        <v>77</v>
      </c>
      <c r="AL42" s="127" t="s">
        <v>77</v>
      </c>
      <c r="AM42" s="124">
        <f t="shared" si="2"/>
        <v>0</v>
      </c>
      <c r="AN42" s="124">
        <f>+K42+AC42-AH42</f>
        <v>10500000</v>
      </c>
      <c r="AO42" s="119" t="s">
        <v>69</v>
      </c>
      <c r="AP42" s="118">
        <v>10500000</v>
      </c>
      <c r="AQ42" s="119" t="s">
        <v>1214</v>
      </c>
      <c r="AR42" s="118">
        <v>0</v>
      </c>
      <c r="AS42" s="127" t="s">
        <v>5135</v>
      </c>
      <c r="AT42" s="170">
        <v>3500000</v>
      </c>
      <c r="AU42" s="160">
        <f t="shared" si="3"/>
        <v>7000000</v>
      </c>
      <c r="AV42" s="98">
        <f t="shared" si="4"/>
        <v>0.33333333333333331</v>
      </c>
      <c r="AW42" s="127" t="s">
        <v>77</v>
      </c>
      <c r="AX42" s="119" t="s">
        <v>1215</v>
      </c>
      <c r="AY42" s="270" t="s">
        <v>7808</v>
      </c>
      <c r="AZ42" s="116" t="s">
        <v>69</v>
      </c>
      <c r="BA42" s="116" t="s">
        <v>69</v>
      </c>
    </row>
    <row r="43" spans="2:53" s="341" customFormat="1" x14ac:dyDescent="0.25">
      <c r="B43" s="116">
        <v>2024</v>
      </c>
      <c r="C43" s="116">
        <v>891780111</v>
      </c>
      <c r="D43" s="117" t="s">
        <v>64</v>
      </c>
      <c r="E43" s="124" t="s">
        <v>7807</v>
      </c>
      <c r="F43" s="124" t="s">
        <v>7806</v>
      </c>
      <c r="G43" s="119">
        <v>0</v>
      </c>
      <c r="H43" s="119" t="s">
        <v>75</v>
      </c>
      <c r="I43" s="117" t="s">
        <v>65</v>
      </c>
      <c r="J43" s="118" t="s">
        <v>7805</v>
      </c>
      <c r="K43" s="118">
        <v>10000000</v>
      </c>
      <c r="L43" s="116" t="s">
        <v>70</v>
      </c>
      <c r="M43" s="124" t="s">
        <v>7804</v>
      </c>
      <c r="N43" s="124">
        <v>1065651158</v>
      </c>
      <c r="O43" s="118">
        <v>1068</v>
      </c>
      <c r="P43" s="403">
        <v>45408</v>
      </c>
      <c r="Q43" s="118">
        <v>50039534</v>
      </c>
      <c r="R43" s="403">
        <v>45418</v>
      </c>
      <c r="S43" s="118">
        <v>10000000</v>
      </c>
      <c r="T43" s="119" t="s">
        <v>69</v>
      </c>
      <c r="U43" s="124">
        <v>1082976788</v>
      </c>
      <c r="V43" s="168" t="s">
        <v>3442</v>
      </c>
      <c r="W43" s="403">
        <v>45415</v>
      </c>
      <c r="X43" s="403">
        <v>45418</v>
      </c>
      <c r="Y43" s="125" t="s">
        <v>77</v>
      </c>
      <c r="Z43" s="403">
        <v>45535</v>
      </c>
      <c r="AA43" s="124">
        <f t="shared" si="0"/>
        <v>117</v>
      </c>
      <c r="AB43" s="118">
        <v>0</v>
      </c>
      <c r="AC43" s="118">
        <v>0</v>
      </c>
      <c r="AD43" s="118">
        <v>0</v>
      </c>
      <c r="AE43" s="126" t="s">
        <v>77</v>
      </c>
      <c r="AF43" s="124">
        <f t="shared" si="1"/>
        <v>0</v>
      </c>
      <c r="AG43" s="118">
        <v>0</v>
      </c>
      <c r="AH43" s="118">
        <v>0</v>
      </c>
      <c r="AI43" s="123" t="s">
        <v>77</v>
      </c>
      <c r="AJ43" s="122">
        <v>0</v>
      </c>
      <c r="AK43" s="127" t="s">
        <v>77</v>
      </c>
      <c r="AL43" s="127" t="s">
        <v>77</v>
      </c>
      <c r="AM43" s="124">
        <f t="shared" si="2"/>
        <v>0</v>
      </c>
      <c r="AN43" s="124">
        <f>+K43+AC43-AH43</f>
        <v>10000000</v>
      </c>
      <c r="AO43" s="119" t="s">
        <v>69</v>
      </c>
      <c r="AP43" s="118">
        <v>10000000</v>
      </c>
      <c r="AQ43" s="119" t="s">
        <v>1214</v>
      </c>
      <c r="AR43" s="118">
        <v>0</v>
      </c>
      <c r="AS43" s="127" t="s">
        <v>5135</v>
      </c>
      <c r="AT43" s="170">
        <v>2500000</v>
      </c>
      <c r="AU43" s="160">
        <f t="shared" si="3"/>
        <v>7500000</v>
      </c>
      <c r="AV43" s="98">
        <f t="shared" si="4"/>
        <v>0.25</v>
      </c>
      <c r="AW43" s="127" t="s">
        <v>77</v>
      </c>
      <c r="AX43" s="119" t="s">
        <v>1215</v>
      </c>
      <c r="AY43" s="270" t="s">
        <v>7803</v>
      </c>
      <c r="AZ43" s="116" t="s">
        <v>69</v>
      </c>
      <c r="BA43" s="116" t="s">
        <v>69</v>
      </c>
    </row>
    <row r="44" spans="2:53" s="341" customFormat="1" x14ac:dyDescent="0.25">
      <c r="B44" s="116">
        <v>2024</v>
      </c>
      <c r="C44" s="116">
        <v>891780111</v>
      </c>
      <c r="D44" s="117" t="s">
        <v>64</v>
      </c>
      <c r="E44" s="124" t="s">
        <v>7802</v>
      </c>
      <c r="F44" s="124" t="s">
        <v>7801</v>
      </c>
      <c r="G44" s="119">
        <v>0</v>
      </c>
      <c r="H44" s="119" t="s">
        <v>75</v>
      </c>
      <c r="I44" s="117" t="s">
        <v>65</v>
      </c>
      <c r="J44" s="118" t="s">
        <v>7800</v>
      </c>
      <c r="K44" s="118">
        <v>7500000</v>
      </c>
      <c r="L44" s="116" t="s">
        <v>70</v>
      </c>
      <c r="M44" s="124" t="s">
        <v>4767</v>
      </c>
      <c r="N44" s="124">
        <v>36667157</v>
      </c>
      <c r="O44" s="118">
        <v>1197</v>
      </c>
      <c r="P44" s="403">
        <v>45429</v>
      </c>
      <c r="Q44" s="118">
        <v>7500000</v>
      </c>
      <c r="R44" s="403">
        <v>45434</v>
      </c>
      <c r="S44" s="118">
        <v>7500000</v>
      </c>
      <c r="T44" s="119" t="s">
        <v>69</v>
      </c>
      <c r="U44" s="124">
        <v>37331294</v>
      </c>
      <c r="V44" s="168" t="s">
        <v>7799</v>
      </c>
      <c r="W44" s="403">
        <v>45433</v>
      </c>
      <c r="X44" s="403">
        <v>45434</v>
      </c>
      <c r="Y44" s="125" t="s">
        <v>77</v>
      </c>
      <c r="Z44" s="403">
        <v>45504</v>
      </c>
      <c r="AA44" s="124">
        <f t="shared" si="0"/>
        <v>70</v>
      </c>
      <c r="AB44" s="118">
        <v>0</v>
      </c>
      <c r="AC44" s="118">
        <v>0</v>
      </c>
      <c r="AD44" s="118">
        <v>0</v>
      </c>
      <c r="AE44" s="126" t="s">
        <v>77</v>
      </c>
      <c r="AF44" s="124">
        <f t="shared" si="1"/>
        <v>0</v>
      </c>
      <c r="AG44" s="118">
        <v>0</v>
      </c>
      <c r="AH44" s="118">
        <v>0</v>
      </c>
      <c r="AI44" s="123" t="s">
        <v>77</v>
      </c>
      <c r="AJ44" s="122">
        <v>0</v>
      </c>
      <c r="AK44" s="127" t="s">
        <v>77</v>
      </c>
      <c r="AL44" s="127" t="s">
        <v>77</v>
      </c>
      <c r="AM44" s="124">
        <f t="shared" si="2"/>
        <v>0</v>
      </c>
      <c r="AN44" s="124">
        <f>+K44+AC44-AH44</f>
        <v>7500000</v>
      </c>
      <c r="AO44" s="119" t="s">
        <v>69</v>
      </c>
      <c r="AP44" s="118">
        <v>7500000</v>
      </c>
      <c r="AQ44" s="119" t="s">
        <v>1214</v>
      </c>
      <c r="AR44" s="118">
        <v>0</v>
      </c>
      <c r="AS44" s="127" t="s">
        <v>5135</v>
      </c>
      <c r="AT44" s="170"/>
      <c r="AU44" s="160">
        <f t="shared" si="3"/>
        <v>7500000</v>
      </c>
      <c r="AV44" s="98">
        <f t="shared" si="4"/>
        <v>0</v>
      </c>
      <c r="AW44" s="127" t="s">
        <v>77</v>
      </c>
      <c r="AX44" s="119" t="s">
        <v>1215</v>
      </c>
      <c r="AY44" s="270" t="s">
        <v>7798</v>
      </c>
      <c r="AZ44" s="116" t="s">
        <v>69</v>
      </c>
      <c r="BA44" s="116" t="s">
        <v>69</v>
      </c>
    </row>
    <row r="45" spans="2:53" s="341" customFormat="1" ht="15.75" thickBot="1" x14ac:dyDescent="0.3">
      <c r="B45" s="128">
        <v>2024</v>
      </c>
      <c r="C45" s="128">
        <v>891780111</v>
      </c>
      <c r="D45" s="129" t="s">
        <v>64</v>
      </c>
      <c r="E45" s="136" t="s">
        <v>7797</v>
      </c>
      <c r="F45" s="136" t="s">
        <v>7796</v>
      </c>
      <c r="G45" s="131">
        <v>0</v>
      </c>
      <c r="H45" s="131" t="s">
        <v>75</v>
      </c>
      <c r="I45" s="129" t="s">
        <v>65</v>
      </c>
      <c r="J45" s="130" t="s">
        <v>7795</v>
      </c>
      <c r="K45" s="130">
        <v>10000000</v>
      </c>
      <c r="L45" s="128" t="s">
        <v>70</v>
      </c>
      <c r="M45" s="136" t="s">
        <v>7794</v>
      </c>
      <c r="N45" s="136">
        <v>1082990851</v>
      </c>
      <c r="O45" s="130">
        <v>1207</v>
      </c>
      <c r="P45" s="404">
        <v>45432</v>
      </c>
      <c r="Q45" s="130">
        <v>10000000</v>
      </c>
      <c r="R45" s="404">
        <v>45434</v>
      </c>
      <c r="S45" s="130">
        <v>10000000</v>
      </c>
      <c r="T45" s="131" t="s">
        <v>69</v>
      </c>
      <c r="U45" s="136">
        <v>1082976788</v>
      </c>
      <c r="V45" s="405" t="s">
        <v>3442</v>
      </c>
      <c r="W45" s="404">
        <v>45434</v>
      </c>
      <c r="X45" s="404">
        <v>45434</v>
      </c>
      <c r="Y45" s="137" t="s">
        <v>77</v>
      </c>
      <c r="Z45" s="404">
        <v>45473</v>
      </c>
      <c r="AA45" s="136">
        <f t="shared" si="0"/>
        <v>39</v>
      </c>
      <c r="AB45" s="130">
        <v>0</v>
      </c>
      <c r="AC45" s="130">
        <v>0</v>
      </c>
      <c r="AD45" s="130">
        <v>0</v>
      </c>
      <c r="AE45" s="139" t="s">
        <v>77</v>
      </c>
      <c r="AF45" s="136">
        <f t="shared" si="1"/>
        <v>0</v>
      </c>
      <c r="AG45" s="130">
        <v>0</v>
      </c>
      <c r="AH45" s="130">
        <v>0</v>
      </c>
      <c r="AI45" s="140" t="s">
        <v>77</v>
      </c>
      <c r="AJ45" s="173">
        <v>0</v>
      </c>
      <c r="AK45" s="142" t="s">
        <v>77</v>
      </c>
      <c r="AL45" s="142" t="s">
        <v>77</v>
      </c>
      <c r="AM45" s="136">
        <f t="shared" si="2"/>
        <v>0</v>
      </c>
      <c r="AN45" s="136">
        <f>+K45+AC45-AH45</f>
        <v>10000000</v>
      </c>
      <c r="AO45" s="131" t="s">
        <v>69</v>
      </c>
      <c r="AP45" s="130">
        <v>10000000</v>
      </c>
      <c r="AQ45" s="131" t="s">
        <v>1214</v>
      </c>
      <c r="AR45" s="130">
        <v>0</v>
      </c>
      <c r="AS45" s="142" t="s">
        <v>5135</v>
      </c>
      <c r="AT45" s="190">
        <v>5000000</v>
      </c>
      <c r="AU45" s="162">
        <f t="shared" si="3"/>
        <v>5000000</v>
      </c>
      <c r="AV45" s="163">
        <f t="shared" si="4"/>
        <v>0.5</v>
      </c>
      <c r="AW45" s="142" t="s">
        <v>77</v>
      </c>
      <c r="AX45" s="131" t="s">
        <v>1215</v>
      </c>
      <c r="AY45" s="271" t="s">
        <v>7793</v>
      </c>
      <c r="AZ45" s="128" t="s">
        <v>69</v>
      </c>
      <c r="BA45" s="128" t="s">
        <v>69</v>
      </c>
    </row>
    <row r="46" spans="2:53" s="7" customFormat="1" ht="15.75" thickBot="1" x14ac:dyDescent="0.3">
      <c r="B46" s="497" t="s">
        <v>71</v>
      </c>
      <c r="C46" s="498"/>
      <c r="D46" s="499"/>
      <c r="E46" s="82">
        <f>+SUBTOTAL(3,E8:E45)</f>
        <v>38</v>
      </c>
      <c r="F46" s="83"/>
      <c r="G46" s="84"/>
      <c r="H46" s="84"/>
      <c r="I46" s="84"/>
      <c r="J46" s="84"/>
      <c r="K46" s="85">
        <f>SUM(K8:K45)</f>
        <v>651571000</v>
      </c>
      <c r="L46" s="500"/>
      <c r="M46" s="501"/>
      <c r="N46" s="501"/>
      <c r="O46" s="501"/>
      <c r="P46" s="501"/>
      <c r="Q46" s="501"/>
      <c r="R46" s="501"/>
      <c r="S46" s="501"/>
      <c r="T46" s="501"/>
      <c r="U46" s="501"/>
      <c r="V46" s="501"/>
      <c r="W46" s="501"/>
      <c r="X46" s="501"/>
      <c r="Y46" s="501"/>
      <c r="Z46" s="501"/>
      <c r="AA46" s="502"/>
      <c r="AB46" s="86">
        <f>SUM(AB8:AB45)</f>
        <v>2</v>
      </c>
      <c r="AC46" s="87">
        <f>SUM(AC8:AC45)</f>
        <v>6300000</v>
      </c>
      <c r="AD46" s="87">
        <f>SUM(AD8:AD45)</f>
        <v>0</v>
      </c>
      <c r="AE46" s="88"/>
      <c r="AF46" s="87">
        <f>SUM(AF8:AF45)</f>
        <v>0</v>
      </c>
      <c r="AG46" s="87">
        <f>SUM(AG8:AG45)</f>
        <v>0</v>
      </c>
      <c r="AH46" s="89">
        <f>SUM(AH8:AH45)</f>
        <v>0</v>
      </c>
      <c r="AI46" s="88"/>
      <c r="AJ46" s="90">
        <f>SUM(AJ8:AJ45)</f>
        <v>0</v>
      </c>
      <c r="AK46" s="500"/>
      <c r="AL46" s="501"/>
      <c r="AM46" s="502"/>
      <c r="AN46" s="86">
        <f>SUM(AN8:AN45)</f>
        <v>657871000</v>
      </c>
      <c r="AO46" s="88"/>
      <c r="AP46" s="91">
        <f>SUM(AP8:AP45)</f>
        <v>649811000</v>
      </c>
      <c r="AQ46" s="88"/>
      <c r="AR46" s="87">
        <f>SUM(AR8:AR45)</f>
        <v>0</v>
      </c>
      <c r="AS46" s="88"/>
      <c r="AT46" s="87">
        <f>SUM(AT8:AT45)</f>
        <v>435189269</v>
      </c>
      <c r="AU46" s="93">
        <f>SUM(AU8:AU45)</f>
        <v>222681731</v>
      </c>
      <c r="AV46" s="515"/>
      <c r="AW46" s="516"/>
      <c r="AX46" s="516"/>
      <c r="AY46" s="516"/>
      <c r="AZ46" s="516"/>
      <c r="BA46" s="517"/>
    </row>
  </sheetData>
  <sheetProtection formatCells="0" formatColumns="0" formatRows="0" insertRows="0" deleteRows="0" autoFilter="0"/>
  <mergeCells count="22">
    <mergeCell ref="AV6:AX6"/>
    <mergeCell ref="AY6:BA6"/>
    <mergeCell ref="B46:D46"/>
    <mergeCell ref="L46:AA46"/>
    <mergeCell ref="AK46:AM46"/>
    <mergeCell ref="AV46:BA46"/>
    <mergeCell ref="W6:AA6"/>
    <mergeCell ref="AB6:AF6"/>
    <mergeCell ref="AG6:AI6"/>
    <mergeCell ref="AJ6:AM6"/>
    <mergeCell ref="E6:G6"/>
    <mergeCell ref="M6:N6"/>
    <mergeCell ref="O6:Q6"/>
    <mergeCell ref="R6:S6"/>
    <mergeCell ref="T6:V6"/>
    <mergeCell ref="AO6:AP6"/>
    <mergeCell ref="AQ6:AU6"/>
    <mergeCell ref="B3:C6"/>
    <mergeCell ref="D3:G4"/>
    <mergeCell ref="H3:I5"/>
    <mergeCell ref="F5:G5"/>
    <mergeCell ref="AB5:AM5"/>
  </mergeCells>
  <conditionalFormatting sqref="F5 E6">
    <cfRule type="containsText" dxfId="47" priority="6" operator="containsText" text="Seleccione Ordenador">
      <formula>NOT(ISERROR(SEARCH("Seleccione Ordenador",E5)))</formula>
    </cfRule>
  </conditionalFormatting>
  <conditionalFormatting sqref="F11">
    <cfRule type="colorScale" priority="4">
      <colorScale>
        <cfvo type="min"/>
        <cfvo type="max"/>
        <color theme="5" tint="0.59999389629810485"/>
        <color rgb="FFFFEF9C"/>
      </colorScale>
    </cfRule>
  </conditionalFormatting>
  <conditionalFormatting sqref="F5:G5">
    <cfRule type="colorScale" priority="5">
      <colorScale>
        <cfvo type="min"/>
        <cfvo type="percentile" val="50"/>
        <cfvo type="max"/>
        <color rgb="FFF8696B"/>
        <color rgb="FFFFEB84"/>
        <color rgb="FF63BE7B"/>
      </colorScale>
    </cfRule>
  </conditionalFormatting>
  <conditionalFormatting sqref="AA8:AA45">
    <cfRule type="expression" dxfId="46" priority="2">
      <formula>+_xlfn.ISFORMULA(AA8)</formula>
    </cfRule>
  </conditionalFormatting>
  <conditionalFormatting sqref="AF8:AF45 AU8:AV45">
    <cfRule type="expression" dxfId="45" priority="3">
      <formula>+_xlfn.ISFORMULA(AF8)</formula>
    </cfRule>
  </conditionalFormatting>
  <conditionalFormatting sqref="AM8:AP45">
    <cfRule type="expression" dxfId="44" priority="1">
      <formula>+_xlfn.ISFORMULA(AM8)</formula>
    </cfRule>
  </conditionalFormatting>
  <dataValidations count="9">
    <dataValidation type="list" allowBlank="1" showInputMessage="1" showErrorMessage="1" sqref="AO8:AO45 T8:T45" xr:uid="{00000000-0002-0000-0000-000008000000}">
      <formula1>"SI,NO"</formula1>
    </dataValidation>
    <dataValidation type="list" allowBlank="1" showInputMessage="1" showErrorMessage="1" sqref="AZ8:AZ45 BA39:BA44" xr:uid="{00000000-0002-0000-0000-000007000000}">
      <formula1>"SI,NO HA INICIADO"</formula1>
    </dataValidation>
    <dataValidation type="list" allowBlank="1" showInputMessage="1" showErrorMessage="1" sqref="BA8:BA38 BA45" xr:uid="{00000000-0002-0000-0000-000006000000}">
      <formula1>"SI,NA por TIPO Contrato"</formula1>
    </dataValidation>
    <dataValidation type="list" allowBlank="1" showInputMessage="1" showErrorMessage="1" sqref="I8:I45" xr:uid="{00000000-0002-0000-0000-000005000000}">
      <formula1>"FUNCIONAMIENTO,INVERSION,OTROS"</formula1>
    </dataValidation>
    <dataValidation type="list" allowBlank="1" showInputMessage="1" showErrorMessage="1" sqref="L8:L45" xr:uid="{00000000-0002-0000-0000-000004000000}">
      <formula1>"DIRECTA"</formula1>
    </dataValidation>
    <dataValidation type="list" allowBlank="1" showInputMessage="1" showErrorMessage="1" sqref="H8:H45" xr:uid="{00000000-0002-0000-0000-000003000000}">
      <formula1>"OTRO SECTOR"</formula1>
    </dataValidation>
    <dataValidation type="list" allowBlank="1" showInputMessage="1" showErrorMessage="1" sqref="AX8:AX45" xr:uid="{00000000-0002-0000-0000-000002000000}">
      <formula1>"Por iniciar,En ejecucion,Suspendido,Terminado,Liquidado"</formula1>
    </dataValidation>
    <dataValidation type="list" allowBlank="1" showInputMessage="1" showErrorMessage="1" sqref="J4" xr:uid="{00000000-0002-0000-0000-000001000000}">
      <formula1>"42,250,1000,3000"</formula1>
    </dataValidation>
    <dataValidation type="list" allowBlank="1" showInputMessage="1" showErrorMessage="1" errorTitle="ERROR" error="SOLO VALIDO LISTA DESPLEGABLE" promptTitle="ESCOJA EL PERIODO" sqref="F5" xr:uid="{00000000-0002-0000-0000-000000000000}">
      <formula1>"Seleccione el periodo a presentar,ENERO,FEBRERO,MARZO,ABRIL,MAYO,JUNIO,JULIO,AGOSTO,SEPTIEMBRE,OCTUBRE,NOVIEMBRE,DICIEMBRE"</formula1>
    </dataValidation>
  </dataValidations>
  <hyperlinks>
    <hyperlink ref="AY9" r:id="rId1" xr:uid="{C2B8724D-208E-4200-8427-1B83CE7307B7}"/>
    <hyperlink ref="AY10" r:id="rId2" xr:uid="{1B7FEB62-CAB4-4712-AD71-E7087C99E5E1}"/>
    <hyperlink ref="AY11" r:id="rId3" xr:uid="{AC79FA93-39E0-4FD8-B460-EDEF3DAC5AC5}"/>
    <hyperlink ref="AY12" r:id="rId4" xr:uid="{894DB86F-7563-49AC-A52C-FFF6F4FDB682}"/>
    <hyperlink ref="AY13" r:id="rId5" xr:uid="{238F72F6-AA59-4669-B211-79A61B2873BD}"/>
    <hyperlink ref="AY14" r:id="rId6" xr:uid="{489BC6AA-7C24-415B-8E3C-33928E0FA225}"/>
    <hyperlink ref="AY15" r:id="rId7" xr:uid="{0398427E-2244-490B-876B-A9A1C9E7CBC1}"/>
    <hyperlink ref="AY16" r:id="rId8" xr:uid="{2B03F146-61A2-4AE6-9A18-01814714323E}"/>
    <hyperlink ref="AY17" r:id="rId9" xr:uid="{20B7C129-DBC2-4A4D-88CB-D264650042E6}"/>
    <hyperlink ref="AY19" r:id="rId10" xr:uid="{3515E441-A572-46C0-81D3-AA2E545F7BE7}"/>
    <hyperlink ref="AY18" r:id="rId11" xr:uid="{3FC72E12-85AD-496C-B36D-D16C68154C92}"/>
    <hyperlink ref="AY20" r:id="rId12" xr:uid="{741DEBCB-40BD-471B-8DF2-4F9D332A04CE}"/>
    <hyperlink ref="AY21" r:id="rId13" xr:uid="{E66B7792-E9A7-4C30-8885-3F0C12DFC667}"/>
    <hyperlink ref="AY22" r:id="rId14" xr:uid="{A3476D03-5ACF-4552-B547-39733EBAE32D}"/>
    <hyperlink ref="AY23" r:id="rId15" xr:uid="{9CFAFAA0-B278-412C-ABE7-942D3249C600}"/>
    <hyperlink ref="AY24" r:id="rId16" xr:uid="{28E20206-A21B-4342-B4B6-50B7A65A1B83}"/>
    <hyperlink ref="AY25" r:id="rId17" xr:uid="{A00BDA8F-0538-4C27-80A4-E8A9DACD1CBB}"/>
    <hyperlink ref="AY26" r:id="rId18" xr:uid="{87B75C1D-1C26-438A-A764-F6CD1C97C0CA}"/>
    <hyperlink ref="AY27" r:id="rId19" xr:uid="{4F85A20E-B0D1-4E29-BE85-E3B8BBFE681B}"/>
    <hyperlink ref="AY34" r:id="rId20" xr:uid="{BA43CEF5-F053-4C8E-BE3B-E75F4DE464BE}"/>
    <hyperlink ref="AY35" r:id="rId21" xr:uid="{43D20D15-59E8-4B5C-91FC-EA648696D5A2}"/>
    <hyperlink ref="AY37" r:id="rId22" xr:uid="{195D79FD-048D-4F83-B303-468DC242A3BD}"/>
    <hyperlink ref="AY38" r:id="rId23" xr:uid="{A0464208-57B5-4527-84CC-03D9FE4AA7D7}"/>
  </hyperlinks>
  <pageMargins left="0.7" right="0.7" top="0.75" bottom="0.75" header="0.3" footer="0.3"/>
  <pageSetup orientation="portrait" horizontalDpi="300" verticalDpi="300" r:id="rId24"/>
  <drawing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E18E6-0DAB-467F-87AE-B8BE502074BD}">
  <dimension ref="A1:BT11"/>
  <sheetViews>
    <sheetView showGridLines="0" workbookViewId="0">
      <selection activeCell="BB7" sqref="BB7"/>
    </sheetView>
  </sheetViews>
  <sheetFormatPr baseColWidth="10" defaultRowHeight="15" x14ac:dyDescent="0.25"/>
  <cols>
    <col min="1" max="1" width="2.5703125" customWidth="1"/>
    <col min="2" max="2" width="7.28515625" customWidth="1"/>
    <col min="3" max="3" width="12.28515625" customWidth="1"/>
    <col min="4" max="4" width="26.140625" customWidth="1"/>
    <col min="5" max="5" width="19" customWidth="1"/>
    <col min="6" max="6" width="15.7109375" customWidth="1"/>
    <col min="7" max="7" width="11.285156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2.42578125" customWidth="1"/>
    <col min="20" max="20" width="13.28515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9"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250</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325000000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4617</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02" t="s">
        <v>4616</v>
      </c>
      <c r="F8" s="102" t="s">
        <v>4615</v>
      </c>
      <c r="G8" s="105">
        <v>0</v>
      </c>
      <c r="H8" s="105" t="s">
        <v>75</v>
      </c>
      <c r="I8" s="101" t="s">
        <v>65</v>
      </c>
      <c r="J8" s="106" t="s">
        <v>4614</v>
      </c>
      <c r="K8" s="102">
        <v>15000000</v>
      </c>
      <c r="L8" s="100" t="s">
        <v>70</v>
      </c>
      <c r="M8" s="106" t="s">
        <v>4613</v>
      </c>
      <c r="N8" s="107">
        <v>7144967</v>
      </c>
      <c r="O8" s="108">
        <v>249</v>
      </c>
      <c r="P8" s="109">
        <v>45324</v>
      </c>
      <c r="Q8" s="102">
        <v>15000000</v>
      </c>
      <c r="R8" s="109">
        <v>45341</v>
      </c>
      <c r="S8" s="102">
        <v>15000000</v>
      </c>
      <c r="T8" s="105" t="s">
        <v>67</v>
      </c>
      <c r="U8" s="199">
        <v>36718996</v>
      </c>
      <c r="V8" s="102" t="s">
        <v>4603</v>
      </c>
      <c r="W8" s="200">
        <v>45336</v>
      </c>
      <c r="X8" s="111">
        <v>45352</v>
      </c>
      <c r="Y8" s="111">
        <v>45336</v>
      </c>
      <c r="Z8" s="111">
        <v>45657</v>
      </c>
      <c r="AA8" s="110">
        <f>+IF(Y8="1800-01-01",Z8-X8,Z8-Y8)</f>
        <v>321</v>
      </c>
      <c r="AB8" s="102">
        <v>0</v>
      </c>
      <c r="AC8" s="102">
        <v>0</v>
      </c>
      <c r="AD8" s="102">
        <v>0</v>
      </c>
      <c r="AE8" s="113" t="s">
        <v>77</v>
      </c>
      <c r="AF8" s="110">
        <f>+IF(AE8="1800-01-01",0,AE8-Z8)</f>
        <v>0</v>
      </c>
      <c r="AG8" s="102">
        <v>0</v>
      </c>
      <c r="AH8" s="102">
        <v>0</v>
      </c>
      <c r="AI8" s="109" t="s">
        <v>77</v>
      </c>
      <c r="AJ8" s="105">
        <v>0</v>
      </c>
      <c r="AK8" s="109" t="s">
        <v>77</v>
      </c>
      <c r="AL8" s="109" t="s">
        <v>77</v>
      </c>
      <c r="AM8" s="110">
        <f>+IF(AK8="1800-01-01",0,AL8-AK8)</f>
        <v>0</v>
      </c>
      <c r="AN8" s="110">
        <f>+K8+AC8-AH8</f>
        <v>15000000</v>
      </c>
      <c r="AO8" s="105" t="s">
        <v>69</v>
      </c>
      <c r="AP8" s="102">
        <v>15000000</v>
      </c>
      <c r="AQ8" s="105" t="s">
        <v>1214</v>
      </c>
      <c r="AR8" s="102">
        <v>0</v>
      </c>
      <c r="AS8" s="114" t="s">
        <v>77</v>
      </c>
      <c r="AT8" s="191">
        <v>7056700</v>
      </c>
      <c r="AU8" s="156">
        <f>AN8-AT8</f>
        <v>7943300</v>
      </c>
      <c r="AV8" s="157">
        <f>+IFERROR(AT8/AN8,"_")</f>
        <v>0.47044666666666668</v>
      </c>
      <c r="AW8" s="114" t="s">
        <v>77</v>
      </c>
      <c r="AX8" s="105" t="s">
        <v>1215</v>
      </c>
      <c r="AY8" s="201" t="s">
        <v>4612</v>
      </c>
      <c r="AZ8" s="100" t="s">
        <v>69</v>
      </c>
      <c r="BA8" s="100" t="s">
        <v>3456</v>
      </c>
    </row>
    <row r="9" spans="1:72" s="53" customFormat="1" ht="12.75" x14ac:dyDescent="0.2">
      <c r="B9" s="116">
        <v>2024</v>
      </c>
      <c r="C9" s="116">
        <v>891780111</v>
      </c>
      <c r="D9" s="117" t="s">
        <v>64</v>
      </c>
      <c r="E9" s="118" t="s">
        <v>4611</v>
      </c>
      <c r="F9" s="118" t="s">
        <v>4610</v>
      </c>
      <c r="G9" s="119">
        <v>0</v>
      </c>
      <c r="H9" s="119" t="s">
        <v>75</v>
      </c>
      <c r="I9" s="118" t="s">
        <v>65</v>
      </c>
      <c r="J9" s="118" t="s">
        <v>4605</v>
      </c>
      <c r="K9" s="118">
        <v>20000000</v>
      </c>
      <c r="L9" s="119" t="s">
        <v>70</v>
      </c>
      <c r="M9" s="118" t="s">
        <v>4609</v>
      </c>
      <c r="N9" s="118">
        <v>900929739</v>
      </c>
      <c r="O9" s="118">
        <v>301</v>
      </c>
      <c r="P9" s="125">
        <v>45329</v>
      </c>
      <c r="Q9" s="118">
        <v>60000000</v>
      </c>
      <c r="R9" s="125">
        <v>45338</v>
      </c>
      <c r="S9" s="118">
        <v>20000000</v>
      </c>
      <c r="T9" s="119" t="s">
        <v>67</v>
      </c>
      <c r="U9" s="202">
        <v>36718996</v>
      </c>
      <c r="V9" s="118" t="s">
        <v>4603</v>
      </c>
      <c r="W9" s="203">
        <v>45338</v>
      </c>
      <c r="X9" s="125">
        <v>45352</v>
      </c>
      <c r="Y9" s="126" t="s">
        <v>77</v>
      </c>
      <c r="Z9" s="125">
        <v>45657</v>
      </c>
      <c r="AA9" s="124">
        <f>+IF(Y9="1800-01-01",Z9-X9,Z9-Y9)</f>
        <v>305</v>
      </c>
      <c r="AB9" s="118">
        <v>0</v>
      </c>
      <c r="AC9" s="118">
        <v>0</v>
      </c>
      <c r="AD9" s="118">
        <v>0</v>
      </c>
      <c r="AE9" s="119" t="s">
        <v>77</v>
      </c>
      <c r="AF9" s="124">
        <f>+IF(AE9="1800-01-01",0,AE9-Z9)</f>
        <v>0</v>
      </c>
      <c r="AG9" s="118">
        <v>0</v>
      </c>
      <c r="AH9" s="118">
        <v>0</v>
      </c>
      <c r="AI9" s="119" t="s">
        <v>77</v>
      </c>
      <c r="AJ9" s="119">
        <v>0</v>
      </c>
      <c r="AK9" s="119" t="s">
        <v>77</v>
      </c>
      <c r="AL9" s="119" t="s">
        <v>77</v>
      </c>
      <c r="AM9" s="124">
        <f>+IF(AK9="1800-01-01",0,AL9-AK9)</f>
        <v>0</v>
      </c>
      <c r="AN9" s="124">
        <f>+K9+AC9-AH9</f>
        <v>20000000</v>
      </c>
      <c r="AO9" s="119" t="s">
        <v>69</v>
      </c>
      <c r="AP9" s="118">
        <v>20000000</v>
      </c>
      <c r="AQ9" s="119" t="s">
        <v>1214</v>
      </c>
      <c r="AR9" s="118">
        <v>0</v>
      </c>
      <c r="AS9" s="119" t="s">
        <v>77</v>
      </c>
      <c r="AT9" s="170">
        <v>17552600</v>
      </c>
      <c r="AU9" s="160">
        <f>AN9-AT9</f>
        <v>2447400</v>
      </c>
      <c r="AV9" s="98">
        <f>+IFERROR(AT9/AN9,"_")</f>
        <v>0.87763000000000002</v>
      </c>
      <c r="AW9" s="119" t="s">
        <v>77</v>
      </c>
      <c r="AX9" s="119" t="s">
        <v>1215</v>
      </c>
      <c r="AY9" s="154" t="s">
        <v>4608</v>
      </c>
      <c r="AZ9" s="116" t="s">
        <v>69</v>
      </c>
      <c r="BA9" s="116" t="s">
        <v>3456</v>
      </c>
    </row>
    <row r="10" spans="1:72" s="53" customFormat="1" ht="13.5" thickBot="1" x14ac:dyDescent="0.25">
      <c r="B10" s="128">
        <v>2024</v>
      </c>
      <c r="C10" s="128">
        <v>891780111</v>
      </c>
      <c r="D10" s="129" t="s">
        <v>64</v>
      </c>
      <c r="E10" s="130" t="s">
        <v>4607</v>
      </c>
      <c r="F10" s="130" t="s">
        <v>4606</v>
      </c>
      <c r="G10" s="131">
        <v>0</v>
      </c>
      <c r="H10" s="131" t="s">
        <v>75</v>
      </c>
      <c r="I10" s="130" t="s">
        <v>65</v>
      </c>
      <c r="J10" s="130" t="s">
        <v>4605</v>
      </c>
      <c r="K10" s="130">
        <v>15000000</v>
      </c>
      <c r="L10" s="131" t="s">
        <v>70</v>
      </c>
      <c r="M10" s="133" t="s">
        <v>4604</v>
      </c>
      <c r="N10" s="130">
        <v>901094352</v>
      </c>
      <c r="O10" s="130">
        <v>301</v>
      </c>
      <c r="P10" s="137">
        <v>45329</v>
      </c>
      <c r="Q10" s="130">
        <v>60000000</v>
      </c>
      <c r="R10" s="137">
        <v>45373</v>
      </c>
      <c r="S10" s="130">
        <v>15000000</v>
      </c>
      <c r="T10" s="131" t="s">
        <v>67</v>
      </c>
      <c r="U10" s="204">
        <v>36718996</v>
      </c>
      <c r="V10" s="130" t="s">
        <v>4603</v>
      </c>
      <c r="W10" s="205">
        <v>45373</v>
      </c>
      <c r="X10" s="137">
        <v>45373</v>
      </c>
      <c r="Y10" s="139" t="s">
        <v>77</v>
      </c>
      <c r="Z10" s="137">
        <v>45657</v>
      </c>
      <c r="AA10" s="136">
        <f>+IF(Y10="1800-01-01",Z10-X10,Z10-Y10)</f>
        <v>284</v>
      </c>
      <c r="AB10" s="130">
        <v>0</v>
      </c>
      <c r="AC10" s="130">
        <v>0</v>
      </c>
      <c r="AD10" s="130">
        <v>0</v>
      </c>
      <c r="AE10" s="131" t="s">
        <v>77</v>
      </c>
      <c r="AF10" s="136">
        <f>+IF(AE10="1800-01-01",0,AE10-Z10)</f>
        <v>0</v>
      </c>
      <c r="AG10" s="130">
        <v>0</v>
      </c>
      <c r="AH10" s="130">
        <v>0</v>
      </c>
      <c r="AI10" s="131" t="s">
        <v>77</v>
      </c>
      <c r="AJ10" s="131">
        <v>0</v>
      </c>
      <c r="AK10" s="131" t="s">
        <v>77</v>
      </c>
      <c r="AL10" s="131" t="s">
        <v>77</v>
      </c>
      <c r="AM10" s="136">
        <f>+IF(AK10="1800-01-01",0,AL10-AK10)</f>
        <v>0</v>
      </c>
      <c r="AN10" s="136">
        <f>+K10+AC10-AH10</f>
        <v>15000000</v>
      </c>
      <c r="AO10" s="131" t="s">
        <v>69</v>
      </c>
      <c r="AP10" s="130">
        <v>15000000</v>
      </c>
      <c r="AQ10" s="131" t="s">
        <v>1214</v>
      </c>
      <c r="AR10" s="130">
        <v>0</v>
      </c>
      <c r="AS10" s="131" t="s">
        <v>77</v>
      </c>
      <c r="AT10" s="190">
        <v>0</v>
      </c>
      <c r="AU10" s="162">
        <f>AN10-AT10</f>
        <v>15000000</v>
      </c>
      <c r="AV10" s="163">
        <f>+IFERROR(AT10/AN10,"_")</f>
        <v>0</v>
      </c>
      <c r="AW10" s="131" t="s">
        <v>77</v>
      </c>
      <c r="AX10" s="131" t="s">
        <v>1215</v>
      </c>
      <c r="AY10" s="155" t="s">
        <v>4602</v>
      </c>
      <c r="AZ10" s="128" t="s">
        <v>69</v>
      </c>
      <c r="BA10" s="128" t="s">
        <v>3456</v>
      </c>
    </row>
    <row r="11" spans="1:72" s="7" customFormat="1" ht="15.75" thickBot="1" x14ac:dyDescent="0.3">
      <c r="B11" s="497" t="s">
        <v>71</v>
      </c>
      <c r="C11" s="498"/>
      <c r="D11" s="499"/>
      <c r="E11" s="82">
        <f>+SUBTOTAL(3,E8:E10)</f>
        <v>3</v>
      </c>
      <c r="F11" s="83"/>
      <c r="G11" s="84"/>
      <c r="H11" s="84"/>
      <c r="I11" s="84"/>
      <c r="J11" s="84"/>
      <c r="K11" s="85">
        <f>SUM(K8:K10)</f>
        <v>50000000</v>
      </c>
      <c r="L11" s="500"/>
      <c r="M11" s="501"/>
      <c r="N11" s="501"/>
      <c r="O11" s="501"/>
      <c r="P11" s="501"/>
      <c r="Q11" s="501"/>
      <c r="R11" s="501"/>
      <c r="S11" s="501"/>
      <c r="T11" s="501"/>
      <c r="U11" s="501"/>
      <c r="V11" s="501"/>
      <c r="W11" s="501"/>
      <c r="X11" s="501"/>
      <c r="Y11" s="501"/>
      <c r="Z11" s="501"/>
      <c r="AA11" s="502"/>
      <c r="AB11" s="86">
        <f>SUM(AB8:AB10)</f>
        <v>0</v>
      </c>
      <c r="AC11" s="87">
        <f>SUM(AC8:AC10)</f>
        <v>0</v>
      </c>
      <c r="AD11" s="87">
        <f>SUM(AD8:AD10)</f>
        <v>0</v>
      </c>
      <c r="AE11" s="88"/>
      <c r="AF11" s="87">
        <f>SUM(AF8:AF10)</f>
        <v>0</v>
      </c>
      <c r="AG11" s="87">
        <f>SUM(AG8:AG10)</f>
        <v>0</v>
      </c>
      <c r="AH11" s="89">
        <f>SUM(AH8:AH10)</f>
        <v>0</v>
      </c>
      <c r="AI11" s="88"/>
      <c r="AJ11" s="90">
        <f>SUM(AJ8:AJ10)</f>
        <v>0</v>
      </c>
      <c r="AK11" s="500"/>
      <c r="AL11" s="501"/>
      <c r="AM11" s="502"/>
      <c r="AN11" s="86">
        <f>SUM(AN8:AN10)</f>
        <v>50000000</v>
      </c>
      <c r="AO11" s="88"/>
      <c r="AP11" s="91">
        <f>SUM(AP8:AP10)</f>
        <v>50000000</v>
      </c>
      <c r="AQ11" s="88"/>
      <c r="AR11" s="87">
        <f>SUM(AR8:AR10)</f>
        <v>0</v>
      </c>
      <c r="AS11" s="88"/>
      <c r="AT11" s="92">
        <f>SUM(AT8:AT10)</f>
        <v>24609300</v>
      </c>
      <c r="AU11" s="93">
        <f>SUM(AU8:AU10)</f>
        <v>25390700</v>
      </c>
      <c r="AV11" s="515"/>
      <c r="AW11" s="516"/>
      <c r="AX11" s="516"/>
      <c r="AY11" s="516"/>
      <c r="AZ11" s="516"/>
      <c r="BA11" s="517"/>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1:BA11"/>
    <mergeCell ref="AO6:AP6"/>
    <mergeCell ref="B11:D11"/>
    <mergeCell ref="L11:AA11"/>
    <mergeCell ref="AY6:BA6"/>
    <mergeCell ref="M6:N6"/>
    <mergeCell ref="O6:Q6"/>
    <mergeCell ref="R6:S6"/>
    <mergeCell ref="AK11:AM11"/>
    <mergeCell ref="T6:V6"/>
    <mergeCell ref="H3:I5"/>
    <mergeCell ref="E6:G6"/>
    <mergeCell ref="AV6:AX6"/>
    <mergeCell ref="AQ6:AU6"/>
  </mergeCells>
  <conditionalFormatting sqref="F5 E6">
    <cfRule type="containsText" dxfId="11"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0 AF8:AF10 AM8:AP10 AU8:AV10">
    <cfRule type="expression" dxfId="10"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 xr:uid="{0702C2A5-72D9-4820-8D3B-D816F8654FDD}">
      <formula1>"OTRO SECTOR"</formula1>
    </dataValidation>
    <dataValidation type="list" allowBlank="1" showInputMessage="1" showErrorMessage="1" sqref="L8" xr:uid="{EE8EE2F2-8BC1-46D7-B28C-9776309D777D}">
      <formula1>"DIRECTA"</formula1>
    </dataValidation>
    <dataValidation type="list" allowBlank="1" showInputMessage="1" showErrorMessage="1" sqref="I8" xr:uid="{824282D2-6949-47C9-9CE1-93CEB98509B5}">
      <formula1>"FUNCIONAMIENTO,INVERSION,OTROS"</formula1>
    </dataValidation>
    <dataValidation type="list" allowBlank="1" showInputMessage="1" showErrorMessage="1" sqref="BA8:BA10"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AO8:AO10 AQ8:AQ10 T8:T10" xr:uid="{301B71B2-D3E4-4E77-88BC-DCB7485E0C66}">
      <formula1>"SI,NO"</formula1>
    </dataValidation>
  </dataValidations>
  <hyperlinks>
    <hyperlink ref="AY8" r:id="rId1" xr:uid="{D0F05350-35F0-4DEE-A544-5D22AC6C49E1}"/>
    <hyperlink ref="AY9" r:id="rId2" xr:uid="{36AEF115-D19C-4A55-89C9-CC7C84B6543A}"/>
    <hyperlink ref="AY10" r:id="rId3" xr:uid="{C5D4C933-60E9-4AB8-9D59-31491A1DEEFC}"/>
  </hyperlinks>
  <pageMargins left="0.7" right="0.7" top="0.75" bottom="0.75" header="0.3" footer="0.3"/>
  <pageSetup orientation="portrait" horizontalDpi="300" verticalDpi="300"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58DC1-044B-46FB-9406-6365F3A9EA05}">
  <dimension ref="A1:BT133"/>
  <sheetViews>
    <sheetView showGridLines="0" zoomScaleNormal="100" workbookViewId="0">
      <selection activeCell="AV133" sqref="AV133:BA133"/>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22.140625" customWidth="1"/>
    <col min="6" max="6" width="16.85546875" bestFit="1" customWidth="1"/>
    <col min="7" max="7" width="15" customWidth="1"/>
    <col min="8" max="8" width="16.5703125" customWidth="1"/>
    <col min="9" max="9" width="20.140625" customWidth="1"/>
    <col min="10" max="10" width="18.42578125" customWidth="1"/>
    <col min="11" max="11" width="19.140625" customWidth="1"/>
    <col min="12" max="12" width="14" hidden="1" customWidth="1"/>
    <col min="13" max="13" width="15.5703125" customWidth="1"/>
    <col min="14" max="14" width="16.42578125" customWidth="1"/>
    <col min="15" max="15" width="9.28515625" style="279" customWidth="1"/>
    <col min="16" max="16" width="12.42578125" customWidth="1"/>
    <col min="17" max="17" width="14.7109375" style="279" customWidth="1"/>
    <col min="18" max="18" width="13.85546875" customWidth="1"/>
    <col min="19" max="19" width="18" customWidth="1"/>
    <col min="20" max="20" width="14.140625" customWidth="1"/>
    <col min="21" max="21" width="14.42578125" customWidth="1"/>
    <col min="22" max="22" width="17.140625" customWidth="1"/>
    <col min="23" max="23" width="13.85546875" style="279" customWidth="1"/>
    <col min="24" max="24" width="14.42578125" style="279" customWidth="1"/>
    <col min="25" max="25" width="13.85546875" style="279" customWidth="1"/>
    <col min="26" max="26" width="13.5703125" style="279" customWidth="1"/>
    <col min="27" max="27" width="13.28515625" customWidth="1"/>
    <col min="28" max="28" width="10" customWidth="1"/>
    <col min="29" max="29" width="12.85546875" customWidth="1"/>
    <col min="30" max="30" width="11.5703125" customWidth="1"/>
    <col min="31" max="31" width="13.28515625" customWidth="1"/>
    <col min="32" max="39" width="14.42578125" customWidth="1"/>
    <col min="40" max="40" width="15.5703125" customWidth="1"/>
    <col min="41" max="42" width="14.85546875" customWidth="1"/>
    <col min="43" max="43" width="14.7109375" customWidth="1"/>
    <col min="44" max="45" width="14.28515625" customWidth="1"/>
    <col min="46" max="46" width="13.42578125" customWidth="1"/>
    <col min="47" max="47" width="12" customWidth="1"/>
    <col min="48" max="48" width="15.28515625" customWidth="1"/>
    <col min="49" max="49" width="14.42578125" customWidth="1"/>
    <col min="50" max="50" width="12.42578125" customWidth="1"/>
    <col min="53" max="53" width="21.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81"/>
      <c r="P3" s="21"/>
      <c r="Q3" s="281"/>
      <c r="R3" s="21"/>
      <c r="S3" s="21"/>
      <c r="T3" s="21"/>
      <c r="U3" s="21"/>
      <c r="V3" s="4"/>
      <c r="W3" s="280"/>
      <c r="X3" s="281"/>
      <c r="Y3" s="280"/>
      <c r="Z3" s="281"/>
      <c r="AA3" s="4"/>
      <c r="AB3" s="21"/>
      <c r="AC3" s="4"/>
      <c r="AD3" s="4"/>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3000</v>
      </c>
      <c r="K4" s="3" t="s">
        <v>1</v>
      </c>
      <c r="L4" s="21"/>
      <c r="M4" s="21"/>
      <c r="N4" s="21"/>
      <c r="O4" s="281"/>
      <c r="P4" s="21"/>
      <c r="Q4" s="281"/>
      <c r="R4" s="21"/>
      <c r="S4" s="21"/>
      <c r="T4" s="21"/>
      <c r="U4" s="21"/>
      <c r="V4" s="4"/>
      <c r="W4" s="280"/>
      <c r="X4" s="281"/>
      <c r="Y4" s="280"/>
      <c r="Z4" s="281"/>
      <c r="AA4" s="4"/>
      <c r="AB4" s="21"/>
      <c r="AC4" s="4"/>
      <c r="AD4" s="4"/>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3900000000</v>
      </c>
      <c r="K5" s="67" t="s">
        <v>3</v>
      </c>
      <c r="L5" s="21"/>
      <c r="M5" s="21"/>
      <c r="N5" s="21"/>
      <c r="O5" s="281"/>
      <c r="P5" s="21"/>
      <c r="Q5" s="281"/>
      <c r="R5" s="21"/>
      <c r="S5" s="21"/>
      <c r="T5" s="21"/>
      <c r="U5" s="21"/>
      <c r="V5" s="4"/>
      <c r="W5" s="280"/>
      <c r="X5" s="280"/>
      <c r="Y5" s="280"/>
      <c r="Z5" s="280"/>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33" customHeight="1" thickBot="1" x14ac:dyDescent="0.3">
      <c r="B6" s="479"/>
      <c r="C6" s="480"/>
      <c r="D6" s="6" t="s">
        <v>5</v>
      </c>
      <c r="E6" s="503" t="s">
        <v>6463</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6462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64.5" thickBot="1" x14ac:dyDescent="0.3">
      <c r="A7" s="65"/>
      <c r="B7" s="73" t="s">
        <v>16</v>
      </c>
      <c r="C7" s="74" t="s">
        <v>17</v>
      </c>
      <c r="D7" s="80" t="s">
        <v>18</v>
      </c>
      <c r="E7" s="81" t="s">
        <v>19</v>
      </c>
      <c r="F7" s="81" t="s">
        <v>20</v>
      </c>
      <c r="G7" s="80" t="s">
        <v>21</v>
      </c>
      <c r="H7" s="73" t="s">
        <v>22</v>
      </c>
      <c r="I7" s="73" t="s">
        <v>74</v>
      </c>
      <c r="J7" s="73" t="s">
        <v>23</v>
      </c>
      <c r="K7" s="73" t="s">
        <v>24</v>
      </c>
      <c r="L7" s="73" t="s">
        <v>25</v>
      </c>
      <c r="M7" s="73" t="s">
        <v>26</v>
      </c>
      <c r="N7" s="74" t="s">
        <v>27</v>
      </c>
      <c r="O7" s="74" t="s">
        <v>28</v>
      </c>
      <c r="P7" s="73" t="s">
        <v>29</v>
      </c>
      <c r="Q7" s="73" t="s">
        <v>30</v>
      </c>
      <c r="R7" s="73" t="s">
        <v>31</v>
      </c>
      <c r="S7" s="73" t="s">
        <v>32</v>
      </c>
      <c r="T7" s="73" t="s">
        <v>33</v>
      </c>
      <c r="U7" s="74" t="s">
        <v>34</v>
      </c>
      <c r="V7" s="73" t="s">
        <v>35</v>
      </c>
      <c r="W7" s="73" t="s">
        <v>72</v>
      </c>
      <c r="X7" s="73" t="s">
        <v>36</v>
      </c>
      <c r="Y7" s="73" t="s">
        <v>37</v>
      </c>
      <c r="Z7" s="79" t="s">
        <v>38</v>
      </c>
      <c r="AA7" s="78" t="s">
        <v>39</v>
      </c>
      <c r="AB7" s="73" t="s">
        <v>40</v>
      </c>
      <c r="AC7" s="73" t="s">
        <v>41</v>
      </c>
      <c r="AD7" s="73" t="s">
        <v>42</v>
      </c>
      <c r="AE7" s="79" t="s">
        <v>6461</v>
      </c>
      <c r="AF7" s="78" t="s">
        <v>44</v>
      </c>
      <c r="AG7" s="73" t="s">
        <v>6460</v>
      </c>
      <c r="AH7" s="73" t="s">
        <v>46</v>
      </c>
      <c r="AI7" s="79" t="s">
        <v>47</v>
      </c>
      <c r="AJ7" s="73" t="s">
        <v>48</v>
      </c>
      <c r="AK7" s="79" t="s">
        <v>49</v>
      </c>
      <c r="AL7" s="79" t="s">
        <v>50</v>
      </c>
      <c r="AM7" s="78" t="s">
        <v>51</v>
      </c>
      <c r="AN7" s="78" t="s">
        <v>52</v>
      </c>
      <c r="AO7" s="73" t="s">
        <v>81</v>
      </c>
      <c r="AP7" s="73" t="s">
        <v>82</v>
      </c>
      <c r="AQ7" s="73" t="s">
        <v>53</v>
      </c>
      <c r="AR7" s="73" t="s">
        <v>54</v>
      </c>
      <c r="AS7" s="73" t="s">
        <v>55</v>
      </c>
      <c r="AT7" s="77" t="s">
        <v>56</v>
      </c>
      <c r="AU7" s="76" t="s">
        <v>57</v>
      </c>
      <c r="AV7" s="75" t="s">
        <v>58</v>
      </c>
      <c r="AW7" s="73" t="s">
        <v>59</v>
      </c>
      <c r="AX7" s="73" t="s">
        <v>60</v>
      </c>
      <c r="AY7" s="74" t="s">
        <v>61</v>
      </c>
      <c r="AZ7" s="74" t="s">
        <v>62</v>
      </c>
      <c r="BA7" s="74"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282">
        <v>2024</v>
      </c>
      <c r="C8" s="282">
        <v>891780111</v>
      </c>
      <c r="D8" s="283" t="s">
        <v>64</v>
      </c>
      <c r="E8" s="284" t="s">
        <v>6459</v>
      </c>
      <c r="F8" s="285" t="s">
        <v>6458</v>
      </c>
      <c r="G8" s="286">
        <v>0</v>
      </c>
      <c r="H8" s="286" t="s">
        <v>75</v>
      </c>
      <c r="I8" s="283" t="s">
        <v>65</v>
      </c>
      <c r="J8" s="284" t="s">
        <v>6457</v>
      </c>
      <c r="K8" s="467">
        <v>51241392</v>
      </c>
      <c r="L8" s="282" t="s">
        <v>70</v>
      </c>
      <c r="M8" s="284" t="s">
        <v>6456</v>
      </c>
      <c r="N8" s="287">
        <v>57461792</v>
      </c>
      <c r="O8" s="288">
        <v>65</v>
      </c>
      <c r="P8" s="289">
        <v>45307</v>
      </c>
      <c r="Q8" s="288">
        <v>51241392</v>
      </c>
      <c r="R8" s="289">
        <v>45313</v>
      </c>
      <c r="S8" s="285">
        <v>51241392</v>
      </c>
      <c r="T8" s="286" t="s">
        <v>69</v>
      </c>
      <c r="U8" s="284">
        <v>72175282</v>
      </c>
      <c r="V8" s="290" t="s">
        <v>6413</v>
      </c>
      <c r="W8" s="409">
        <v>45313</v>
      </c>
      <c r="X8" s="409">
        <v>45313</v>
      </c>
      <c r="Y8" s="289" t="s">
        <v>77</v>
      </c>
      <c r="Z8" s="410">
        <v>45657</v>
      </c>
      <c r="AA8" s="284">
        <f t="shared" ref="AA8:AA39" si="0">+IF(Y8="1800-01-01",Z8-X8,Z8-Y8)</f>
        <v>344</v>
      </c>
      <c r="AB8" s="285">
        <v>0</v>
      </c>
      <c r="AC8" s="285">
        <v>0</v>
      </c>
      <c r="AD8" s="285">
        <v>0</v>
      </c>
      <c r="AE8" s="291" t="s">
        <v>77</v>
      </c>
      <c r="AF8" s="284">
        <f t="shared" ref="AF8:AF39" si="1">+IF(AE8="1800-01-01",0,AE8-Z8)</f>
        <v>0</v>
      </c>
      <c r="AG8" s="285">
        <v>0</v>
      </c>
      <c r="AH8" s="285">
        <v>0</v>
      </c>
      <c r="AI8" s="292" t="s">
        <v>77</v>
      </c>
      <c r="AJ8" s="288">
        <v>0</v>
      </c>
      <c r="AK8" s="292" t="s">
        <v>77</v>
      </c>
      <c r="AL8" s="292" t="s">
        <v>77</v>
      </c>
      <c r="AM8" s="284">
        <f t="shared" ref="AM8:AM39" si="2">+IF(AK8="1800-01-01",0,AL8-AK8)</f>
        <v>0</v>
      </c>
      <c r="AN8" s="284">
        <f>+K8+AC8-AH8</f>
        <v>51241392</v>
      </c>
      <c r="AO8" s="286" t="s">
        <v>69</v>
      </c>
      <c r="AP8" s="285">
        <v>51241382</v>
      </c>
      <c r="AQ8" s="286" t="s">
        <v>1214</v>
      </c>
      <c r="AR8" s="285">
        <v>0</v>
      </c>
      <c r="AS8" s="293" t="s">
        <v>77</v>
      </c>
      <c r="AT8" s="294">
        <v>25620696</v>
      </c>
      <c r="AU8" s="295">
        <f t="shared" ref="AU8:AU39" si="3">AN8-AT8</f>
        <v>25620696</v>
      </c>
      <c r="AV8" s="296">
        <f t="shared" ref="AV8:AV39" si="4">+IFERROR(AT8/AN8,"_")</f>
        <v>0.5</v>
      </c>
      <c r="AW8" s="293" t="s">
        <v>77</v>
      </c>
      <c r="AX8" s="286" t="s">
        <v>1215</v>
      </c>
      <c r="AY8" s="284" t="s">
        <v>6455</v>
      </c>
      <c r="AZ8" s="282" t="s">
        <v>69</v>
      </c>
      <c r="BA8" s="282" t="s">
        <v>3456</v>
      </c>
    </row>
    <row r="9" spans="1:72" x14ac:dyDescent="0.25">
      <c r="B9" s="297">
        <v>2024</v>
      </c>
      <c r="C9" s="297">
        <v>891780111</v>
      </c>
      <c r="D9" s="298" t="s">
        <v>64</v>
      </c>
      <c r="E9" s="299" t="s">
        <v>6454</v>
      </c>
      <c r="F9" s="300" t="s">
        <v>6453</v>
      </c>
      <c r="G9" s="301">
        <v>0</v>
      </c>
      <c r="H9" s="301" t="s">
        <v>75</v>
      </c>
      <c r="I9" s="300" t="s">
        <v>65</v>
      </c>
      <c r="J9" s="299" t="s">
        <v>6452</v>
      </c>
      <c r="K9" s="314">
        <v>565989240</v>
      </c>
      <c r="L9" s="297" t="s">
        <v>70</v>
      </c>
      <c r="M9" s="299" t="s">
        <v>6451</v>
      </c>
      <c r="N9" s="302">
        <v>900864404</v>
      </c>
      <c r="O9" s="303">
        <v>55</v>
      </c>
      <c r="P9" s="304">
        <v>45306</v>
      </c>
      <c r="Q9" s="303">
        <v>569718300</v>
      </c>
      <c r="R9" s="304">
        <v>45314</v>
      </c>
      <c r="S9" s="300">
        <v>565989240</v>
      </c>
      <c r="T9" s="301" t="s">
        <v>69</v>
      </c>
      <c r="U9" s="302">
        <v>85459497</v>
      </c>
      <c r="V9" s="299" t="s">
        <v>1186</v>
      </c>
      <c r="W9" s="304">
        <v>45314</v>
      </c>
      <c r="X9" s="407">
        <v>45314</v>
      </c>
      <c r="Y9" s="312" t="s">
        <v>77</v>
      </c>
      <c r="Z9" s="304">
        <v>45657</v>
      </c>
      <c r="AA9" s="299">
        <f t="shared" si="0"/>
        <v>343</v>
      </c>
      <c r="AB9" s="300">
        <v>0</v>
      </c>
      <c r="AC9" s="300">
        <v>0</v>
      </c>
      <c r="AD9" s="300">
        <v>0</v>
      </c>
      <c r="AE9" s="305" t="s">
        <v>77</v>
      </c>
      <c r="AF9" s="299">
        <f t="shared" si="1"/>
        <v>0</v>
      </c>
      <c r="AG9" s="300">
        <v>0</v>
      </c>
      <c r="AH9" s="300">
        <v>0</v>
      </c>
      <c r="AI9" s="306" t="s">
        <v>77</v>
      </c>
      <c r="AJ9" s="300">
        <v>0</v>
      </c>
      <c r="AK9" s="301" t="s">
        <v>77</v>
      </c>
      <c r="AL9" s="301" t="s">
        <v>77</v>
      </c>
      <c r="AM9" s="299">
        <f t="shared" si="2"/>
        <v>0</v>
      </c>
      <c r="AN9" s="299">
        <f>+K9+AC9-AH9</f>
        <v>565989240</v>
      </c>
      <c r="AO9" s="301" t="s">
        <v>69</v>
      </c>
      <c r="AP9" s="300">
        <v>565989240</v>
      </c>
      <c r="AQ9" s="301" t="s">
        <v>1214</v>
      </c>
      <c r="AR9" s="300">
        <v>0</v>
      </c>
      <c r="AS9" s="307" t="s">
        <v>77</v>
      </c>
      <c r="AT9" s="308">
        <v>235828850</v>
      </c>
      <c r="AU9" s="309">
        <f t="shared" si="3"/>
        <v>330160390</v>
      </c>
      <c r="AV9" s="310">
        <f t="shared" si="4"/>
        <v>0.41666666666666669</v>
      </c>
      <c r="AW9" s="307" t="s">
        <v>77</v>
      </c>
      <c r="AX9" s="301" t="s">
        <v>1215</v>
      </c>
      <c r="AY9" s="299" t="s">
        <v>6450</v>
      </c>
      <c r="AZ9" s="297" t="s">
        <v>69</v>
      </c>
      <c r="BA9" s="297" t="s">
        <v>3456</v>
      </c>
      <c r="BB9" s="53"/>
    </row>
    <row r="10" spans="1:72" x14ac:dyDescent="0.25">
      <c r="B10" s="297">
        <v>2024</v>
      </c>
      <c r="C10" s="297">
        <v>891780111</v>
      </c>
      <c r="D10" s="298" t="s">
        <v>64</v>
      </c>
      <c r="E10" s="300" t="s">
        <v>6449</v>
      </c>
      <c r="F10" s="300" t="s">
        <v>6448</v>
      </c>
      <c r="G10" s="301">
        <v>0</v>
      </c>
      <c r="H10" s="301" t="s">
        <v>75</v>
      </c>
      <c r="I10" s="300" t="s">
        <v>1819</v>
      </c>
      <c r="J10" s="300" t="s">
        <v>6447</v>
      </c>
      <c r="K10" s="314">
        <v>328731312</v>
      </c>
      <c r="L10" s="297" t="s">
        <v>70</v>
      </c>
      <c r="M10" s="300" t="s">
        <v>6446</v>
      </c>
      <c r="N10" s="300">
        <v>890406136</v>
      </c>
      <c r="O10" s="303">
        <v>109</v>
      </c>
      <c r="P10" s="304">
        <v>45310</v>
      </c>
      <c r="Q10" s="303">
        <v>328771963</v>
      </c>
      <c r="R10" s="304">
        <v>45320</v>
      </c>
      <c r="S10" s="300">
        <v>328731312</v>
      </c>
      <c r="T10" s="301" t="s">
        <v>69</v>
      </c>
      <c r="U10" s="311">
        <v>85151631</v>
      </c>
      <c r="V10" s="300" t="s">
        <v>6445</v>
      </c>
      <c r="W10" s="304">
        <v>45320</v>
      </c>
      <c r="X10" s="304">
        <v>45328</v>
      </c>
      <c r="Y10" s="304">
        <v>45328</v>
      </c>
      <c r="Z10" s="304">
        <v>45347</v>
      </c>
      <c r="AA10" s="299">
        <f t="shared" si="0"/>
        <v>19</v>
      </c>
      <c r="AB10" s="300">
        <v>0</v>
      </c>
      <c r="AC10" s="300">
        <v>0</v>
      </c>
      <c r="AD10" s="300">
        <v>0</v>
      </c>
      <c r="AE10" s="305" t="s">
        <v>77</v>
      </c>
      <c r="AF10" s="299">
        <f t="shared" si="1"/>
        <v>0</v>
      </c>
      <c r="AG10" s="300">
        <v>0</v>
      </c>
      <c r="AH10" s="300">
        <v>0</v>
      </c>
      <c r="AI10" s="306" t="s">
        <v>77</v>
      </c>
      <c r="AJ10" s="300">
        <v>0</v>
      </c>
      <c r="AK10" s="301" t="s">
        <v>77</v>
      </c>
      <c r="AL10" s="301" t="s">
        <v>77</v>
      </c>
      <c r="AM10" s="299">
        <f t="shared" si="2"/>
        <v>0</v>
      </c>
      <c r="AN10" s="299">
        <f>+K10+AC10-AH10</f>
        <v>328731312</v>
      </c>
      <c r="AO10" s="301" t="s">
        <v>69</v>
      </c>
      <c r="AP10" s="300">
        <v>328731312</v>
      </c>
      <c r="AQ10" s="301" t="s">
        <v>69</v>
      </c>
      <c r="AR10" s="300">
        <v>162838452.84</v>
      </c>
      <c r="AS10" s="312">
        <v>45335</v>
      </c>
      <c r="AT10" s="308">
        <v>328175662.92000002</v>
      </c>
      <c r="AU10" s="309">
        <f t="shared" si="3"/>
        <v>555649.07999998331</v>
      </c>
      <c r="AV10" s="310">
        <f t="shared" si="4"/>
        <v>0.99830971659919032</v>
      </c>
      <c r="AW10" s="307" t="s">
        <v>77</v>
      </c>
      <c r="AX10" s="301" t="s">
        <v>1497</v>
      </c>
      <c r="AY10" s="299" t="s">
        <v>6444</v>
      </c>
      <c r="AZ10" s="297" t="s">
        <v>69</v>
      </c>
      <c r="BA10" s="297" t="s">
        <v>3456</v>
      </c>
      <c r="BB10" s="53"/>
    </row>
    <row r="11" spans="1:72" s="272" customFormat="1" x14ac:dyDescent="0.25">
      <c r="B11" s="297">
        <v>2024</v>
      </c>
      <c r="C11" s="297">
        <v>891780111</v>
      </c>
      <c r="D11" s="298" t="s">
        <v>64</v>
      </c>
      <c r="E11" s="298" t="s">
        <v>6443</v>
      </c>
      <c r="F11" s="313" t="s">
        <v>6442</v>
      </c>
      <c r="G11" s="297">
        <v>0</v>
      </c>
      <c r="H11" s="297" t="s">
        <v>75</v>
      </c>
      <c r="I11" s="298" t="s">
        <v>1819</v>
      </c>
      <c r="J11" s="298" t="s">
        <v>6441</v>
      </c>
      <c r="K11" s="314">
        <v>2687930000</v>
      </c>
      <c r="L11" s="297" t="s">
        <v>70</v>
      </c>
      <c r="M11" s="298" t="s">
        <v>5240</v>
      </c>
      <c r="N11" s="298">
        <v>900173983</v>
      </c>
      <c r="O11" s="315">
        <v>146</v>
      </c>
      <c r="P11" s="312">
        <v>45315</v>
      </c>
      <c r="Q11" s="315">
        <v>2687930000</v>
      </c>
      <c r="R11" s="312">
        <v>45321</v>
      </c>
      <c r="S11" s="298">
        <v>2687930000</v>
      </c>
      <c r="T11" s="297" t="s">
        <v>69</v>
      </c>
      <c r="U11" s="314">
        <v>85152695</v>
      </c>
      <c r="V11" s="316" t="s">
        <v>6360</v>
      </c>
      <c r="W11" s="312">
        <v>45321</v>
      </c>
      <c r="X11" s="312">
        <v>45331</v>
      </c>
      <c r="Y11" s="312">
        <v>45328</v>
      </c>
      <c r="Z11" s="312">
        <v>45450</v>
      </c>
      <c r="AA11" s="314">
        <f t="shared" si="0"/>
        <v>122</v>
      </c>
      <c r="AB11" s="298">
        <v>1</v>
      </c>
      <c r="AC11" s="298">
        <v>316791200</v>
      </c>
      <c r="AD11" s="298">
        <v>0</v>
      </c>
      <c r="AE11" s="305" t="s">
        <v>77</v>
      </c>
      <c r="AF11" s="314">
        <f t="shared" si="1"/>
        <v>0</v>
      </c>
      <c r="AG11" s="298">
        <v>0</v>
      </c>
      <c r="AH11" s="298">
        <v>0</v>
      </c>
      <c r="AI11" s="306" t="s">
        <v>77</v>
      </c>
      <c r="AJ11" s="298">
        <v>0</v>
      </c>
      <c r="AK11" s="297" t="s">
        <v>77</v>
      </c>
      <c r="AL11" s="297" t="s">
        <v>77</v>
      </c>
      <c r="AM11" s="314">
        <f t="shared" si="2"/>
        <v>0</v>
      </c>
      <c r="AN11" s="314">
        <f>+K11+AC11-AH11</f>
        <v>3004721200</v>
      </c>
      <c r="AO11" s="297" t="s">
        <v>69</v>
      </c>
      <c r="AP11" s="298">
        <v>134049271</v>
      </c>
      <c r="AQ11" s="297" t="s">
        <v>1214</v>
      </c>
      <c r="AR11" s="298">
        <v>0</v>
      </c>
      <c r="AS11" s="307" t="s">
        <v>77</v>
      </c>
      <c r="AT11" s="317">
        <v>2587002800</v>
      </c>
      <c r="AU11" s="309">
        <f t="shared" si="3"/>
        <v>417718400</v>
      </c>
      <c r="AV11" s="310">
        <f t="shared" si="4"/>
        <v>0.86097931481962453</v>
      </c>
      <c r="AW11" s="307" t="s">
        <v>77</v>
      </c>
      <c r="AX11" s="297" t="s">
        <v>1215</v>
      </c>
      <c r="AY11" s="314" t="s">
        <v>6440</v>
      </c>
      <c r="AZ11" s="297" t="s">
        <v>69</v>
      </c>
      <c r="BA11" s="297" t="s">
        <v>3456</v>
      </c>
    </row>
    <row r="12" spans="1:72" x14ac:dyDescent="0.25">
      <c r="B12" s="297">
        <v>2024</v>
      </c>
      <c r="C12" s="297">
        <v>891780111</v>
      </c>
      <c r="D12" s="298" t="s">
        <v>64</v>
      </c>
      <c r="E12" s="300" t="s">
        <v>6439</v>
      </c>
      <c r="F12" s="299" t="s">
        <v>6438</v>
      </c>
      <c r="G12" s="301">
        <v>0</v>
      </c>
      <c r="H12" s="301" t="s">
        <v>75</v>
      </c>
      <c r="I12" s="300" t="s">
        <v>65</v>
      </c>
      <c r="J12" s="300" t="s">
        <v>6437</v>
      </c>
      <c r="K12" s="314">
        <v>1070022214</v>
      </c>
      <c r="L12" s="297" t="s">
        <v>70</v>
      </c>
      <c r="M12" s="300" t="s">
        <v>5646</v>
      </c>
      <c r="N12" s="300">
        <v>901572832</v>
      </c>
      <c r="O12" s="303">
        <v>453</v>
      </c>
      <c r="P12" s="304">
        <v>45345</v>
      </c>
      <c r="Q12" s="303">
        <v>1070022214</v>
      </c>
      <c r="R12" s="304">
        <v>45351</v>
      </c>
      <c r="S12" s="300">
        <v>1070022214</v>
      </c>
      <c r="T12" s="301" t="s">
        <v>69</v>
      </c>
      <c r="U12" s="302">
        <v>85465146</v>
      </c>
      <c r="V12" s="318" t="s">
        <v>6436</v>
      </c>
      <c r="W12" s="304">
        <v>45351</v>
      </c>
      <c r="X12" s="304">
        <v>45352</v>
      </c>
      <c r="Y12" s="304">
        <v>45352</v>
      </c>
      <c r="Z12" s="304">
        <v>45357</v>
      </c>
      <c r="AA12" s="299">
        <f t="shared" si="0"/>
        <v>5</v>
      </c>
      <c r="AB12" s="300">
        <v>0</v>
      </c>
      <c r="AC12" s="300">
        <v>0</v>
      </c>
      <c r="AD12" s="300">
        <v>0</v>
      </c>
      <c r="AE12" s="305" t="s">
        <v>77</v>
      </c>
      <c r="AF12" s="299">
        <f t="shared" si="1"/>
        <v>0</v>
      </c>
      <c r="AG12" s="300">
        <v>0</v>
      </c>
      <c r="AH12" s="300">
        <v>0</v>
      </c>
      <c r="AI12" s="306" t="s">
        <v>77</v>
      </c>
      <c r="AJ12" s="300">
        <v>0</v>
      </c>
      <c r="AK12" s="301" t="s">
        <v>77</v>
      </c>
      <c r="AL12" s="301" t="s">
        <v>77</v>
      </c>
      <c r="AM12" s="299">
        <f t="shared" si="2"/>
        <v>0</v>
      </c>
      <c r="AN12" s="299">
        <f>+K12+AC12-AH12</f>
        <v>1070022214</v>
      </c>
      <c r="AO12" s="301" t="s">
        <v>69</v>
      </c>
      <c r="AP12" s="299">
        <v>1070022214</v>
      </c>
      <c r="AQ12" s="301" t="s">
        <v>1214</v>
      </c>
      <c r="AR12" s="300">
        <v>0</v>
      </c>
      <c r="AS12" s="307" t="s">
        <v>77</v>
      </c>
      <c r="AT12" s="300">
        <v>1070022214</v>
      </c>
      <c r="AU12" s="309">
        <f t="shared" si="3"/>
        <v>0</v>
      </c>
      <c r="AV12" s="310">
        <f t="shared" si="4"/>
        <v>1</v>
      </c>
      <c r="AW12" s="307" t="s">
        <v>77</v>
      </c>
      <c r="AX12" s="301" t="s">
        <v>1215</v>
      </c>
      <c r="AY12" s="299" t="s">
        <v>6435</v>
      </c>
      <c r="AZ12" s="297" t="s">
        <v>69</v>
      </c>
      <c r="BA12" s="297" t="s">
        <v>3456</v>
      </c>
    </row>
    <row r="13" spans="1:72" s="272" customFormat="1" ht="25.5" x14ac:dyDescent="0.25">
      <c r="B13" s="297">
        <v>2024</v>
      </c>
      <c r="C13" s="297">
        <v>891780111</v>
      </c>
      <c r="D13" s="298" t="s">
        <v>64</v>
      </c>
      <c r="E13" s="314" t="s">
        <v>6434</v>
      </c>
      <c r="F13" s="314" t="s">
        <v>6433</v>
      </c>
      <c r="G13" s="297">
        <v>0</v>
      </c>
      <c r="H13" s="297" t="s">
        <v>75</v>
      </c>
      <c r="I13" s="298" t="s">
        <v>1819</v>
      </c>
      <c r="J13" s="314" t="s">
        <v>6432</v>
      </c>
      <c r="K13" s="314">
        <v>1204111600</v>
      </c>
      <c r="L13" s="297" t="s">
        <v>70</v>
      </c>
      <c r="M13" s="314" t="s">
        <v>3796</v>
      </c>
      <c r="N13" s="319">
        <v>900845290</v>
      </c>
      <c r="O13" s="320" t="s">
        <v>6431</v>
      </c>
      <c r="P13" s="321" t="s">
        <v>6430</v>
      </c>
      <c r="Q13" s="320" t="s">
        <v>6429</v>
      </c>
      <c r="R13" s="312" t="s">
        <v>6428</v>
      </c>
      <c r="S13" s="298">
        <v>1204111600</v>
      </c>
      <c r="T13" s="297" t="s">
        <v>69</v>
      </c>
      <c r="U13" s="319">
        <v>85450705</v>
      </c>
      <c r="V13" s="314" t="s">
        <v>4915</v>
      </c>
      <c r="W13" s="312">
        <v>45362</v>
      </c>
      <c r="X13" s="324" t="s">
        <v>6427</v>
      </c>
      <c r="Y13" s="312">
        <v>45363</v>
      </c>
      <c r="Z13" s="312">
        <v>45382</v>
      </c>
      <c r="AA13" s="314">
        <f t="shared" si="0"/>
        <v>19</v>
      </c>
      <c r="AB13" s="298">
        <v>1</v>
      </c>
      <c r="AC13" s="298">
        <v>570000000</v>
      </c>
      <c r="AD13" s="298">
        <v>1</v>
      </c>
      <c r="AE13" s="322">
        <v>45443</v>
      </c>
      <c r="AF13" s="314">
        <f t="shared" si="1"/>
        <v>61</v>
      </c>
      <c r="AG13" s="298">
        <v>0</v>
      </c>
      <c r="AH13" s="298">
        <v>0</v>
      </c>
      <c r="AI13" s="306" t="s">
        <v>77</v>
      </c>
      <c r="AJ13" s="298">
        <v>0</v>
      </c>
      <c r="AK13" s="297" t="s">
        <v>77</v>
      </c>
      <c r="AL13" s="297" t="s">
        <v>77</v>
      </c>
      <c r="AM13" s="314">
        <f t="shared" si="2"/>
        <v>0</v>
      </c>
      <c r="AN13" s="314">
        <f>+K13+AC13-AH13</f>
        <v>1774111600</v>
      </c>
      <c r="AO13" s="297" t="s">
        <v>1214</v>
      </c>
      <c r="AP13" s="314">
        <v>0</v>
      </c>
      <c r="AQ13" s="297" t="s">
        <v>69</v>
      </c>
      <c r="AR13" s="298">
        <v>602055800</v>
      </c>
      <c r="AS13" s="312">
        <v>45369</v>
      </c>
      <c r="AT13" s="317">
        <v>0</v>
      </c>
      <c r="AU13" s="309">
        <f t="shared" si="3"/>
        <v>1774111600</v>
      </c>
      <c r="AV13" s="310">
        <f t="shared" si="4"/>
        <v>0</v>
      </c>
      <c r="AW13" s="307" t="s">
        <v>77</v>
      </c>
      <c r="AX13" s="297" t="s">
        <v>1497</v>
      </c>
      <c r="AY13" s="314" t="s">
        <v>6426</v>
      </c>
      <c r="AZ13" s="297" t="s">
        <v>69</v>
      </c>
      <c r="BA13" s="297" t="s">
        <v>3456</v>
      </c>
    </row>
    <row r="14" spans="1:72" s="272" customFormat="1" ht="38.25" x14ac:dyDescent="0.25">
      <c r="B14" s="297">
        <v>2024</v>
      </c>
      <c r="C14" s="297">
        <v>891780111</v>
      </c>
      <c r="D14" s="298" t="s">
        <v>64</v>
      </c>
      <c r="E14" s="298" t="s">
        <v>6425</v>
      </c>
      <c r="F14" s="314" t="s">
        <v>6424</v>
      </c>
      <c r="G14" s="323">
        <v>2022000100019</v>
      </c>
      <c r="H14" s="297" t="s">
        <v>75</v>
      </c>
      <c r="I14" s="298" t="s">
        <v>1819</v>
      </c>
      <c r="J14" s="298" t="s">
        <v>6423</v>
      </c>
      <c r="K14" s="314">
        <v>659000412</v>
      </c>
      <c r="L14" s="297" t="s">
        <v>70</v>
      </c>
      <c r="M14" s="298" t="s">
        <v>6422</v>
      </c>
      <c r="N14" s="298">
        <v>13378007</v>
      </c>
      <c r="O14" s="320" t="s">
        <v>6421</v>
      </c>
      <c r="P14" s="321" t="s">
        <v>6420</v>
      </c>
      <c r="Q14" s="320" t="s">
        <v>6419</v>
      </c>
      <c r="R14" s="312">
        <v>45371</v>
      </c>
      <c r="S14" s="298">
        <v>659000412</v>
      </c>
      <c r="T14" s="297" t="s">
        <v>69</v>
      </c>
      <c r="U14" s="319">
        <v>85468582</v>
      </c>
      <c r="V14" s="314" t="s">
        <v>5863</v>
      </c>
      <c r="W14" s="312">
        <v>45371</v>
      </c>
      <c r="X14" s="312">
        <v>45387</v>
      </c>
      <c r="Y14" s="312">
        <v>45384</v>
      </c>
      <c r="Z14" s="312">
        <v>45478</v>
      </c>
      <c r="AA14" s="314">
        <f t="shared" si="0"/>
        <v>94</v>
      </c>
      <c r="AB14" s="298">
        <v>0</v>
      </c>
      <c r="AC14" s="298">
        <v>0</v>
      </c>
      <c r="AD14" s="298">
        <v>0</v>
      </c>
      <c r="AE14" s="305" t="s">
        <v>77</v>
      </c>
      <c r="AF14" s="314">
        <f t="shared" si="1"/>
        <v>0</v>
      </c>
      <c r="AG14" s="298">
        <v>0</v>
      </c>
      <c r="AH14" s="298">
        <v>0</v>
      </c>
      <c r="AI14" s="306" t="s">
        <v>77</v>
      </c>
      <c r="AJ14" s="298">
        <v>0</v>
      </c>
      <c r="AK14" s="297" t="s">
        <v>77</v>
      </c>
      <c r="AL14" s="297" t="s">
        <v>77</v>
      </c>
      <c r="AM14" s="314">
        <f t="shared" si="2"/>
        <v>0</v>
      </c>
      <c r="AN14" s="314">
        <f>+K14+AC14-AH14</f>
        <v>659000412</v>
      </c>
      <c r="AO14" s="297" t="s">
        <v>1214</v>
      </c>
      <c r="AP14" s="314">
        <v>0</v>
      </c>
      <c r="AQ14" s="297" t="s">
        <v>1214</v>
      </c>
      <c r="AR14" s="298">
        <v>0</v>
      </c>
      <c r="AS14" s="307" t="s">
        <v>77</v>
      </c>
      <c r="AT14" s="317">
        <v>659000412</v>
      </c>
      <c r="AU14" s="309">
        <f t="shared" si="3"/>
        <v>0</v>
      </c>
      <c r="AV14" s="310">
        <f t="shared" si="4"/>
        <v>1</v>
      </c>
      <c r="AW14" s="307" t="s">
        <v>77</v>
      </c>
      <c r="AX14" s="297" t="s">
        <v>1497</v>
      </c>
      <c r="AY14" s="314" t="s">
        <v>6418</v>
      </c>
      <c r="AZ14" s="297" t="s">
        <v>69</v>
      </c>
      <c r="BA14" s="297" t="s">
        <v>3456</v>
      </c>
    </row>
    <row r="15" spans="1:72" x14ac:dyDescent="0.25">
      <c r="B15" s="297">
        <v>2024</v>
      </c>
      <c r="C15" s="297">
        <v>891780111</v>
      </c>
      <c r="D15" s="298" t="s">
        <v>64</v>
      </c>
      <c r="E15" s="300" t="s">
        <v>6417</v>
      </c>
      <c r="F15" s="299" t="s">
        <v>6416</v>
      </c>
      <c r="G15" s="301">
        <v>0</v>
      </c>
      <c r="H15" s="301" t="s">
        <v>75</v>
      </c>
      <c r="I15" s="300" t="s">
        <v>65</v>
      </c>
      <c r="J15" s="300" t="s">
        <v>6415</v>
      </c>
      <c r="K15" s="314">
        <v>360000000</v>
      </c>
      <c r="L15" s="297" t="s">
        <v>70</v>
      </c>
      <c r="M15" s="300" t="s">
        <v>6414</v>
      </c>
      <c r="N15" s="302">
        <v>900965852</v>
      </c>
      <c r="O15" s="303">
        <v>726</v>
      </c>
      <c r="P15" s="304">
        <v>45359</v>
      </c>
      <c r="Q15" s="303">
        <v>360000000</v>
      </c>
      <c r="R15" s="304">
        <v>45371</v>
      </c>
      <c r="S15" s="300">
        <v>360000000</v>
      </c>
      <c r="T15" s="301" t="s">
        <v>69</v>
      </c>
      <c r="U15" s="299">
        <v>72175282</v>
      </c>
      <c r="V15" s="318" t="s">
        <v>6413</v>
      </c>
      <c r="W15" s="304">
        <v>45371</v>
      </c>
      <c r="X15" s="304">
        <v>45383</v>
      </c>
      <c r="Y15" s="304">
        <v>45371</v>
      </c>
      <c r="Z15" s="304">
        <v>45657</v>
      </c>
      <c r="AA15" s="299">
        <f t="shared" si="0"/>
        <v>286</v>
      </c>
      <c r="AB15" s="300">
        <v>0</v>
      </c>
      <c r="AC15" s="300">
        <v>0</v>
      </c>
      <c r="AD15" s="300">
        <v>0</v>
      </c>
      <c r="AE15" s="305" t="s">
        <v>77</v>
      </c>
      <c r="AF15" s="299">
        <f t="shared" si="1"/>
        <v>0</v>
      </c>
      <c r="AG15" s="300">
        <v>0</v>
      </c>
      <c r="AH15" s="300">
        <v>0</v>
      </c>
      <c r="AI15" s="306" t="s">
        <v>77</v>
      </c>
      <c r="AJ15" s="300">
        <v>0</v>
      </c>
      <c r="AK15" s="301" t="s">
        <v>77</v>
      </c>
      <c r="AL15" s="301" t="s">
        <v>77</v>
      </c>
      <c r="AM15" s="299">
        <f t="shared" si="2"/>
        <v>0</v>
      </c>
      <c r="AN15" s="299">
        <f>+K15+AC15-AH15</f>
        <v>360000000</v>
      </c>
      <c r="AO15" s="301" t="s">
        <v>69</v>
      </c>
      <c r="AP15" s="299">
        <v>360000000</v>
      </c>
      <c r="AQ15" s="301" t="s">
        <v>69</v>
      </c>
      <c r="AR15" s="300">
        <v>162000000</v>
      </c>
      <c r="AS15" s="312">
        <v>45373</v>
      </c>
      <c r="AT15" s="308">
        <v>0</v>
      </c>
      <c r="AU15" s="309">
        <f t="shared" si="3"/>
        <v>360000000</v>
      </c>
      <c r="AV15" s="310">
        <f t="shared" si="4"/>
        <v>0</v>
      </c>
      <c r="AW15" s="307" t="s">
        <v>77</v>
      </c>
      <c r="AX15" s="301" t="s">
        <v>1215</v>
      </c>
      <c r="AY15" s="299" t="s">
        <v>6412</v>
      </c>
      <c r="AZ15" s="297" t="s">
        <v>69</v>
      </c>
      <c r="BA15" s="297" t="s">
        <v>3456</v>
      </c>
    </row>
    <row r="16" spans="1:72" x14ac:dyDescent="0.25">
      <c r="B16" s="297">
        <v>2024</v>
      </c>
      <c r="C16" s="297">
        <v>891780111</v>
      </c>
      <c r="D16" s="298" t="s">
        <v>64</v>
      </c>
      <c r="E16" s="300" t="s">
        <v>6411</v>
      </c>
      <c r="F16" s="299" t="s">
        <v>6410</v>
      </c>
      <c r="G16" s="301">
        <v>0</v>
      </c>
      <c r="H16" s="301" t="s">
        <v>75</v>
      </c>
      <c r="I16" s="300" t="s">
        <v>65</v>
      </c>
      <c r="J16" s="300" t="s">
        <v>6409</v>
      </c>
      <c r="K16" s="314">
        <v>229520112</v>
      </c>
      <c r="L16" s="297" t="s">
        <v>70</v>
      </c>
      <c r="M16" s="300" t="s">
        <v>6408</v>
      </c>
      <c r="N16" s="300">
        <v>800153993</v>
      </c>
      <c r="O16" s="303">
        <v>663</v>
      </c>
      <c r="P16" s="304">
        <v>45364</v>
      </c>
      <c r="Q16" s="303">
        <v>929525712</v>
      </c>
      <c r="R16" s="304">
        <v>45372</v>
      </c>
      <c r="S16" s="300">
        <v>229520112</v>
      </c>
      <c r="T16" s="301" t="s">
        <v>69</v>
      </c>
      <c r="U16" s="302">
        <v>36724655</v>
      </c>
      <c r="V16" s="299" t="s">
        <v>1207</v>
      </c>
      <c r="W16" s="304">
        <v>45372</v>
      </c>
      <c r="X16" s="304">
        <v>45386</v>
      </c>
      <c r="Y16" s="304">
        <v>45383</v>
      </c>
      <c r="Z16" s="304">
        <v>45750</v>
      </c>
      <c r="AA16" s="299">
        <f t="shared" si="0"/>
        <v>367</v>
      </c>
      <c r="AB16" s="300">
        <v>0</v>
      </c>
      <c r="AC16" s="300">
        <v>0</v>
      </c>
      <c r="AD16" s="300">
        <v>0</v>
      </c>
      <c r="AE16" s="305" t="s">
        <v>77</v>
      </c>
      <c r="AF16" s="299">
        <f t="shared" si="1"/>
        <v>0</v>
      </c>
      <c r="AG16" s="300">
        <v>0</v>
      </c>
      <c r="AH16" s="300">
        <v>0</v>
      </c>
      <c r="AI16" s="306" t="s">
        <v>77</v>
      </c>
      <c r="AJ16" s="300">
        <v>0</v>
      </c>
      <c r="AK16" s="301" t="s">
        <v>77</v>
      </c>
      <c r="AL16" s="301" t="s">
        <v>77</v>
      </c>
      <c r="AM16" s="299">
        <f t="shared" si="2"/>
        <v>0</v>
      </c>
      <c r="AN16" s="299">
        <f>+K16+AC16-AH16</f>
        <v>229520112</v>
      </c>
      <c r="AO16" s="301" t="s">
        <v>69</v>
      </c>
      <c r="AP16" s="299">
        <v>229520112</v>
      </c>
      <c r="AQ16" s="301" t="s">
        <v>1214</v>
      </c>
      <c r="AR16" s="300">
        <v>0</v>
      </c>
      <c r="AS16" s="307" t="s">
        <v>77</v>
      </c>
      <c r="AT16" s="308"/>
      <c r="AU16" s="309">
        <f t="shared" si="3"/>
        <v>229520112</v>
      </c>
      <c r="AV16" s="310">
        <f t="shared" si="4"/>
        <v>0</v>
      </c>
      <c r="AW16" s="307" t="s">
        <v>77</v>
      </c>
      <c r="AX16" s="301" t="s">
        <v>1215</v>
      </c>
      <c r="AY16" s="299" t="s">
        <v>6407</v>
      </c>
      <c r="AZ16" s="297" t="s">
        <v>69</v>
      </c>
      <c r="BA16" s="297" t="s">
        <v>3456</v>
      </c>
    </row>
    <row r="17" spans="2:53" x14ac:dyDescent="0.25">
      <c r="B17" s="297">
        <v>2024</v>
      </c>
      <c r="C17" s="297">
        <v>891780111</v>
      </c>
      <c r="D17" s="298" t="s">
        <v>64</v>
      </c>
      <c r="E17" s="300" t="s">
        <v>6406</v>
      </c>
      <c r="F17" s="299" t="s">
        <v>6405</v>
      </c>
      <c r="G17" s="301">
        <v>0</v>
      </c>
      <c r="H17" s="301" t="s">
        <v>75</v>
      </c>
      <c r="I17" s="300" t="s">
        <v>65</v>
      </c>
      <c r="J17" s="300" t="s">
        <v>6404</v>
      </c>
      <c r="K17" s="314">
        <v>700005600</v>
      </c>
      <c r="L17" s="297" t="s">
        <v>70</v>
      </c>
      <c r="M17" s="300" t="s">
        <v>6403</v>
      </c>
      <c r="N17" s="302">
        <v>901717018</v>
      </c>
      <c r="O17" s="303">
        <v>663</v>
      </c>
      <c r="P17" s="304">
        <v>45364</v>
      </c>
      <c r="Q17" s="303">
        <v>929525712</v>
      </c>
      <c r="R17" s="304">
        <v>45372</v>
      </c>
      <c r="S17" s="300">
        <v>700005600</v>
      </c>
      <c r="T17" s="301" t="s">
        <v>69</v>
      </c>
      <c r="U17" s="302">
        <v>36724655</v>
      </c>
      <c r="V17" s="299" t="s">
        <v>1207</v>
      </c>
      <c r="W17" s="304">
        <v>45372</v>
      </c>
      <c r="X17" s="304">
        <v>45384</v>
      </c>
      <c r="Y17" s="304">
        <v>45383</v>
      </c>
      <c r="Z17" s="304">
        <v>45808</v>
      </c>
      <c r="AA17" s="299">
        <f t="shared" si="0"/>
        <v>425</v>
      </c>
      <c r="AB17" s="300">
        <v>0</v>
      </c>
      <c r="AC17" s="300">
        <v>0</v>
      </c>
      <c r="AD17" s="300">
        <v>0</v>
      </c>
      <c r="AE17" s="305" t="s">
        <v>77</v>
      </c>
      <c r="AF17" s="299">
        <f t="shared" si="1"/>
        <v>0</v>
      </c>
      <c r="AG17" s="300">
        <v>0</v>
      </c>
      <c r="AH17" s="300">
        <v>0</v>
      </c>
      <c r="AI17" s="306" t="s">
        <v>77</v>
      </c>
      <c r="AJ17" s="300">
        <v>0</v>
      </c>
      <c r="AK17" s="301" t="s">
        <v>77</v>
      </c>
      <c r="AL17" s="301" t="s">
        <v>77</v>
      </c>
      <c r="AM17" s="299">
        <f t="shared" si="2"/>
        <v>0</v>
      </c>
      <c r="AN17" s="299">
        <f>+K17+AC17-AH17</f>
        <v>700005600</v>
      </c>
      <c r="AO17" s="301" t="s">
        <v>69</v>
      </c>
      <c r="AP17" s="299">
        <v>700005600</v>
      </c>
      <c r="AQ17" s="301" t="s">
        <v>1214</v>
      </c>
      <c r="AR17" s="300">
        <v>0</v>
      </c>
      <c r="AS17" s="307" t="s">
        <v>77</v>
      </c>
      <c r="AT17" s="308"/>
      <c r="AU17" s="309">
        <f t="shared" si="3"/>
        <v>700005600</v>
      </c>
      <c r="AV17" s="310">
        <f t="shared" si="4"/>
        <v>0</v>
      </c>
      <c r="AW17" s="307" t="s">
        <v>77</v>
      </c>
      <c r="AX17" s="301" t="s">
        <v>1215</v>
      </c>
      <c r="AY17" s="299" t="s">
        <v>6402</v>
      </c>
      <c r="AZ17" s="297" t="s">
        <v>69</v>
      </c>
      <c r="BA17" s="297" t="s">
        <v>3456</v>
      </c>
    </row>
    <row r="18" spans="2:53" s="272" customFormat="1" ht="38.25" x14ac:dyDescent="0.25">
      <c r="B18" s="297">
        <v>2024</v>
      </c>
      <c r="C18" s="297">
        <v>891780111</v>
      </c>
      <c r="D18" s="298" t="s">
        <v>64</v>
      </c>
      <c r="E18" s="314" t="s">
        <v>6401</v>
      </c>
      <c r="F18" s="314" t="s">
        <v>6400</v>
      </c>
      <c r="G18" s="323">
        <v>0</v>
      </c>
      <c r="H18" s="297" t="s">
        <v>75</v>
      </c>
      <c r="I18" s="298" t="s">
        <v>65</v>
      </c>
      <c r="J18" s="314" t="s">
        <v>6399</v>
      </c>
      <c r="K18" s="314">
        <v>1129600000</v>
      </c>
      <c r="L18" s="297" t="s">
        <v>70</v>
      </c>
      <c r="M18" s="314" t="s">
        <v>6398</v>
      </c>
      <c r="N18" s="319">
        <v>819000635</v>
      </c>
      <c r="O18" s="325" t="s">
        <v>6397</v>
      </c>
      <c r="P18" s="321" t="s">
        <v>6396</v>
      </c>
      <c r="Q18" s="325" t="s">
        <v>6395</v>
      </c>
      <c r="R18" s="312">
        <v>45384</v>
      </c>
      <c r="S18" s="298">
        <v>1129600000</v>
      </c>
      <c r="T18" s="297" t="s">
        <v>69</v>
      </c>
      <c r="U18" s="319">
        <v>85459497</v>
      </c>
      <c r="V18" s="314" t="s">
        <v>1186</v>
      </c>
      <c r="W18" s="312">
        <v>45384</v>
      </c>
      <c r="X18" s="312">
        <v>45387</v>
      </c>
      <c r="Y18" s="312">
        <v>45385</v>
      </c>
      <c r="Z18" s="312">
        <v>45657</v>
      </c>
      <c r="AA18" s="314">
        <f t="shared" si="0"/>
        <v>272</v>
      </c>
      <c r="AB18" s="298">
        <v>0</v>
      </c>
      <c r="AC18" s="298">
        <v>0</v>
      </c>
      <c r="AD18" s="298">
        <v>0</v>
      </c>
      <c r="AE18" s="305" t="s">
        <v>77</v>
      </c>
      <c r="AF18" s="314">
        <f t="shared" si="1"/>
        <v>0</v>
      </c>
      <c r="AG18" s="298">
        <v>0</v>
      </c>
      <c r="AH18" s="298">
        <v>0</v>
      </c>
      <c r="AI18" s="306" t="s">
        <v>77</v>
      </c>
      <c r="AJ18" s="298">
        <v>0</v>
      </c>
      <c r="AK18" s="297" t="s">
        <v>77</v>
      </c>
      <c r="AL18" s="297" t="s">
        <v>77</v>
      </c>
      <c r="AM18" s="314">
        <f t="shared" si="2"/>
        <v>0</v>
      </c>
      <c r="AN18" s="314">
        <f>+K18+AC18-AH18</f>
        <v>1129600000</v>
      </c>
      <c r="AO18" s="297" t="s">
        <v>69</v>
      </c>
      <c r="AP18" s="314">
        <v>1129600000</v>
      </c>
      <c r="AQ18" s="297" t="s">
        <v>69</v>
      </c>
      <c r="AR18" s="298">
        <v>451840000</v>
      </c>
      <c r="AS18" s="312">
        <v>45386</v>
      </c>
      <c r="AT18" s="317">
        <v>519310057</v>
      </c>
      <c r="AU18" s="309">
        <f t="shared" si="3"/>
        <v>610289943</v>
      </c>
      <c r="AV18" s="310">
        <f t="shared" si="4"/>
        <v>0.45972915810906517</v>
      </c>
      <c r="AW18" s="307" t="s">
        <v>77</v>
      </c>
      <c r="AX18" s="297" t="s">
        <v>1215</v>
      </c>
      <c r="AY18" s="314" t="s">
        <v>6394</v>
      </c>
      <c r="AZ18" s="297" t="s">
        <v>69</v>
      </c>
      <c r="BA18" s="297" t="s">
        <v>3456</v>
      </c>
    </row>
    <row r="19" spans="2:53" x14ac:dyDescent="0.25">
      <c r="B19" s="297">
        <v>2024</v>
      </c>
      <c r="C19" s="297">
        <v>891780111</v>
      </c>
      <c r="D19" s="298" t="s">
        <v>64</v>
      </c>
      <c r="E19" s="299" t="s">
        <v>6393</v>
      </c>
      <c r="F19" s="299" t="s">
        <v>6390</v>
      </c>
      <c r="G19" s="326">
        <v>0</v>
      </c>
      <c r="H19" s="301" t="s">
        <v>75</v>
      </c>
      <c r="I19" s="300" t="s">
        <v>65</v>
      </c>
      <c r="J19" s="299" t="s">
        <v>6389</v>
      </c>
      <c r="K19" s="314">
        <v>339114802</v>
      </c>
      <c r="L19" s="297" t="s">
        <v>6383</v>
      </c>
      <c r="M19" s="299" t="s">
        <v>6392</v>
      </c>
      <c r="N19" s="302">
        <v>819007190</v>
      </c>
      <c r="O19" s="303">
        <v>475</v>
      </c>
      <c r="P19" s="304">
        <v>45408</v>
      </c>
      <c r="Q19" s="303">
        <v>753588500</v>
      </c>
      <c r="R19" s="304">
        <v>45393</v>
      </c>
      <c r="S19" s="300">
        <v>339114802</v>
      </c>
      <c r="T19" s="301" t="s">
        <v>69</v>
      </c>
      <c r="U19" s="302">
        <v>85459497</v>
      </c>
      <c r="V19" s="299" t="s">
        <v>1186</v>
      </c>
      <c r="W19" s="304">
        <v>45393</v>
      </c>
      <c r="X19" s="304">
        <v>45399</v>
      </c>
      <c r="Y19" s="304">
        <v>45394</v>
      </c>
      <c r="Z19" s="304">
        <v>45657</v>
      </c>
      <c r="AA19" s="299">
        <f t="shared" si="0"/>
        <v>263</v>
      </c>
      <c r="AB19" s="300">
        <v>0</v>
      </c>
      <c r="AC19" s="300">
        <v>0</v>
      </c>
      <c r="AD19" s="300">
        <v>0</v>
      </c>
      <c r="AE19" s="305" t="s">
        <v>77</v>
      </c>
      <c r="AF19" s="299">
        <f t="shared" si="1"/>
        <v>0</v>
      </c>
      <c r="AG19" s="300">
        <v>0</v>
      </c>
      <c r="AH19" s="300">
        <v>0</v>
      </c>
      <c r="AI19" s="306" t="s">
        <v>77</v>
      </c>
      <c r="AJ19" s="300">
        <v>0</v>
      </c>
      <c r="AK19" s="301" t="s">
        <v>77</v>
      </c>
      <c r="AL19" s="301" t="s">
        <v>77</v>
      </c>
      <c r="AM19" s="299">
        <f t="shared" si="2"/>
        <v>0</v>
      </c>
      <c r="AN19" s="299">
        <f>+K19+AC19-AH19</f>
        <v>339114802</v>
      </c>
      <c r="AO19" s="301" t="s">
        <v>1214</v>
      </c>
      <c r="AP19" s="299">
        <v>0</v>
      </c>
      <c r="AQ19" s="301" t="s">
        <v>69</v>
      </c>
      <c r="AR19" s="300">
        <v>101734440</v>
      </c>
      <c r="AS19" s="312">
        <v>45399</v>
      </c>
      <c r="AT19" s="308">
        <v>115484792</v>
      </c>
      <c r="AU19" s="309">
        <f t="shared" si="3"/>
        <v>223630010</v>
      </c>
      <c r="AV19" s="310">
        <f t="shared" si="4"/>
        <v>0.34054777709172362</v>
      </c>
      <c r="AW19" s="307" t="s">
        <v>77</v>
      </c>
      <c r="AX19" s="301" t="s">
        <v>1215</v>
      </c>
      <c r="AY19" s="299" t="s">
        <v>6387</v>
      </c>
      <c r="AZ19" s="297" t="s">
        <v>69</v>
      </c>
      <c r="BA19" s="297" t="s">
        <v>3456</v>
      </c>
    </row>
    <row r="20" spans="2:53" x14ac:dyDescent="0.25">
      <c r="B20" s="297">
        <v>2024</v>
      </c>
      <c r="C20" s="297">
        <v>891780111</v>
      </c>
      <c r="D20" s="298" t="s">
        <v>64</v>
      </c>
      <c r="E20" s="299" t="s">
        <v>6391</v>
      </c>
      <c r="F20" s="299" t="s">
        <v>6390</v>
      </c>
      <c r="G20" s="326">
        <v>0</v>
      </c>
      <c r="H20" s="301" t="s">
        <v>75</v>
      </c>
      <c r="I20" s="300" t="s">
        <v>65</v>
      </c>
      <c r="J20" s="299" t="s">
        <v>6389</v>
      </c>
      <c r="K20" s="314">
        <v>414473698</v>
      </c>
      <c r="L20" s="297" t="s">
        <v>6383</v>
      </c>
      <c r="M20" s="299" t="s">
        <v>6388</v>
      </c>
      <c r="N20" s="302">
        <v>900200085</v>
      </c>
      <c r="O20" s="303">
        <v>475</v>
      </c>
      <c r="P20" s="304">
        <v>45408</v>
      </c>
      <c r="Q20" s="303">
        <v>753588500</v>
      </c>
      <c r="R20" s="304">
        <v>45393</v>
      </c>
      <c r="S20" s="300">
        <v>414473698</v>
      </c>
      <c r="T20" s="301" t="s">
        <v>69</v>
      </c>
      <c r="U20" s="302">
        <v>85459497</v>
      </c>
      <c r="V20" s="299" t="s">
        <v>1186</v>
      </c>
      <c r="W20" s="304">
        <v>45393</v>
      </c>
      <c r="X20" s="304">
        <v>45399</v>
      </c>
      <c r="Y20" s="304">
        <v>45394</v>
      </c>
      <c r="Z20" s="304">
        <v>45657</v>
      </c>
      <c r="AA20" s="299">
        <f t="shared" si="0"/>
        <v>263</v>
      </c>
      <c r="AB20" s="300">
        <v>0</v>
      </c>
      <c r="AC20" s="300">
        <v>0</v>
      </c>
      <c r="AD20" s="300">
        <v>0</v>
      </c>
      <c r="AE20" s="305" t="s">
        <v>77</v>
      </c>
      <c r="AF20" s="299">
        <f t="shared" si="1"/>
        <v>0</v>
      </c>
      <c r="AG20" s="300">
        <v>0</v>
      </c>
      <c r="AH20" s="300">
        <v>0</v>
      </c>
      <c r="AI20" s="306" t="s">
        <v>77</v>
      </c>
      <c r="AJ20" s="300">
        <v>0</v>
      </c>
      <c r="AK20" s="301" t="s">
        <v>77</v>
      </c>
      <c r="AL20" s="301" t="s">
        <v>77</v>
      </c>
      <c r="AM20" s="299">
        <f t="shared" si="2"/>
        <v>0</v>
      </c>
      <c r="AN20" s="299">
        <f>+K20+AC20-AH20</f>
        <v>414473698</v>
      </c>
      <c r="AO20" s="301" t="s">
        <v>1214</v>
      </c>
      <c r="AP20" s="299">
        <v>0</v>
      </c>
      <c r="AQ20" s="301" t="s">
        <v>69</v>
      </c>
      <c r="AR20" s="300">
        <v>124342109</v>
      </c>
      <c r="AS20" s="312">
        <v>45399</v>
      </c>
      <c r="AT20" s="308">
        <v>68239656</v>
      </c>
      <c r="AU20" s="309">
        <f t="shared" si="3"/>
        <v>346234042</v>
      </c>
      <c r="AV20" s="310">
        <f t="shared" si="4"/>
        <v>0.16464170423668234</v>
      </c>
      <c r="AW20" s="307" t="s">
        <v>77</v>
      </c>
      <c r="AX20" s="301" t="s">
        <v>1215</v>
      </c>
      <c r="AY20" s="299" t="s">
        <v>6387</v>
      </c>
      <c r="AZ20" s="297" t="s">
        <v>69</v>
      </c>
      <c r="BA20" s="297" t="s">
        <v>3456</v>
      </c>
    </row>
    <row r="21" spans="2:53" s="272" customFormat="1" ht="25.5" x14ac:dyDescent="0.25">
      <c r="B21" s="297">
        <v>2024</v>
      </c>
      <c r="C21" s="297">
        <v>891780111</v>
      </c>
      <c r="D21" s="298" t="s">
        <v>64</v>
      </c>
      <c r="E21" s="314" t="s">
        <v>6386</v>
      </c>
      <c r="F21" s="314" t="s">
        <v>6385</v>
      </c>
      <c r="G21" s="323">
        <v>0</v>
      </c>
      <c r="H21" s="297" t="s">
        <v>75</v>
      </c>
      <c r="I21" s="298" t="s">
        <v>65</v>
      </c>
      <c r="J21" s="314" t="s">
        <v>6384</v>
      </c>
      <c r="K21" s="314">
        <v>673699482</v>
      </c>
      <c r="L21" s="297" t="s">
        <v>6383</v>
      </c>
      <c r="M21" s="314" t="s">
        <v>6382</v>
      </c>
      <c r="N21" s="319">
        <v>824000089</v>
      </c>
      <c r="O21" s="320" t="s">
        <v>6381</v>
      </c>
      <c r="P21" s="321" t="s">
        <v>6380</v>
      </c>
      <c r="Q21" s="320" t="s">
        <v>6379</v>
      </c>
      <c r="R21" s="312">
        <v>45393</v>
      </c>
      <c r="S21" s="298">
        <v>673699482</v>
      </c>
      <c r="T21" s="297" t="s">
        <v>69</v>
      </c>
      <c r="U21" s="319">
        <v>57298660</v>
      </c>
      <c r="V21" s="314" t="s">
        <v>5232</v>
      </c>
      <c r="W21" s="312">
        <v>45393</v>
      </c>
      <c r="X21" s="312">
        <v>45407</v>
      </c>
      <c r="Y21" s="312">
        <v>45394</v>
      </c>
      <c r="Z21" s="312">
        <v>45657</v>
      </c>
      <c r="AA21" s="314">
        <f t="shared" si="0"/>
        <v>263</v>
      </c>
      <c r="AB21" s="298">
        <v>0</v>
      </c>
      <c r="AC21" s="298">
        <v>0</v>
      </c>
      <c r="AD21" s="298">
        <v>0</v>
      </c>
      <c r="AE21" s="305" t="s">
        <v>77</v>
      </c>
      <c r="AF21" s="314">
        <f t="shared" si="1"/>
        <v>0</v>
      </c>
      <c r="AG21" s="298">
        <v>0</v>
      </c>
      <c r="AH21" s="298">
        <v>0</v>
      </c>
      <c r="AI21" s="306" t="s">
        <v>77</v>
      </c>
      <c r="AJ21" s="298">
        <v>0</v>
      </c>
      <c r="AK21" s="297" t="s">
        <v>77</v>
      </c>
      <c r="AL21" s="297" t="s">
        <v>77</v>
      </c>
      <c r="AM21" s="314">
        <f t="shared" si="2"/>
        <v>0</v>
      </c>
      <c r="AN21" s="314">
        <f>+K21+AC21-AH21</f>
        <v>673699482</v>
      </c>
      <c r="AO21" s="297" t="s">
        <v>69</v>
      </c>
      <c r="AP21" s="314">
        <v>399699482</v>
      </c>
      <c r="AQ21" s="297" t="s">
        <v>1214</v>
      </c>
      <c r="AR21" s="298">
        <v>0</v>
      </c>
      <c r="AS21" s="312" t="s">
        <v>77</v>
      </c>
      <c r="AT21" s="317">
        <v>180862475</v>
      </c>
      <c r="AU21" s="309">
        <f t="shared" si="3"/>
        <v>492837007</v>
      </c>
      <c r="AV21" s="310">
        <f t="shared" si="4"/>
        <v>0.26846165068002831</v>
      </c>
      <c r="AW21" s="307" t="s">
        <v>77</v>
      </c>
      <c r="AX21" s="297" t="s">
        <v>1215</v>
      </c>
      <c r="AY21" s="314" t="s">
        <v>6378</v>
      </c>
      <c r="AZ21" s="297" t="s">
        <v>69</v>
      </c>
      <c r="BA21" s="297" t="s">
        <v>3456</v>
      </c>
    </row>
    <row r="22" spans="2:53" x14ac:dyDescent="0.25">
      <c r="B22" s="297">
        <v>2024</v>
      </c>
      <c r="C22" s="297">
        <v>891780111</v>
      </c>
      <c r="D22" s="298" t="s">
        <v>64</v>
      </c>
      <c r="E22" s="300" t="s">
        <v>6377</v>
      </c>
      <c r="F22" s="299" t="s">
        <v>6376</v>
      </c>
      <c r="G22" s="326">
        <v>0</v>
      </c>
      <c r="H22" s="301" t="s">
        <v>75</v>
      </c>
      <c r="I22" s="300" t="s">
        <v>1819</v>
      </c>
      <c r="J22" s="300" t="s">
        <v>6375</v>
      </c>
      <c r="K22" s="314">
        <v>460768000</v>
      </c>
      <c r="L22" s="297" t="s">
        <v>70</v>
      </c>
      <c r="M22" s="300" t="s">
        <v>6287</v>
      </c>
      <c r="N22" s="302">
        <v>85471449</v>
      </c>
      <c r="O22" s="303">
        <v>976</v>
      </c>
      <c r="P22" s="304">
        <v>45400</v>
      </c>
      <c r="Q22" s="303">
        <v>460768000</v>
      </c>
      <c r="R22" s="304">
        <v>45405</v>
      </c>
      <c r="S22" s="300">
        <v>460768000</v>
      </c>
      <c r="T22" s="301" t="s">
        <v>69</v>
      </c>
      <c r="U22" s="314">
        <v>85152695</v>
      </c>
      <c r="V22" s="318" t="s">
        <v>6360</v>
      </c>
      <c r="W22" s="304">
        <v>45405</v>
      </c>
      <c r="X22" s="304">
        <v>45420</v>
      </c>
      <c r="Y22" s="312">
        <v>45405</v>
      </c>
      <c r="Z22" s="304">
        <v>45422</v>
      </c>
      <c r="AA22" s="299">
        <f t="shared" si="0"/>
        <v>17</v>
      </c>
      <c r="AB22" s="300">
        <v>0</v>
      </c>
      <c r="AC22" s="300">
        <v>0</v>
      </c>
      <c r="AD22" s="300">
        <v>0</v>
      </c>
      <c r="AE22" s="305" t="s">
        <v>77</v>
      </c>
      <c r="AF22" s="299">
        <f t="shared" si="1"/>
        <v>0</v>
      </c>
      <c r="AG22" s="300">
        <v>0</v>
      </c>
      <c r="AH22" s="300">
        <v>0</v>
      </c>
      <c r="AI22" s="306" t="s">
        <v>77</v>
      </c>
      <c r="AJ22" s="300">
        <v>0</v>
      </c>
      <c r="AK22" s="301" t="s">
        <v>77</v>
      </c>
      <c r="AL22" s="301" t="s">
        <v>77</v>
      </c>
      <c r="AM22" s="299">
        <f t="shared" si="2"/>
        <v>0</v>
      </c>
      <c r="AN22" s="299">
        <f>+K22+AC22-AH22</f>
        <v>460768000</v>
      </c>
      <c r="AO22" s="301" t="s">
        <v>69</v>
      </c>
      <c r="AP22" s="299">
        <v>460768000</v>
      </c>
      <c r="AQ22" s="301" t="s">
        <v>69</v>
      </c>
      <c r="AR22" s="300">
        <v>230384000</v>
      </c>
      <c r="AS22" s="312" t="s">
        <v>77</v>
      </c>
      <c r="AT22" s="308">
        <v>460768000</v>
      </c>
      <c r="AU22" s="309">
        <f t="shared" si="3"/>
        <v>0</v>
      </c>
      <c r="AV22" s="310">
        <f t="shared" si="4"/>
        <v>1</v>
      </c>
      <c r="AW22" s="307" t="s">
        <v>77</v>
      </c>
      <c r="AX22" s="301" t="s">
        <v>1497</v>
      </c>
      <c r="AY22" s="299" t="s">
        <v>6291</v>
      </c>
      <c r="AZ22" s="297" t="s">
        <v>69</v>
      </c>
      <c r="BA22" s="297" t="s">
        <v>3456</v>
      </c>
    </row>
    <row r="23" spans="2:53" x14ac:dyDescent="0.25">
      <c r="B23" s="297">
        <v>2024</v>
      </c>
      <c r="C23" s="297">
        <v>891780111</v>
      </c>
      <c r="D23" s="298" t="s">
        <v>64</v>
      </c>
      <c r="E23" s="300" t="s">
        <v>6374</v>
      </c>
      <c r="F23" s="299" t="s">
        <v>6373</v>
      </c>
      <c r="G23" s="326">
        <v>0</v>
      </c>
      <c r="H23" s="301" t="s">
        <v>75</v>
      </c>
      <c r="I23" s="300" t="s">
        <v>1819</v>
      </c>
      <c r="J23" s="300" t="s">
        <v>6372</v>
      </c>
      <c r="K23" s="314">
        <v>836249440</v>
      </c>
      <c r="L23" s="297" t="s">
        <v>70</v>
      </c>
      <c r="M23" s="300" t="s">
        <v>6371</v>
      </c>
      <c r="N23" s="302">
        <v>900692909</v>
      </c>
      <c r="O23" s="303">
        <v>1088</v>
      </c>
      <c r="P23" s="304">
        <v>45412</v>
      </c>
      <c r="Q23" s="303">
        <v>836249440</v>
      </c>
      <c r="R23" s="304">
        <v>45415</v>
      </c>
      <c r="S23" s="300">
        <v>836249440</v>
      </c>
      <c r="T23" s="469" t="s">
        <v>69</v>
      </c>
      <c r="U23" s="470">
        <v>85152695</v>
      </c>
      <c r="V23" s="299" t="s">
        <v>6360</v>
      </c>
      <c r="W23" s="304">
        <v>45415</v>
      </c>
      <c r="X23" s="304">
        <v>45418</v>
      </c>
      <c r="Y23" s="312">
        <v>45418</v>
      </c>
      <c r="Z23" s="304">
        <v>45422</v>
      </c>
      <c r="AA23" s="299">
        <f t="shared" si="0"/>
        <v>4</v>
      </c>
      <c r="AB23" s="300">
        <v>0</v>
      </c>
      <c r="AC23" s="300">
        <v>0</v>
      </c>
      <c r="AD23" s="300">
        <v>0</v>
      </c>
      <c r="AE23" s="305" t="s">
        <v>77</v>
      </c>
      <c r="AF23" s="299">
        <f t="shared" si="1"/>
        <v>0</v>
      </c>
      <c r="AG23" s="300">
        <v>0</v>
      </c>
      <c r="AH23" s="300">
        <v>0</v>
      </c>
      <c r="AI23" s="306" t="s">
        <v>77</v>
      </c>
      <c r="AJ23" s="300">
        <v>0</v>
      </c>
      <c r="AK23" s="301" t="s">
        <v>77</v>
      </c>
      <c r="AL23" s="301" t="s">
        <v>77</v>
      </c>
      <c r="AM23" s="299">
        <f t="shared" si="2"/>
        <v>0</v>
      </c>
      <c r="AN23" s="299">
        <f>+K23+AC23-AH23</f>
        <v>836249440</v>
      </c>
      <c r="AO23" s="301" t="s">
        <v>69</v>
      </c>
      <c r="AP23" s="300">
        <v>836249440</v>
      </c>
      <c r="AQ23" s="301" t="s">
        <v>69</v>
      </c>
      <c r="AR23" s="300">
        <v>418124720</v>
      </c>
      <c r="AS23" s="312">
        <v>45418</v>
      </c>
      <c r="AT23" s="308">
        <v>836249440</v>
      </c>
      <c r="AU23" s="309">
        <f t="shared" si="3"/>
        <v>0</v>
      </c>
      <c r="AV23" s="310">
        <f t="shared" si="4"/>
        <v>1</v>
      </c>
      <c r="AW23" s="307" t="s">
        <v>77</v>
      </c>
      <c r="AX23" s="301" t="s">
        <v>1497</v>
      </c>
      <c r="AY23" s="327" t="s">
        <v>6370</v>
      </c>
      <c r="AZ23" s="297" t="s">
        <v>69</v>
      </c>
      <c r="BA23" s="297" t="s">
        <v>3456</v>
      </c>
    </row>
    <row r="24" spans="2:53" x14ac:dyDescent="0.25">
      <c r="B24" s="297">
        <v>2024</v>
      </c>
      <c r="C24" s="297">
        <v>891780111</v>
      </c>
      <c r="D24" s="298" t="s">
        <v>64</v>
      </c>
      <c r="E24" s="300" t="s">
        <v>6369</v>
      </c>
      <c r="F24" s="300" t="s">
        <v>6368</v>
      </c>
      <c r="G24" s="326">
        <v>0</v>
      </c>
      <c r="H24" s="301" t="s">
        <v>75</v>
      </c>
      <c r="I24" s="300" t="s">
        <v>65</v>
      </c>
      <c r="J24" s="299" t="s">
        <v>6367</v>
      </c>
      <c r="K24" s="314">
        <v>43000000</v>
      </c>
      <c r="L24" s="297" t="s">
        <v>70</v>
      </c>
      <c r="M24" s="299" t="s">
        <v>6366</v>
      </c>
      <c r="N24" s="302">
        <v>39048396</v>
      </c>
      <c r="O24" s="303">
        <v>56</v>
      </c>
      <c r="P24" s="304">
        <v>45306</v>
      </c>
      <c r="Q24" s="303">
        <v>43000000</v>
      </c>
      <c r="R24" s="304">
        <v>45308</v>
      </c>
      <c r="S24" s="300">
        <v>43000000</v>
      </c>
      <c r="T24" s="301" t="s">
        <v>69</v>
      </c>
      <c r="U24" s="300">
        <v>36722626</v>
      </c>
      <c r="V24" s="300" t="s">
        <v>6365</v>
      </c>
      <c r="W24" s="304">
        <v>45308</v>
      </c>
      <c r="X24" s="304">
        <v>45308</v>
      </c>
      <c r="Y24" s="312" t="s">
        <v>77</v>
      </c>
      <c r="Z24" s="304">
        <v>45323</v>
      </c>
      <c r="AA24" s="299">
        <f t="shared" si="0"/>
        <v>15</v>
      </c>
      <c r="AB24" s="300">
        <v>0</v>
      </c>
      <c r="AC24" s="300">
        <v>0</v>
      </c>
      <c r="AD24" s="300">
        <v>0</v>
      </c>
      <c r="AE24" s="305" t="s">
        <v>77</v>
      </c>
      <c r="AF24" s="299">
        <f t="shared" si="1"/>
        <v>0</v>
      </c>
      <c r="AG24" s="300">
        <v>0</v>
      </c>
      <c r="AH24" s="300">
        <v>0</v>
      </c>
      <c r="AI24" s="306" t="s">
        <v>77</v>
      </c>
      <c r="AJ24" s="300">
        <v>0</v>
      </c>
      <c r="AK24" s="301" t="s">
        <v>77</v>
      </c>
      <c r="AL24" s="301" t="s">
        <v>77</v>
      </c>
      <c r="AM24" s="299">
        <f t="shared" si="2"/>
        <v>0</v>
      </c>
      <c r="AN24" s="299">
        <f>+K24+AC24-AH24</f>
        <v>43000000</v>
      </c>
      <c r="AO24" s="301" t="s">
        <v>69</v>
      </c>
      <c r="AP24" s="300">
        <v>43000000</v>
      </c>
      <c r="AQ24" s="301" t="s">
        <v>1214</v>
      </c>
      <c r="AR24" s="300">
        <v>0</v>
      </c>
      <c r="AS24" s="307" t="s">
        <v>77</v>
      </c>
      <c r="AT24" s="308">
        <v>42990480</v>
      </c>
      <c r="AU24" s="309">
        <f t="shared" si="3"/>
        <v>9520</v>
      </c>
      <c r="AV24" s="310">
        <f t="shared" si="4"/>
        <v>0.99977860465116275</v>
      </c>
      <c r="AW24" s="307" t="s">
        <v>77</v>
      </c>
      <c r="AX24" s="301" t="s">
        <v>1497</v>
      </c>
      <c r="AY24" s="299" t="s">
        <v>6364</v>
      </c>
      <c r="AZ24" s="297" t="s">
        <v>69</v>
      </c>
      <c r="BA24" s="297" t="s">
        <v>3456</v>
      </c>
    </row>
    <row r="25" spans="2:53" x14ac:dyDescent="0.25">
      <c r="B25" s="297">
        <v>2024</v>
      </c>
      <c r="C25" s="297">
        <v>891780111</v>
      </c>
      <c r="D25" s="298" t="s">
        <v>64</v>
      </c>
      <c r="E25" s="300" t="s">
        <v>6363</v>
      </c>
      <c r="F25" s="300" t="s">
        <v>6362</v>
      </c>
      <c r="G25" s="326">
        <v>0</v>
      </c>
      <c r="H25" s="301" t="s">
        <v>75</v>
      </c>
      <c r="I25" s="300" t="s">
        <v>1819</v>
      </c>
      <c r="J25" s="299" t="s">
        <v>6361</v>
      </c>
      <c r="K25" s="314">
        <v>80000000</v>
      </c>
      <c r="L25" s="297" t="s">
        <v>70</v>
      </c>
      <c r="M25" s="299" t="s">
        <v>6282</v>
      </c>
      <c r="N25" s="302">
        <v>36560048</v>
      </c>
      <c r="O25" s="303">
        <v>272</v>
      </c>
      <c r="P25" s="304">
        <v>45328</v>
      </c>
      <c r="Q25" s="303">
        <v>80000000</v>
      </c>
      <c r="R25" s="304">
        <v>45331</v>
      </c>
      <c r="S25" s="300">
        <v>80000000</v>
      </c>
      <c r="T25" s="301" t="s">
        <v>69</v>
      </c>
      <c r="U25" s="314">
        <v>85152695</v>
      </c>
      <c r="V25" s="318" t="s">
        <v>6360</v>
      </c>
      <c r="W25" s="304">
        <v>45331</v>
      </c>
      <c r="X25" s="407">
        <v>45332</v>
      </c>
      <c r="Y25" s="407">
        <v>45331</v>
      </c>
      <c r="Z25" s="407">
        <v>45504</v>
      </c>
      <c r="AA25" s="299">
        <f t="shared" si="0"/>
        <v>173</v>
      </c>
      <c r="AB25" s="300">
        <v>1</v>
      </c>
      <c r="AC25" s="300">
        <v>40000000</v>
      </c>
      <c r="AD25" s="300">
        <v>0</v>
      </c>
      <c r="AE25" s="305" t="s">
        <v>77</v>
      </c>
      <c r="AF25" s="299">
        <f t="shared" si="1"/>
        <v>0</v>
      </c>
      <c r="AG25" s="300">
        <v>0</v>
      </c>
      <c r="AH25" s="300">
        <v>0</v>
      </c>
      <c r="AI25" s="306" t="s">
        <v>77</v>
      </c>
      <c r="AJ25" s="300">
        <v>0</v>
      </c>
      <c r="AK25" s="301" t="s">
        <v>77</v>
      </c>
      <c r="AL25" s="301" t="s">
        <v>77</v>
      </c>
      <c r="AM25" s="299">
        <f t="shared" si="2"/>
        <v>0</v>
      </c>
      <c r="AN25" s="299">
        <f>+K25+AC25-AH25</f>
        <v>120000000</v>
      </c>
      <c r="AO25" s="301" t="s">
        <v>69</v>
      </c>
      <c r="AP25" s="300">
        <v>80000000</v>
      </c>
      <c r="AQ25" s="301" t="s">
        <v>1214</v>
      </c>
      <c r="AR25" s="300">
        <v>0</v>
      </c>
      <c r="AS25" s="307" t="s">
        <v>77</v>
      </c>
      <c r="AT25" s="308">
        <v>120000000</v>
      </c>
      <c r="AU25" s="309">
        <f t="shared" si="3"/>
        <v>0</v>
      </c>
      <c r="AV25" s="310">
        <f t="shared" si="4"/>
        <v>1</v>
      </c>
      <c r="AW25" s="307" t="s">
        <v>77</v>
      </c>
      <c r="AX25" s="301" t="s">
        <v>1497</v>
      </c>
      <c r="AY25" s="299" t="s">
        <v>6359</v>
      </c>
      <c r="AZ25" s="297" t="s">
        <v>69</v>
      </c>
      <c r="BA25" s="297" t="s">
        <v>3456</v>
      </c>
    </row>
    <row r="26" spans="2:53" x14ac:dyDescent="0.25">
      <c r="B26" s="297">
        <v>2024</v>
      </c>
      <c r="C26" s="297">
        <v>891780111</v>
      </c>
      <c r="D26" s="298" t="s">
        <v>64</v>
      </c>
      <c r="E26" s="299" t="s">
        <v>6358</v>
      </c>
      <c r="F26" s="300" t="s">
        <v>6357</v>
      </c>
      <c r="G26" s="326">
        <v>0</v>
      </c>
      <c r="H26" s="301" t="s">
        <v>75</v>
      </c>
      <c r="I26" s="300" t="s">
        <v>65</v>
      </c>
      <c r="J26" s="299" t="s">
        <v>6356</v>
      </c>
      <c r="K26" s="314">
        <v>84000000</v>
      </c>
      <c r="L26" s="297" t="s">
        <v>70</v>
      </c>
      <c r="M26" s="299" t="s">
        <v>6355</v>
      </c>
      <c r="N26" s="302">
        <v>1083038159</v>
      </c>
      <c r="O26" s="303">
        <v>251</v>
      </c>
      <c r="P26" s="304">
        <v>45324</v>
      </c>
      <c r="Q26" s="303">
        <v>84000000</v>
      </c>
      <c r="R26" s="304">
        <v>45343</v>
      </c>
      <c r="S26" s="300">
        <v>84000000</v>
      </c>
      <c r="T26" s="301" t="s">
        <v>69</v>
      </c>
      <c r="U26" s="302">
        <v>57400977</v>
      </c>
      <c r="V26" s="299" t="s">
        <v>5487</v>
      </c>
      <c r="W26" s="304">
        <v>45342</v>
      </c>
      <c r="X26" s="407">
        <v>45343</v>
      </c>
      <c r="Y26" s="312" t="s">
        <v>77</v>
      </c>
      <c r="Z26" s="407">
        <v>45358</v>
      </c>
      <c r="AA26" s="299">
        <f t="shared" si="0"/>
        <v>15</v>
      </c>
      <c r="AB26" s="300">
        <v>0</v>
      </c>
      <c r="AC26" s="300">
        <v>0</v>
      </c>
      <c r="AD26" s="300">
        <v>0</v>
      </c>
      <c r="AE26" s="305" t="s">
        <v>77</v>
      </c>
      <c r="AF26" s="299">
        <f t="shared" si="1"/>
        <v>0</v>
      </c>
      <c r="AG26" s="300">
        <v>0</v>
      </c>
      <c r="AH26" s="300">
        <v>0</v>
      </c>
      <c r="AI26" s="305" t="s">
        <v>77</v>
      </c>
      <c r="AJ26" s="300">
        <v>0</v>
      </c>
      <c r="AK26" s="301" t="s">
        <v>77</v>
      </c>
      <c r="AL26" s="301" t="s">
        <v>77</v>
      </c>
      <c r="AM26" s="299">
        <f t="shared" si="2"/>
        <v>0</v>
      </c>
      <c r="AN26" s="299">
        <v>84000000</v>
      </c>
      <c r="AO26" s="301" t="s">
        <v>1214</v>
      </c>
      <c r="AP26" s="300">
        <v>0</v>
      </c>
      <c r="AQ26" s="301" t="s">
        <v>1214</v>
      </c>
      <c r="AR26" s="300">
        <v>0</v>
      </c>
      <c r="AS26" s="305" t="s">
        <v>77</v>
      </c>
      <c r="AT26" s="308">
        <v>84000000</v>
      </c>
      <c r="AU26" s="309">
        <f t="shared" si="3"/>
        <v>0</v>
      </c>
      <c r="AV26" s="310">
        <f t="shared" si="4"/>
        <v>1</v>
      </c>
      <c r="AW26" s="307" t="s">
        <v>77</v>
      </c>
      <c r="AX26" s="301" t="s">
        <v>1497</v>
      </c>
      <c r="AY26" s="299" t="s">
        <v>6354</v>
      </c>
      <c r="AZ26" s="297" t="s">
        <v>69</v>
      </c>
      <c r="BA26" s="297" t="s">
        <v>3456</v>
      </c>
    </row>
    <row r="27" spans="2:53" x14ac:dyDescent="0.25">
      <c r="B27" s="297">
        <v>2024</v>
      </c>
      <c r="C27" s="297">
        <v>891780111</v>
      </c>
      <c r="D27" s="298" t="s">
        <v>64</v>
      </c>
      <c r="E27" s="300" t="s">
        <v>6353</v>
      </c>
      <c r="F27" s="300" t="s">
        <v>6352</v>
      </c>
      <c r="G27" s="326">
        <v>0</v>
      </c>
      <c r="H27" s="301" t="s">
        <v>75</v>
      </c>
      <c r="I27" s="300" t="s">
        <v>65</v>
      </c>
      <c r="J27" s="300" t="s">
        <v>6351</v>
      </c>
      <c r="K27" s="314">
        <v>60000000</v>
      </c>
      <c r="L27" s="297" t="s">
        <v>70</v>
      </c>
      <c r="M27" s="300" t="s">
        <v>6350</v>
      </c>
      <c r="N27" s="300">
        <v>901781602</v>
      </c>
      <c r="O27" s="303">
        <v>140</v>
      </c>
      <c r="P27" s="304">
        <v>45314</v>
      </c>
      <c r="Q27" s="303">
        <v>60000000</v>
      </c>
      <c r="R27" s="304">
        <v>45321</v>
      </c>
      <c r="S27" s="300">
        <v>60000000</v>
      </c>
      <c r="T27" s="301" t="s">
        <v>69</v>
      </c>
      <c r="U27" s="300">
        <v>57461757</v>
      </c>
      <c r="V27" s="300" t="s">
        <v>6349</v>
      </c>
      <c r="W27" s="304">
        <v>45321</v>
      </c>
      <c r="X27" s="304">
        <v>45323</v>
      </c>
      <c r="Y27" s="304">
        <v>45323</v>
      </c>
      <c r="Z27" s="304">
        <v>45473</v>
      </c>
      <c r="AA27" s="299">
        <f t="shared" si="0"/>
        <v>150</v>
      </c>
      <c r="AB27" s="300">
        <v>0</v>
      </c>
      <c r="AC27" s="300">
        <v>0</v>
      </c>
      <c r="AD27" s="300">
        <v>0</v>
      </c>
      <c r="AE27" s="305" t="s">
        <v>77</v>
      </c>
      <c r="AF27" s="299">
        <f t="shared" si="1"/>
        <v>0</v>
      </c>
      <c r="AG27" s="300">
        <v>0</v>
      </c>
      <c r="AH27" s="300">
        <v>0</v>
      </c>
      <c r="AI27" s="306" t="s">
        <v>77</v>
      </c>
      <c r="AJ27" s="300">
        <v>0</v>
      </c>
      <c r="AK27" s="301" t="s">
        <v>77</v>
      </c>
      <c r="AL27" s="301" t="s">
        <v>77</v>
      </c>
      <c r="AM27" s="299">
        <f t="shared" si="2"/>
        <v>0</v>
      </c>
      <c r="AN27" s="299">
        <f>+K27+AC27-AH27</f>
        <v>60000000</v>
      </c>
      <c r="AO27" s="301" t="s">
        <v>69</v>
      </c>
      <c r="AP27" s="300">
        <v>60000000</v>
      </c>
      <c r="AQ27" s="301" t="s">
        <v>1214</v>
      </c>
      <c r="AR27" s="300">
        <v>0</v>
      </c>
      <c r="AS27" s="307" t="s">
        <v>77</v>
      </c>
      <c r="AT27" s="308">
        <v>26195120</v>
      </c>
      <c r="AU27" s="309">
        <f t="shared" si="3"/>
        <v>33804880</v>
      </c>
      <c r="AV27" s="310">
        <f t="shared" si="4"/>
        <v>0.43658533333333333</v>
      </c>
      <c r="AW27" s="307" t="s">
        <v>77</v>
      </c>
      <c r="AX27" s="301" t="s">
        <v>1215</v>
      </c>
      <c r="AY27" s="299" t="s">
        <v>6348</v>
      </c>
      <c r="AZ27" s="297" t="s">
        <v>69</v>
      </c>
      <c r="BA27" s="297" t="s">
        <v>3456</v>
      </c>
    </row>
    <row r="28" spans="2:53" x14ac:dyDescent="0.25">
      <c r="B28" s="297">
        <v>2024</v>
      </c>
      <c r="C28" s="297">
        <v>891780111</v>
      </c>
      <c r="D28" s="298" t="s">
        <v>64</v>
      </c>
      <c r="E28" s="299" t="s">
        <v>6347</v>
      </c>
      <c r="F28" s="300" t="s">
        <v>6346</v>
      </c>
      <c r="G28" s="326">
        <v>0</v>
      </c>
      <c r="H28" s="301" t="s">
        <v>75</v>
      </c>
      <c r="I28" s="300" t="s">
        <v>65</v>
      </c>
      <c r="J28" s="299" t="s">
        <v>6345</v>
      </c>
      <c r="K28" s="314">
        <v>62036929</v>
      </c>
      <c r="L28" s="297" t="s">
        <v>70</v>
      </c>
      <c r="M28" s="299" t="s">
        <v>6344</v>
      </c>
      <c r="N28" s="302">
        <v>890304099</v>
      </c>
      <c r="O28" s="303">
        <v>164</v>
      </c>
      <c r="P28" s="304">
        <v>45317</v>
      </c>
      <c r="Q28" s="303">
        <v>62036929</v>
      </c>
      <c r="R28" s="304">
        <v>45323</v>
      </c>
      <c r="S28" s="300">
        <v>62036929</v>
      </c>
      <c r="T28" s="301" t="s">
        <v>69</v>
      </c>
      <c r="U28" s="302">
        <v>1082870070</v>
      </c>
      <c r="V28" s="299" t="s">
        <v>6338</v>
      </c>
      <c r="W28" s="304">
        <v>45323</v>
      </c>
      <c r="X28" s="407">
        <v>45323</v>
      </c>
      <c r="Y28" s="312" t="s">
        <v>77</v>
      </c>
      <c r="Z28" s="407">
        <v>45325</v>
      </c>
      <c r="AA28" s="299">
        <f t="shared" si="0"/>
        <v>2</v>
      </c>
      <c r="AB28" s="300">
        <v>0</v>
      </c>
      <c r="AC28" s="300">
        <v>0</v>
      </c>
      <c r="AD28" s="300">
        <v>0</v>
      </c>
      <c r="AE28" s="305" t="s">
        <v>77</v>
      </c>
      <c r="AF28" s="299">
        <f t="shared" si="1"/>
        <v>0</v>
      </c>
      <c r="AG28" s="300">
        <v>0</v>
      </c>
      <c r="AH28" s="300">
        <v>0</v>
      </c>
      <c r="AI28" s="305" t="s">
        <v>77</v>
      </c>
      <c r="AJ28" s="300">
        <v>0</v>
      </c>
      <c r="AK28" s="301" t="s">
        <v>77</v>
      </c>
      <c r="AL28" s="301" t="s">
        <v>77</v>
      </c>
      <c r="AM28" s="299">
        <f t="shared" si="2"/>
        <v>0</v>
      </c>
      <c r="AN28" s="299">
        <f>+K28+AC28-AH28</f>
        <v>62036929</v>
      </c>
      <c r="AO28" s="301" t="s">
        <v>69</v>
      </c>
      <c r="AP28" s="300">
        <v>23067436</v>
      </c>
      <c r="AQ28" s="301" t="s">
        <v>1214</v>
      </c>
      <c r="AR28" s="300">
        <v>0</v>
      </c>
      <c r="AS28" s="305" t="s">
        <v>77</v>
      </c>
      <c r="AT28" s="308">
        <v>62036929</v>
      </c>
      <c r="AU28" s="309">
        <f t="shared" si="3"/>
        <v>0</v>
      </c>
      <c r="AV28" s="310">
        <f t="shared" si="4"/>
        <v>1</v>
      </c>
      <c r="AW28" s="307" t="s">
        <v>77</v>
      </c>
      <c r="AX28" s="301" t="s">
        <v>1497</v>
      </c>
      <c r="AY28" s="299" t="s">
        <v>6343</v>
      </c>
      <c r="AZ28" s="297" t="s">
        <v>69</v>
      </c>
      <c r="BA28" s="297" t="s">
        <v>3456</v>
      </c>
    </row>
    <row r="29" spans="2:53" x14ac:dyDescent="0.25">
      <c r="B29" s="297">
        <v>2024</v>
      </c>
      <c r="C29" s="297">
        <v>891780111</v>
      </c>
      <c r="D29" s="298" t="s">
        <v>64</v>
      </c>
      <c r="E29" s="299" t="s">
        <v>6342</v>
      </c>
      <c r="F29" s="300" t="s">
        <v>6341</v>
      </c>
      <c r="G29" s="326">
        <v>0</v>
      </c>
      <c r="H29" s="301" t="s">
        <v>75</v>
      </c>
      <c r="I29" s="300" t="s">
        <v>65</v>
      </c>
      <c r="J29" s="299" t="s">
        <v>6340</v>
      </c>
      <c r="K29" s="314">
        <v>20540000</v>
      </c>
      <c r="L29" s="297" t="s">
        <v>70</v>
      </c>
      <c r="M29" s="299" t="s">
        <v>6339</v>
      </c>
      <c r="N29" s="302">
        <v>900600181</v>
      </c>
      <c r="O29" s="303">
        <v>225</v>
      </c>
      <c r="P29" s="304">
        <v>45323</v>
      </c>
      <c r="Q29" s="303">
        <v>20540000</v>
      </c>
      <c r="R29" s="304">
        <v>45324</v>
      </c>
      <c r="S29" s="300">
        <v>20540000</v>
      </c>
      <c r="T29" s="301" t="s">
        <v>69</v>
      </c>
      <c r="U29" s="302">
        <v>1082870070</v>
      </c>
      <c r="V29" s="299" t="s">
        <v>6338</v>
      </c>
      <c r="W29" s="304">
        <v>45324</v>
      </c>
      <c r="X29" s="407">
        <v>45324</v>
      </c>
      <c r="Y29" s="312" t="s">
        <v>77</v>
      </c>
      <c r="Z29" s="407">
        <v>45326</v>
      </c>
      <c r="AA29" s="299">
        <f t="shared" si="0"/>
        <v>2</v>
      </c>
      <c r="AB29" s="300">
        <v>0</v>
      </c>
      <c r="AC29" s="300">
        <v>0</v>
      </c>
      <c r="AD29" s="300">
        <v>0</v>
      </c>
      <c r="AE29" s="305" t="s">
        <v>77</v>
      </c>
      <c r="AF29" s="299">
        <f t="shared" si="1"/>
        <v>0</v>
      </c>
      <c r="AG29" s="300">
        <v>0</v>
      </c>
      <c r="AH29" s="300">
        <v>0</v>
      </c>
      <c r="AI29" s="305" t="s">
        <v>77</v>
      </c>
      <c r="AJ29" s="300">
        <v>0</v>
      </c>
      <c r="AK29" s="301" t="s">
        <v>77</v>
      </c>
      <c r="AL29" s="301" t="s">
        <v>77</v>
      </c>
      <c r="AM29" s="299">
        <f t="shared" si="2"/>
        <v>0</v>
      </c>
      <c r="AN29" s="299">
        <f>+K29+AC29-AH29</f>
        <v>20540000</v>
      </c>
      <c r="AO29" s="301" t="s">
        <v>69</v>
      </c>
      <c r="AP29" s="300">
        <v>20540000</v>
      </c>
      <c r="AQ29" s="301" t="s">
        <v>1214</v>
      </c>
      <c r="AR29" s="300">
        <v>0</v>
      </c>
      <c r="AS29" s="305" t="s">
        <v>77</v>
      </c>
      <c r="AT29" s="308">
        <v>20540000</v>
      </c>
      <c r="AU29" s="309">
        <f t="shared" si="3"/>
        <v>0</v>
      </c>
      <c r="AV29" s="310">
        <f t="shared" si="4"/>
        <v>1</v>
      </c>
      <c r="AW29" s="307" t="s">
        <v>77</v>
      </c>
      <c r="AX29" s="301" t="s">
        <v>1497</v>
      </c>
      <c r="AY29" s="299" t="s">
        <v>6337</v>
      </c>
      <c r="AZ29" s="297" t="s">
        <v>69</v>
      </c>
      <c r="BA29" s="297" t="s">
        <v>3456</v>
      </c>
    </row>
    <row r="30" spans="2:53" x14ac:dyDescent="0.25">
      <c r="B30" s="297">
        <v>2024</v>
      </c>
      <c r="C30" s="297">
        <v>891780111</v>
      </c>
      <c r="D30" s="298" t="s">
        <v>64</v>
      </c>
      <c r="E30" s="299" t="s">
        <v>6336</v>
      </c>
      <c r="F30" s="300" t="s">
        <v>6335</v>
      </c>
      <c r="G30" s="326">
        <v>0</v>
      </c>
      <c r="H30" s="301" t="s">
        <v>75</v>
      </c>
      <c r="I30" s="300" t="s">
        <v>1819</v>
      </c>
      <c r="J30" s="299" t="s">
        <v>6334</v>
      </c>
      <c r="K30" s="314">
        <v>20000000</v>
      </c>
      <c r="L30" s="297" t="s">
        <v>70</v>
      </c>
      <c r="M30" s="299" t="s">
        <v>4613</v>
      </c>
      <c r="N30" s="302">
        <v>7144967</v>
      </c>
      <c r="O30" s="303">
        <v>377</v>
      </c>
      <c r="P30" s="304">
        <v>45338</v>
      </c>
      <c r="Q30" s="303">
        <v>20000000</v>
      </c>
      <c r="R30" s="304">
        <v>45342</v>
      </c>
      <c r="S30" s="300">
        <v>20000000</v>
      </c>
      <c r="T30" s="301" t="s">
        <v>69</v>
      </c>
      <c r="U30" s="302">
        <v>85152695</v>
      </c>
      <c r="V30" s="299" t="s">
        <v>5071</v>
      </c>
      <c r="W30" s="304">
        <v>45342</v>
      </c>
      <c r="X30" s="407">
        <v>45342</v>
      </c>
      <c r="Y30" s="312">
        <v>45342</v>
      </c>
      <c r="Z30" s="407">
        <v>45473</v>
      </c>
      <c r="AA30" s="299">
        <f t="shared" si="0"/>
        <v>131</v>
      </c>
      <c r="AB30" s="300">
        <v>0</v>
      </c>
      <c r="AC30" s="300">
        <v>0</v>
      </c>
      <c r="AD30" s="300">
        <v>0</v>
      </c>
      <c r="AE30" s="305" t="s">
        <v>77</v>
      </c>
      <c r="AF30" s="299">
        <f t="shared" si="1"/>
        <v>0</v>
      </c>
      <c r="AG30" s="300">
        <v>0</v>
      </c>
      <c r="AH30" s="300">
        <v>0</v>
      </c>
      <c r="AI30" s="305" t="s">
        <v>77</v>
      </c>
      <c r="AJ30" s="300">
        <v>0</v>
      </c>
      <c r="AK30" s="301" t="s">
        <v>77</v>
      </c>
      <c r="AL30" s="301" t="s">
        <v>77</v>
      </c>
      <c r="AM30" s="299">
        <f t="shared" si="2"/>
        <v>0</v>
      </c>
      <c r="AN30" s="299">
        <f>+K30+AC30-AH30</f>
        <v>20000000</v>
      </c>
      <c r="AO30" s="301" t="s">
        <v>69</v>
      </c>
      <c r="AP30" s="300">
        <v>20000000</v>
      </c>
      <c r="AQ30" s="301" t="s">
        <v>1214</v>
      </c>
      <c r="AR30" s="300">
        <v>0</v>
      </c>
      <c r="AS30" s="305" t="s">
        <v>77</v>
      </c>
      <c r="AT30" s="308">
        <v>19999900</v>
      </c>
      <c r="AU30" s="309">
        <f t="shared" si="3"/>
        <v>100</v>
      </c>
      <c r="AV30" s="310">
        <f t="shared" si="4"/>
        <v>0.99999499999999997</v>
      </c>
      <c r="AW30" s="307" t="s">
        <v>77</v>
      </c>
      <c r="AX30" s="301" t="s">
        <v>1497</v>
      </c>
      <c r="AY30" s="299" t="s">
        <v>6333</v>
      </c>
      <c r="AZ30" s="297" t="s">
        <v>69</v>
      </c>
      <c r="BA30" s="297" t="s">
        <v>3456</v>
      </c>
    </row>
    <row r="31" spans="2:53" x14ac:dyDescent="0.25">
      <c r="B31" s="297">
        <v>2024</v>
      </c>
      <c r="C31" s="297">
        <v>891780111</v>
      </c>
      <c r="D31" s="298" t="s">
        <v>64</v>
      </c>
      <c r="E31" s="299" t="s">
        <v>6332</v>
      </c>
      <c r="F31" s="299" t="s">
        <v>6331</v>
      </c>
      <c r="G31" s="326">
        <v>0</v>
      </c>
      <c r="H31" s="301" t="s">
        <v>75</v>
      </c>
      <c r="I31" s="300" t="s">
        <v>65</v>
      </c>
      <c r="J31" s="299" t="s">
        <v>6330</v>
      </c>
      <c r="K31" s="314">
        <v>70175437</v>
      </c>
      <c r="L31" s="297" t="s">
        <v>70</v>
      </c>
      <c r="M31" s="299" t="s">
        <v>6329</v>
      </c>
      <c r="N31" s="302">
        <v>900215779</v>
      </c>
      <c r="O31" s="303">
        <v>414</v>
      </c>
      <c r="P31" s="304">
        <v>45341</v>
      </c>
      <c r="Q31" s="303">
        <v>70175437</v>
      </c>
      <c r="R31" s="304">
        <v>45356</v>
      </c>
      <c r="S31" s="300">
        <v>70175437</v>
      </c>
      <c r="T31" s="301" t="s">
        <v>69</v>
      </c>
      <c r="U31" s="302">
        <v>84452087</v>
      </c>
      <c r="V31" s="299" t="s">
        <v>6276</v>
      </c>
      <c r="W31" s="304">
        <v>45356</v>
      </c>
      <c r="X31" s="407">
        <v>45366</v>
      </c>
      <c r="Y31" s="312">
        <v>45357</v>
      </c>
      <c r="Z31" s="407">
        <v>45405</v>
      </c>
      <c r="AA31" s="299">
        <f t="shared" si="0"/>
        <v>48</v>
      </c>
      <c r="AB31" s="300">
        <v>0</v>
      </c>
      <c r="AC31" s="300">
        <v>0</v>
      </c>
      <c r="AD31" s="300">
        <v>0</v>
      </c>
      <c r="AE31" s="305" t="s">
        <v>77</v>
      </c>
      <c r="AF31" s="299">
        <f t="shared" si="1"/>
        <v>0</v>
      </c>
      <c r="AG31" s="300">
        <v>0</v>
      </c>
      <c r="AH31" s="300">
        <v>0</v>
      </c>
      <c r="AI31" s="305" t="s">
        <v>77</v>
      </c>
      <c r="AJ31" s="300">
        <v>1</v>
      </c>
      <c r="AK31" s="328">
        <v>45401</v>
      </c>
      <c r="AL31" s="301" t="s">
        <v>77</v>
      </c>
      <c r="AM31" s="299" t="e">
        <f t="shared" si="2"/>
        <v>#VALUE!</v>
      </c>
      <c r="AN31" s="299">
        <f>+K31+AC31-AH31</f>
        <v>70175437</v>
      </c>
      <c r="AO31" s="301" t="s">
        <v>69</v>
      </c>
      <c r="AP31" s="300">
        <v>70175437</v>
      </c>
      <c r="AQ31" s="301" t="s">
        <v>69</v>
      </c>
      <c r="AR31" s="300">
        <v>35087718</v>
      </c>
      <c r="AS31" s="322">
        <v>45364</v>
      </c>
      <c r="AT31" s="308">
        <v>0</v>
      </c>
      <c r="AU31" s="309">
        <f t="shared" si="3"/>
        <v>70175437</v>
      </c>
      <c r="AV31" s="310">
        <f t="shared" si="4"/>
        <v>0</v>
      </c>
      <c r="AW31" s="307" t="s">
        <v>77</v>
      </c>
      <c r="AX31" s="301" t="s">
        <v>1215</v>
      </c>
      <c r="AY31" s="299" t="s">
        <v>6328</v>
      </c>
      <c r="AZ31" s="297" t="s">
        <v>69</v>
      </c>
      <c r="BA31" s="297" t="s">
        <v>3456</v>
      </c>
    </row>
    <row r="32" spans="2:53" x14ac:dyDescent="0.25">
      <c r="B32" s="297">
        <v>2024</v>
      </c>
      <c r="C32" s="297">
        <v>891780111</v>
      </c>
      <c r="D32" s="298" t="s">
        <v>64</v>
      </c>
      <c r="E32" s="299" t="s">
        <v>6327</v>
      </c>
      <c r="F32" s="299" t="s">
        <v>6326</v>
      </c>
      <c r="G32" s="326">
        <v>0</v>
      </c>
      <c r="H32" s="301" t="s">
        <v>75</v>
      </c>
      <c r="I32" s="300" t="s">
        <v>1819</v>
      </c>
      <c r="J32" s="299" t="s">
        <v>6325</v>
      </c>
      <c r="K32" s="314">
        <v>52246000</v>
      </c>
      <c r="L32" s="297" t="s">
        <v>70</v>
      </c>
      <c r="M32" s="299" t="s">
        <v>6324</v>
      </c>
      <c r="N32" s="302">
        <v>891700341</v>
      </c>
      <c r="O32" s="303">
        <v>568</v>
      </c>
      <c r="P32" s="304">
        <v>45356</v>
      </c>
      <c r="Q32" s="303">
        <v>52246000</v>
      </c>
      <c r="R32" s="304">
        <v>45356</v>
      </c>
      <c r="S32" s="300">
        <v>52246000</v>
      </c>
      <c r="T32" s="301" t="s">
        <v>69</v>
      </c>
      <c r="U32" s="302">
        <v>85152695</v>
      </c>
      <c r="V32" s="299" t="s">
        <v>5071</v>
      </c>
      <c r="W32" s="304">
        <v>45356</v>
      </c>
      <c r="X32" s="407">
        <v>45358</v>
      </c>
      <c r="Y32" s="312">
        <v>45358</v>
      </c>
      <c r="Z32" s="407">
        <v>45359</v>
      </c>
      <c r="AA32" s="299">
        <f t="shared" si="0"/>
        <v>1</v>
      </c>
      <c r="AB32" s="300">
        <v>0</v>
      </c>
      <c r="AC32" s="300">
        <v>0</v>
      </c>
      <c r="AD32" s="300">
        <v>0</v>
      </c>
      <c r="AE32" s="305" t="s">
        <v>77</v>
      </c>
      <c r="AF32" s="299">
        <f t="shared" si="1"/>
        <v>0</v>
      </c>
      <c r="AG32" s="300">
        <v>0</v>
      </c>
      <c r="AH32" s="300">
        <v>0</v>
      </c>
      <c r="AI32" s="305" t="s">
        <v>77</v>
      </c>
      <c r="AJ32" s="300">
        <v>0</v>
      </c>
      <c r="AK32" s="301" t="s">
        <v>77</v>
      </c>
      <c r="AL32" s="301" t="s">
        <v>77</v>
      </c>
      <c r="AM32" s="299">
        <f t="shared" si="2"/>
        <v>0</v>
      </c>
      <c r="AN32" s="299">
        <f>+K32+AC32-AH32</f>
        <v>52246000</v>
      </c>
      <c r="AO32" s="301" t="s">
        <v>69</v>
      </c>
      <c r="AP32" s="300">
        <v>52246000</v>
      </c>
      <c r="AQ32" s="301" t="s">
        <v>1214</v>
      </c>
      <c r="AR32" s="300">
        <v>0</v>
      </c>
      <c r="AS32" s="305" t="s">
        <v>77</v>
      </c>
      <c r="AT32" s="308">
        <v>51949000</v>
      </c>
      <c r="AU32" s="309">
        <f t="shared" si="3"/>
        <v>297000</v>
      </c>
      <c r="AV32" s="310">
        <f t="shared" si="4"/>
        <v>0.99431535428549556</v>
      </c>
      <c r="AW32" s="307" t="s">
        <v>77</v>
      </c>
      <c r="AX32" s="301" t="s">
        <v>1497</v>
      </c>
      <c r="AY32" s="299" t="s">
        <v>6323</v>
      </c>
      <c r="AZ32" s="297" t="s">
        <v>69</v>
      </c>
      <c r="BA32" s="297" t="s">
        <v>3456</v>
      </c>
    </row>
    <row r="33" spans="2:53" x14ac:dyDescent="0.25">
      <c r="B33" s="297">
        <v>2024</v>
      </c>
      <c r="C33" s="297">
        <v>891780111</v>
      </c>
      <c r="D33" s="298" t="s">
        <v>64</v>
      </c>
      <c r="E33" s="299" t="s">
        <v>6322</v>
      </c>
      <c r="F33" s="299" t="s">
        <v>6321</v>
      </c>
      <c r="G33" s="326">
        <v>0</v>
      </c>
      <c r="H33" s="301" t="s">
        <v>75</v>
      </c>
      <c r="I33" s="300" t="s">
        <v>65</v>
      </c>
      <c r="J33" s="299" t="s">
        <v>6320</v>
      </c>
      <c r="K33" s="314">
        <v>65000000</v>
      </c>
      <c r="L33" s="297" t="s">
        <v>70</v>
      </c>
      <c r="M33" s="299" t="s">
        <v>6319</v>
      </c>
      <c r="N33" s="302">
        <v>7143126</v>
      </c>
      <c r="O33" s="303">
        <v>534</v>
      </c>
      <c r="P33" s="304">
        <v>45351</v>
      </c>
      <c r="Q33" s="303">
        <v>65000000</v>
      </c>
      <c r="R33" s="304">
        <v>45357</v>
      </c>
      <c r="S33" s="300">
        <v>65000000</v>
      </c>
      <c r="T33" s="301" t="s">
        <v>69</v>
      </c>
      <c r="U33" s="302">
        <v>39058006</v>
      </c>
      <c r="V33" s="299" t="s">
        <v>6318</v>
      </c>
      <c r="W33" s="304">
        <v>45357</v>
      </c>
      <c r="X33" s="407">
        <v>45359</v>
      </c>
      <c r="Y33" s="312">
        <v>45359</v>
      </c>
      <c r="Z33" s="407">
        <v>45633</v>
      </c>
      <c r="AA33" s="299">
        <f t="shared" si="0"/>
        <v>274</v>
      </c>
      <c r="AB33" s="300">
        <v>0</v>
      </c>
      <c r="AC33" s="300">
        <v>0</v>
      </c>
      <c r="AD33" s="300">
        <v>0</v>
      </c>
      <c r="AE33" s="305" t="s">
        <v>77</v>
      </c>
      <c r="AF33" s="299">
        <f t="shared" si="1"/>
        <v>0</v>
      </c>
      <c r="AG33" s="300">
        <v>0</v>
      </c>
      <c r="AH33" s="300">
        <v>0</v>
      </c>
      <c r="AI33" s="305" t="s">
        <v>77</v>
      </c>
      <c r="AJ33" s="300">
        <v>0</v>
      </c>
      <c r="AK33" s="301" t="s">
        <v>77</v>
      </c>
      <c r="AL33" s="301" t="s">
        <v>77</v>
      </c>
      <c r="AM33" s="299">
        <f t="shared" si="2"/>
        <v>0</v>
      </c>
      <c r="AN33" s="299">
        <f>+K33+AC33-AH33</f>
        <v>65000000</v>
      </c>
      <c r="AO33" s="301" t="s">
        <v>1214</v>
      </c>
      <c r="AP33" s="300">
        <v>0</v>
      </c>
      <c r="AQ33" s="301" t="s">
        <v>1214</v>
      </c>
      <c r="AR33" s="300">
        <v>0</v>
      </c>
      <c r="AS33" s="305" t="s">
        <v>77</v>
      </c>
      <c r="AT33" s="308">
        <v>24555554</v>
      </c>
      <c r="AU33" s="309">
        <f t="shared" si="3"/>
        <v>40444446</v>
      </c>
      <c r="AV33" s="310">
        <f t="shared" si="4"/>
        <v>0.37777775384615386</v>
      </c>
      <c r="AW33" s="307" t="s">
        <v>77</v>
      </c>
      <c r="AX33" s="301" t="s">
        <v>1215</v>
      </c>
      <c r="AY33" s="299" t="s">
        <v>6317</v>
      </c>
      <c r="AZ33" s="297" t="s">
        <v>69</v>
      </c>
      <c r="BA33" s="297" t="s">
        <v>3456</v>
      </c>
    </row>
    <row r="34" spans="2:53" x14ac:dyDescent="0.25">
      <c r="B34" s="297">
        <v>2024</v>
      </c>
      <c r="C34" s="297">
        <v>891780111</v>
      </c>
      <c r="D34" s="298" t="s">
        <v>64</v>
      </c>
      <c r="E34" s="299" t="s">
        <v>6316</v>
      </c>
      <c r="F34" s="299" t="s">
        <v>6315</v>
      </c>
      <c r="G34" s="326">
        <v>0</v>
      </c>
      <c r="H34" s="301" t="s">
        <v>75</v>
      </c>
      <c r="I34" s="300" t="s">
        <v>1819</v>
      </c>
      <c r="J34" s="314" t="s">
        <v>6314</v>
      </c>
      <c r="K34" s="314">
        <v>206469000</v>
      </c>
      <c r="L34" s="297" t="s">
        <v>70</v>
      </c>
      <c r="M34" s="318" t="s">
        <v>6313</v>
      </c>
      <c r="N34" s="300">
        <v>900090742</v>
      </c>
      <c r="O34" s="303">
        <v>572</v>
      </c>
      <c r="P34" s="304">
        <v>45356</v>
      </c>
      <c r="Q34" s="303">
        <v>206469000</v>
      </c>
      <c r="R34" s="304">
        <v>45369</v>
      </c>
      <c r="S34" s="300">
        <v>206469000</v>
      </c>
      <c r="T34" s="301" t="s">
        <v>69</v>
      </c>
      <c r="U34" s="302">
        <v>85450705</v>
      </c>
      <c r="V34" s="299" t="s">
        <v>4915</v>
      </c>
      <c r="W34" s="304">
        <v>45369</v>
      </c>
      <c r="X34" s="407">
        <v>45370</v>
      </c>
      <c r="Y34" s="312">
        <v>45370</v>
      </c>
      <c r="Z34" s="407">
        <v>45382</v>
      </c>
      <c r="AA34" s="299">
        <f t="shared" si="0"/>
        <v>12</v>
      </c>
      <c r="AB34" s="300">
        <v>1</v>
      </c>
      <c r="AC34" s="300">
        <v>51000000</v>
      </c>
      <c r="AD34" s="300">
        <v>0</v>
      </c>
      <c r="AE34" s="305" t="s">
        <v>77</v>
      </c>
      <c r="AF34" s="299">
        <f t="shared" si="1"/>
        <v>0</v>
      </c>
      <c r="AG34" s="300">
        <v>0</v>
      </c>
      <c r="AH34" s="300">
        <v>0</v>
      </c>
      <c r="AI34" s="305" t="s">
        <v>77</v>
      </c>
      <c r="AJ34" s="300">
        <v>0</v>
      </c>
      <c r="AK34" s="301" t="s">
        <v>77</v>
      </c>
      <c r="AL34" s="301" t="s">
        <v>77</v>
      </c>
      <c r="AM34" s="299">
        <f t="shared" si="2"/>
        <v>0</v>
      </c>
      <c r="AN34" s="299">
        <f>+K34+AC34-AH34</f>
        <v>257469000</v>
      </c>
      <c r="AO34" s="301" t="s">
        <v>1214</v>
      </c>
      <c r="AP34" s="300">
        <v>0</v>
      </c>
      <c r="AQ34" s="301" t="s">
        <v>69</v>
      </c>
      <c r="AR34" s="300">
        <v>0</v>
      </c>
      <c r="AS34" s="305" t="s">
        <v>77</v>
      </c>
      <c r="AT34" s="308">
        <v>82587599</v>
      </c>
      <c r="AU34" s="309">
        <f t="shared" si="3"/>
        <v>174881401</v>
      </c>
      <c r="AV34" s="310">
        <f t="shared" si="4"/>
        <v>0.32076715643436687</v>
      </c>
      <c r="AW34" s="307" t="s">
        <v>77</v>
      </c>
      <c r="AX34" s="301" t="s">
        <v>1215</v>
      </c>
      <c r="AY34" s="299" t="s">
        <v>6312</v>
      </c>
      <c r="AZ34" s="297" t="s">
        <v>69</v>
      </c>
      <c r="BA34" s="297" t="s">
        <v>3456</v>
      </c>
    </row>
    <row r="35" spans="2:53" x14ac:dyDescent="0.25">
      <c r="B35" s="297">
        <v>2024</v>
      </c>
      <c r="C35" s="297">
        <v>891780111</v>
      </c>
      <c r="D35" s="298" t="s">
        <v>64</v>
      </c>
      <c r="E35" s="299" t="s">
        <v>6311</v>
      </c>
      <c r="F35" s="299" t="s">
        <v>6310</v>
      </c>
      <c r="G35" s="326">
        <v>0</v>
      </c>
      <c r="H35" s="301" t="s">
        <v>75</v>
      </c>
      <c r="I35" s="300" t="s">
        <v>65</v>
      </c>
      <c r="J35" s="299" t="s">
        <v>6309</v>
      </c>
      <c r="K35" s="314">
        <v>15458100</v>
      </c>
      <c r="L35" s="297" t="s">
        <v>70</v>
      </c>
      <c r="M35" s="299" t="s">
        <v>6308</v>
      </c>
      <c r="N35" s="302">
        <v>901540967</v>
      </c>
      <c r="O35" s="303">
        <v>564</v>
      </c>
      <c r="P35" s="304">
        <v>45355</v>
      </c>
      <c r="Q35" s="303">
        <v>15458100</v>
      </c>
      <c r="R35" s="304">
        <v>45391</v>
      </c>
      <c r="S35" s="300">
        <v>15458100</v>
      </c>
      <c r="T35" s="301" t="s">
        <v>69</v>
      </c>
      <c r="U35" s="302">
        <v>36694483</v>
      </c>
      <c r="V35" s="299" t="s">
        <v>6307</v>
      </c>
      <c r="W35" s="304">
        <v>45390</v>
      </c>
      <c r="X35" s="407">
        <v>45398</v>
      </c>
      <c r="Y35" s="312" t="s">
        <v>77</v>
      </c>
      <c r="Z35" s="407">
        <v>45419</v>
      </c>
      <c r="AA35" s="299">
        <f t="shared" si="0"/>
        <v>21</v>
      </c>
      <c r="AB35" s="300">
        <v>0</v>
      </c>
      <c r="AC35" s="300">
        <v>0</v>
      </c>
      <c r="AD35" s="300">
        <v>0</v>
      </c>
      <c r="AE35" s="305" t="s">
        <v>77</v>
      </c>
      <c r="AF35" s="299">
        <f t="shared" si="1"/>
        <v>0</v>
      </c>
      <c r="AG35" s="300">
        <v>0</v>
      </c>
      <c r="AH35" s="300">
        <v>0</v>
      </c>
      <c r="AI35" s="305" t="s">
        <v>77</v>
      </c>
      <c r="AJ35" s="300">
        <v>0</v>
      </c>
      <c r="AK35" s="301" t="s">
        <v>77</v>
      </c>
      <c r="AL35" s="301" t="s">
        <v>77</v>
      </c>
      <c r="AM35" s="299">
        <f t="shared" si="2"/>
        <v>0</v>
      </c>
      <c r="AN35" s="299">
        <f>+K35+AC35-AH35</f>
        <v>15458100</v>
      </c>
      <c r="AO35" s="301" t="s">
        <v>1214</v>
      </c>
      <c r="AP35" s="300">
        <v>15458100</v>
      </c>
      <c r="AQ35" s="301" t="s">
        <v>1214</v>
      </c>
      <c r="AR35" s="300">
        <v>0</v>
      </c>
      <c r="AS35" s="305" t="s">
        <v>77</v>
      </c>
      <c r="AT35" s="308">
        <v>0</v>
      </c>
      <c r="AU35" s="309">
        <f t="shared" si="3"/>
        <v>15458100</v>
      </c>
      <c r="AV35" s="310">
        <f t="shared" si="4"/>
        <v>0</v>
      </c>
      <c r="AW35" s="307" t="s">
        <v>77</v>
      </c>
      <c r="AX35" s="301" t="s">
        <v>1215</v>
      </c>
      <c r="AY35" s="299" t="s">
        <v>6306</v>
      </c>
      <c r="AZ35" s="297" t="s">
        <v>69</v>
      </c>
      <c r="BA35" s="297" t="s">
        <v>3456</v>
      </c>
    </row>
    <row r="36" spans="2:53" x14ac:dyDescent="0.25">
      <c r="B36" s="297">
        <v>2024</v>
      </c>
      <c r="C36" s="297">
        <v>891780111</v>
      </c>
      <c r="D36" s="298" t="s">
        <v>64</v>
      </c>
      <c r="E36" s="299" t="s">
        <v>6305</v>
      </c>
      <c r="F36" s="299" t="s">
        <v>6304</v>
      </c>
      <c r="G36" s="326">
        <v>2020000100036</v>
      </c>
      <c r="H36" s="301" t="s">
        <v>75</v>
      </c>
      <c r="I36" s="300" t="s">
        <v>1819</v>
      </c>
      <c r="J36" s="299" t="s">
        <v>6303</v>
      </c>
      <c r="K36" s="314">
        <v>19750000</v>
      </c>
      <c r="L36" s="297" t="s">
        <v>70</v>
      </c>
      <c r="M36" s="299" t="s">
        <v>6302</v>
      </c>
      <c r="N36" s="302">
        <v>12543836</v>
      </c>
      <c r="O36" s="303">
        <v>186</v>
      </c>
      <c r="P36" s="304">
        <v>45371</v>
      </c>
      <c r="Q36" s="303">
        <v>19750000</v>
      </c>
      <c r="R36" s="304">
        <v>45398</v>
      </c>
      <c r="S36" s="300">
        <v>19750000</v>
      </c>
      <c r="T36" s="301" t="s">
        <v>69</v>
      </c>
      <c r="U36" s="302">
        <v>45498601</v>
      </c>
      <c r="V36" s="299" t="s">
        <v>6037</v>
      </c>
      <c r="W36" s="304">
        <v>45397</v>
      </c>
      <c r="X36" s="407">
        <v>45400</v>
      </c>
      <c r="Y36" s="312" t="s">
        <v>77</v>
      </c>
      <c r="Z36" s="407">
        <v>45427</v>
      </c>
      <c r="AA36" s="299">
        <f t="shared" si="0"/>
        <v>27</v>
      </c>
      <c r="AB36" s="300">
        <v>0</v>
      </c>
      <c r="AC36" s="300">
        <v>0</v>
      </c>
      <c r="AD36" s="300">
        <v>0</v>
      </c>
      <c r="AE36" s="305" t="s">
        <v>77</v>
      </c>
      <c r="AF36" s="299">
        <f t="shared" si="1"/>
        <v>0</v>
      </c>
      <c r="AG36" s="300">
        <v>0</v>
      </c>
      <c r="AH36" s="300">
        <v>0</v>
      </c>
      <c r="AI36" s="305" t="s">
        <v>77</v>
      </c>
      <c r="AJ36" s="300">
        <v>0</v>
      </c>
      <c r="AK36" s="301" t="s">
        <v>77</v>
      </c>
      <c r="AL36" s="301" t="s">
        <v>77</v>
      </c>
      <c r="AM36" s="299">
        <f t="shared" si="2"/>
        <v>0</v>
      </c>
      <c r="AN36" s="299">
        <f>+K36+AC36-AH36</f>
        <v>19750000</v>
      </c>
      <c r="AO36" s="301" t="s">
        <v>1214</v>
      </c>
      <c r="AP36" s="300">
        <v>0</v>
      </c>
      <c r="AQ36" s="301" t="s">
        <v>1214</v>
      </c>
      <c r="AR36" s="300">
        <v>0</v>
      </c>
      <c r="AS36" s="305" t="s">
        <v>77</v>
      </c>
      <c r="AT36" s="308">
        <v>0</v>
      </c>
      <c r="AU36" s="309">
        <f t="shared" si="3"/>
        <v>19750000</v>
      </c>
      <c r="AV36" s="310">
        <f t="shared" si="4"/>
        <v>0</v>
      </c>
      <c r="AW36" s="307" t="s">
        <v>77</v>
      </c>
      <c r="AX36" s="301" t="s">
        <v>1215</v>
      </c>
      <c r="AY36" s="299" t="s">
        <v>6301</v>
      </c>
      <c r="AZ36" s="297" t="s">
        <v>69</v>
      </c>
      <c r="BA36" s="297" t="s">
        <v>3456</v>
      </c>
    </row>
    <row r="37" spans="2:53" x14ac:dyDescent="0.25">
      <c r="B37" s="297">
        <v>2024</v>
      </c>
      <c r="C37" s="297">
        <v>891780111</v>
      </c>
      <c r="D37" s="298" t="s">
        <v>64</v>
      </c>
      <c r="E37" s="299" t="s">
        <v>6300</v>
      </c>
      <c r="F37" s="299" t="s">
        <v>6299</v>
      </c>
      <c r="G37" s="326">
        <v>0</v>
      </c>
      <c r="H37" s="301" t="s">
        <v>75</v>
      </c>
      <c r="I37" s="300" t="s">
        <v>65</v>
      </c>
      <c r="J37" s="299" t="s">
        <v>6298</v>
      </c>
      <c r="K37" s="314">
        <v>108500000</v>
      </c>
      <c r="L37" s="297" t="s">
        <v>70</v>
      </c>
      <c r="M37" s="299" t="s">
        <v>6297</v>
      </c>
      <c r="N37" s="302">
        <v>8201777</v>
      </c>
      <c r="O37" s="303">
        <v>861</v>
      </c>
      <c r="P37" s="304">
        <v>45390</v>
      </c>
      <c r="Q37" s="303">
        <v>108500000</v>
      </c>
      <c r="R37" s="304">
        <v>45400</v>
      </c>
      <c r="S37" s="300">
        <v>108500000</v>
      </c>
      <c r="T37" s="301" t="s">
        <v>69</v>
      </c>
      <c r="U37" s="302">
        <v>72004252</v>
      </c>
      <c r="V37" s="299" t="s">
        <v>6296</v>
      </c>
      <c r="W37" s="304">
        <v>45399</v>
      </c>
      <c r="X37" s="407">
        <v>45407</v>
      </c>
      <c r="Y37" s="312">
        <v>45404</v>
      </c>
      <c r="Z37" s="407">
        <v>45467</v>
      </c>
      <c r="AA37" s="299">
        <f t="shared" si="0"/>
        <v>63</v>
      </c>
      <c r="AB37" s="300">
        <v>0</v>
      </c>
      <c r="AC37" s="300">
        <v>0</v>
      </c>
      <c r="AD37" s="300">
        <v>0</v>
      </c>
      <c r="AE37" s="305" t="s">
        <v>77</v>
      </c>
      <c r="AF37" s="299">
        <f t="shared" si="1"/>
        <v>0</v>
      </c>
      <c r="AG37" s="300">
        <v>0</v>
      </c>
      <c r="AH37" s="300">
        <v>0</v>
      </c>
      <c r="AI37" s="305" t="s">
        <v>77</v>
      </c>
      <c r="AJ37" s="300">
        <v>0</v>
      </c>
      <c r="AK37" s="301" t="s">
        <v>77</v>
      </c>
      <c r="AL37" s="301" t="s">
        <v>77</v>
      </c>
      <c r="AM37" s="299">
        <f t="shared" si="2"/>
        <v>0</v>
      </c>
      <c r="AN37" s="299">
        <f>+K37+AC37-AH37</f>
        <v>108500000</v>
      </c>
      <c r="AO37" s="301" t="s">
        <v>1214</v>
      </c>
      <c r="AP37" s="300">
        <v>0</v>
      </c>
      <c r="AQ37" s="301" t="s">
        <v>69</v>
      </c>
      <c r="AR37" s="300">
        <v>54250000</v>
      </c>
      <c r="AS37" s="322">
        <v>45405</v>
      </c>
      <c r="AT37" s="308">
        <v>0</v>
      </c>
      <c r="AU37" s="309">
        <f t="shared" si="3"/>
        <v>108500000</v>
      </c>
      <c r="AV37" s="310">
        <f t="shared" si="4"/>
        <v>0</v>
      </c>
      <c r="AW37" s="307" t="s">
        <v>77</v>
      </c>
      <c r="AX37" s="301" t="s">
        <v>1215</v>
      </c>
      <c r="AY37" s="299" t="s">
        <v>6295</v>
      </c>
      <c r="AZ37" s="297" t="s">
        <v>69</v>
      </c>
      <c r="BA37" s="297" t="s">
        <v>3456</v>
      </c>
    </row>
    <row r="38" spans="2:53" x14ac:dyDescent="0.25">
      <c r="B38" s="297">
        <v>2024</v>
      </c>
      <c r="C38" s="297">
        <v>891780111</v>
      </c>
      <c r="D38" s="298" t="s">
        <v>64</v>
      </c>
      <c r="E38" s="299" t="s">
        <v>6294</v>
      </c>
      <c r="F38" s="299" t="s">
        <v>6293</v>
      </c>
      <c r="G38" s="326">
        <v>0</v>
      </c>
      <c r="H38" s="301" t="s">
        <v>75</v>
      </c>
      <c r="I38" s="300" t="s">
        <v>1819</v>
      </c>
      <c r="J38" s="299" t="s">
        <v>6292</v>
      </c>
      <c r="K38" s="314">
        <v>40061934</v>
      </c>
      <c r="L38" s="297" t="s">
        <v>70</v>
      </c>
      <c r="M38" s="299" t="s">
        <v>4613</v>
      </c>
      <c r="N38" s="302">
        <v>7144967</v>
      </c>
      <c r="O38" s="303">
        <v>938</v>
      </c>
      <c r="P38" s="304">
        <v>45394</v>
      </c>
      <c r="Q38" s="303">
        <v>40061934</v>
      </c>
      <c r="R38" s="304">
        <v>45404</v>
      </c>
      <c r="S38" s="300">
        <v>40061934</v>
      </c>
      <c r="T38" s="301" t="s">
        <v>69</v>
      </c>
      <c r="U38" s="314">
        <v>85152695</v>
      </c>
      <c r="V38" s="299" t="s">
        <v>5071</v>
      </c>
      <c r="W38" s="304">
        <v>45404</v>
      </c>
      <c r="X38" s="407">
        <v>45406</v>
      </c>
      <c r="Y38" s="312">
        <v>45406</v>
      </c>
      <c r="Z38" s="407">
        <v>45473</v>
      </c>
      <c r="AA38" s="299">
        <f t="shared" si="0"/>
        <v>67</v>
      </c>
      <c r="AB38" s="300">
        <v>0</v>
      </c>
      <c r="AC38" s="300">
        <v>0</v>
      </c>
      <c r="AD38" s="300">
        <v>0</v>
      </c>
      <c r="AE38" s="305" t="s">
        <v>77</v>
      </c>
      <c r="AF38" s="299">
        <f t="shared" si="1"/>
        <v>0</v>
      </c>
      <c r="AG38" s="300">
        <v>0</v>
      </c>
      <c r="AH38" s="300">
        <v>0</v>
      </c>
      <c r="AI38" s="305" t="s">
        <v>77</v>
      </c>
      <c r="AJ38" s="300">
        <v>0</v>
      </c>
      <c r="AK38" s="301" t="s">
        <v>77</v>
      </c>
      <c r="AL38" s="301" t="s">
        <v>77</v>
      </c>
      <c r="AM38" s="299">
        <f t="shared" si="2"/>
        <v>0</v>
      </c>
      <c r="AN38" s="299">
        <f>+K38+AC38-AH38</f>
        <v>40061934</v>
      </c>
      <c r="AO38" s="301" t="s">
        <v>1214</v>
      </c>
      <c r="AP38" s="300">
        <v>0</v>
      </c>
      <c r="AQ38" s="301" t="s">
        <v>1214</v>
      </c>
      <c r="AR38" s="300">
        <v>0</v>
      </c>
      <c r="AS38" s="305" t="s">
        <v>77</v>
      </c>
      <c r="AT38" s="308">
        <v>40060927</v>
      </c>
      <c r="AU38" s="309">
        <f t="shared" si="3"/>
        <v>1007</v>
      </c>
      <c r="AV38" s="310">
        <f t="shared" si="4"/>
        <v>0.99997486391945034</v>
      </c>
      <c r="AW38" s="307" t="s">
        <v>77</v>
      </c>
      <c r="AX38" s="301" t="s">
        <v>1497</v>
      </c>
      <c r="AY38" s="299" t="s">
        <v>6291</v>
      </c>
      <c r="AZ38" s="297" t="s">
        <v>69</v>
      </c>
      <c r="BA38" s="297" t="s">
        <v>3456</v>
      </c>
    </row>
    <row r="39" spans="2:53" x14ac:dyDescent="0.25">
      <c r="B39" s="297">
        <v>2024</v>
      </c>
      <c r="C39" s="297">
        <v>891780111</v>
      </c>
      <c r="D39" s="298" t="s">
        <v>64</v>
      </c>
      <c r="E39" s="299" t="s">
        <v>6290</v>
      </c>
      <c r="F39" s="299" t="s">
        <v>6289</v>
      </c>
      <c r="G39" s="326">
        <v>0</v>
      </c>
      <c r="H39" s="301" t="s">
        <v>75</v>
      </c>
      <c r="I39" s="300" t="s">
        <v>1819</v>
      </c>
      <c r="J39" s="299" t="s">
        <v>6288</v>
      </c>
      <c r="K39" s="314">
        <v>86394000</v>
      </c>
      <c r="L39" s="297" t="s">
        <v>70</v>
      </c>
      <c r="M39" s="300" t="s">
        <v>6287</v>
      </c>
      <c r="N39" s="302">
        <v>85471449</v>
      </c>
      <c r="O39" s="303">
        <v>1003</v>
      </c>
      <c r="P39" s="304">
        <v>45404</v>
      </c>
      <c r="Q39" s="303">
        <v>86394000</v>
      </c>
      <c r="R39" s="304">
        <v>45405</v>
      </c>
      <c r="S39" s="300">
        <v>86394000</v>
      </c>
      <c r="T39" s="301" t="s">
        <v>69</v>
      </c>
      <c r="U39" s="314">
        <v>85152695</v>
      </c>
      <c r="V39" s="299" t="s">
        <v>5071</v>
      </c>
      <c r="W39" s="304">
        <v>45405</v>
      </c>
      <c r="X39" s="407">
        <v>45420</v>
      </c>
      <c r="Y39" s="312">
        <v>45405</v>
      </c>
      <c r="Z39" s="407">
        <v>45421</v>
      </c>
      <c r="AA39" s="299">
        <f t="shared" si="0"/>
        <v>16</v>
      </c>
      <c r="AB39" s="300">
        <v>0</v>
      </c>
      <c r="AC39" s="300">
        <v>0</v>
      </c>
      <c r="AD39" s="300">
        <v>0</v>
      </c>
      <c r="AE39" s="305" t="s">
        <v>77</v>
      </c>
      <c r="AF39" s="299">
        <f t="shared" si="1"/>
        <v>0</v>
      </c>
      <c r="AG39" s="300">
        <v>0</v>
      </c>
      <c r="AH39" s="300">
        <v>0</v>
      </c>
      <c r="AI39" s="305" t="s">
        <v>77</v>
      </c>
      <c r="AJ39" s="300">
        <v>0</v>
      </c>
      <c r="AK39" s="301" t="s">
        <v>77</v>
      </c>
      <c r="AL39" s="301" t="s">
        <v>77</v>
      </c>
      <c r="AM39" s="299">
        <f t="shared" si="2"/>
        <v>0</v>
      </c>
      <c r="AN39" s="299">
        <f>+K39+AC39-AH39</f>
        <v>86394000</v>
      </c>
      <c r="AO39" s="301" t="s">
        <v>69</v>
      </c>
      <c r="AP39" s="300">
        <v>86394000</v>
      </c>
      <c r="AQ39" s="301" t="s">
        <v>69</v>
      </c>
      <c r="AR39" s="300">
        <v>43197000</v>
      </c>
      <c r="AS39" s="322">
        <v>45411</v>
      </c>
      <c r="AT39" s="308">
        <v>86394000</v>
      </c>
      <c r="AU39" s="309">
        <f t="shared" si="3"/>
        <v>0</v>
      </c>
      <c r="AV39" s="310">
        <f t="shared" si="4"/>
        <v>1</v>
      </c>
      <c r="AW39" s="307" t="s">
        <v>77</v>
      </c>
      <c r="AX39" s="301" t="s">
        <v>1497</v>
      </c>
      <c r="AY39" s="299" t="s">
        <v>6286</v>
      </c>
      <c r="AZ39" s="297" t="s">
        <v>69</v>
      </c>
      <c r="BA39" s="297" t="s">
        <v>3456</v>
      </c>
    </row>
    <row r="40" spans="2:53" x14ac:dyDescent="0.25">
      <c r="B40" s="297">
        <v>2024</v>
      </c>
      <c r="C40" s="297">
        <v>891780111</v>
      </c>
      <c r="D40" s="298" t="s">
        <v>64</v>
      </c>
      <c r="E40" s="299" t="s">
        <v>6285</v>
      </c>
      <c r="F40" s="299" t="s">
        <v>6284</v>
      </c>
      <c r="G40" s="326">
        <v>0</v>
      </c>
      <c r="H40" s="301" t="s">
        <v>75</v>
      </c>
      <c r="I40" s="300" t="s">
        <v>1819</v>
      </c>
      <c r="J40" s="299" t="s">
        <v>6283</v>
      </c>
      <c r="K40" s="314">
        <v>180000000</v>
      </c>
      <c r="L40" s="297" t="s">
        <v>70</v>
      </c>
      <c r="M40" s="299" t="s">
        <v>6282</v>
      </c>
      <c r="N40" s="302">
        <v>36560048</v>
      </c>
      <c r="O40" s="303">
        <v>1064</v>
      </c>
      <c r="P40" s="304">
        <v>45408</v>
      </c>
      <c r="Q40" s="303">
        <v>180000000</v>
      </c>
      <c r="R40" s="304">
        <v>45411</v>
      </c>
      <c r="S40" s="300">
        <v>180000000</v>
      </c>
      <c r="T40" s="301" t="s">
        <v>69</v>
      </c>
      <c r="U40" s="314">
        <v>85152695</v>
      </c>
      <c r="V40" s="299" t="s">
        <v>5071</v>
      </c>
      <c r="W40" s="304">
        <v>45411</v>
      </c>
      <c r="X40" s="407">
        <v>45418</v>
      </c>
      <c r="Y40" s="312">
        <v>45411</v>
      </c>
      <c r="Z40" s="407">
        <v>45423</v>
      </c>
      <c r="AA40" s="299">
        <f t="shared" ref="AA40:AA71" si="5">+IF(Y40="1800-01-01",Z40-X40,Z40-Y40)</f>
        <v>12</v>
      </c>
      <c r="AB40" s="300">
        <v>0</v>
      </c>
      <c r="AC40" s="300">
        <v>0</v>
      </c>
      <c r="AD40" s="300">
        <v>0</v>
      </c>
      <c r="AE40" s="305" t="s">
        <v>77</v>
      </c>
      <c r="AF40" s="299">
        <f t="shared" ref="AF40:AF71" si="6">+IF(AE40="1800-01-01",0,AE40-Z40)</f>
        <v>0</v>
      </c>
      <c r="AG40" s="300">
        <v>0</v>
      </c>
      <c r="AH40" s="300">
        <v>0</v>
      </c>
      <c r="AI40" s="305" t="s">
        <v>77</v>
      </c>
      <c r="AJ40" s="300">
        <v>0</v>
      </c>
      <c r="AK40" s="301" t="s">
        <v>77</v>
      </c>
      <c r="AL40" s="301" t="s">
        <v>77</v>
      </c>
      <c r="AM40" s="299">
        <f t="shared" ref="AM40:AM71" si="7">+IF(AK40="1800-01-01",0,AL40-AK40)</f>
        <v>0</v>
      </c>
      <c r="AN40" s="299">
        <f>+K40+AC40-AH40</f>
        <v>180000000</v>
      </c>
      <c r="AO40" s="301" t="s">
        <v>69</v>
      </c>
      <c r="AP40" s="300">
        <v>180000000</v>
      </c>
      <c r="AQ40" s="301" t="s">
        <v>69</v>
      </c>
      <c r="AR40" s="300">
        <v>72000000</v>
      </c>
      <c r="AS40" s="322">
        <v>45414</v>
      </c>
      <c r="AT40" s="308">
        <v>180000000</v>
      </c>
      <c r="AU40" s="309">
        <f t="shared" ref="AU40:AU71" si="8">AN40-AT40</f>
        <v>0</v>
      </c>
      <c r="AV40" s="310">
        <f t="shared" ref="AV40:AV71" si="9">+IFERROR(AT40/AN40,"_")</f>
        <v>1</v>
      </c>
      <c r="AW40" s="307" t="s">
        <v>77</v>
      </c>
      <c r="AX40" s="301" t="s">
        <v>1497</v>
      </c>
      <c r="AY40" s="299" t="s">
        <v>6281</v>
      </c>
      <c r="AZ40" s="297" t="s">
        <v>69</v>
      </c>
      <c r="BA40" s="297" t="s">
        <v>3456</v>
      </c>
    </row>
    <row r="41" spans="2:53" x14ac:dyDescent="0.25">
      <c r="B41" s="297">
        <v>2024</v>
      </c>
      <c r="C41" s="297">
        <v>891780111</v>
      </c>
      <c r="D41" s="298" t="s">
        <v>64</v>
      </c>
      <c r="E41" s="300" t="s">
        <v>6280</v>
      </c>
      <c r="F41" s="299" t="s">
        <v>6279</v>
      </c>
      <c r="G41" s="326">
        <v>0</v>
      </c>
      <c r="H41" s="301" t="s">
        <v>75</v>
      </c>
      <c r="I41" s="300" t="s">
        <v>65</v>
      </c>
      <c r="J41" s="300" t="s">
        <v>6278</v>
      </c>
      <c r="K41" s="314">
        <v>142350000</v>
      </c>
      <c r="L41" s="297" t="s">
        <v>70</v>
      </c>
      <c r="M41" s="300" t="s">
        <v>6277</v>
      </c>
      <c r="N41" s="300">
        <v>900681702</v>
      </c>
      <c r="O41" s="303">
        <v>68</v>
      </c>
      <c r="P41" s="304">
        <v>45307</v>
      </c>
      <c r="Q41" s="303">
        <v>142350000</v>
      </c>
      <c r="R41" s="304">
        <v>45320</v>
      </c>
      <c r="S41" s="300">
        <v>142350000</v>
      </c>
      <c r="T41" s="301" t="s">
        <v>69</v>
      </c>
      <c r="U41" s="300">
        <v>84452087</v>
      </c>
      <c r="V41" s="300" t="s">
        <v>6276</v>
      </c>
      <c r="W41" s="304">
        <v>45320</v>
      </c>
      <c r="X41" s="304">
        <v>45344</v>
      </c>
      <c r="Y41" s="304">
        <v>45328</v>
      </c>
      <c r="Z41" s="304">
        <v>45401</v>
      </c>
      <c r="AA41" s="299">
        <f t="shared" si="5"/>
        <v>73</v>
      </c>
      <c r="AB41" s="300">
        <v>1</v>
      </c>
      <c r="AC41" s="300">
        <v>27046500</v>
      </c>
      <c r="AD41" s="300">
        <v>2</v>
      </c>
      <c r="AE41" s="322">
        <v>45453</v>
      </c>
      <c r="AF41" s="299">
        <f t="shared" si="6"/>
        <v>52</v>
      </c>
      <c r="AG41" s="300">
        <v>0</v>
      </c>
      <c r="AH41" s="300">
        <v>0</v>
      </c>
      <c r="AI41" s="305" t="s">
        <v>77</v>
      </c>
      <c r="AJ41" s="300">
        <v>1</v>
      </c>
      <c r="AK41" s="328">
        <v>45418</v>
      </c>
      <c r="AL41" s="328">
        <v>45432</v>
      </c>
      <c r="AM41" s="299">
        <f t="shared" si="7"/>
        <v>14</v>
      </c>
      <c r="AN41" s="299">
        <f>+K41+AC41-AH41</f>
        <v>169396500</v>
      </c>
      <c r="AO41" s="301" t="s">
        <v>69</v>
      </c>
      <c r="AP41" s="300">
        <v>169396500</v>
      </c>
      <c r="AQ41" s="301" t="s">
        <v>69</v>
      </c>
      <c r="AR41" s="300">
        <v>84698250</v>
      </c>
      <c r="AS41" s="312">
        <v>45343</v>
      </c>
      <c r="AT41" s="308">
        <v>0</v>
      </c>
      <c r="AU41" s="309">
        <f t="shared" si="8"/>
        <v>169396500</v>
      </c>
      <c r="AV41" s="310">
        <f t="shared" si="9"/>
        <v>0</v>
      </c>
      <c r="AW41" s="307" t="s">
        <v>77</v>
      </c>
      <c r="AX41" s="301" t="s">
        <v>1215</v>
      </c>
      <c r="AY41" s="299" t="s">
        <v>6275</v>
      </c>
      <c r="AZ41" s="297" t="s">
        <v>69</v>
      </c>
      <c r="BA41" s="297" t="s">
        <v>3456</v>
      </c>
    </row>
    <row r="42" spans="2:53" x14ac:dyDescent="0.25">
      <c r="B42" s="297">
        <v>2024</v>
      </c>
      <c r="C42" s="297">
        <v>891780111</v>
      </c>
      <c r="D42" s="298" t="s">
        <v>64</v>
      </c>
      <c r="E42" s="299" t="s">
        <v>6274</v>
      </c>
      <c r="F42" s="300" t="s">
        <v>6273</v>
      </c>
      <c r="G42" s="326">
        <v>0</v>
      </c>
      <c r="H42" s="301" t="s">
        <v>75</v>
      </c>
      <c r="I42" s="300" t="s">
        <v>65</v>
      </c>
      <c r="J42" s="299" t="s">
        <v>6255</v>
      </c>
      <c r="K42" s="314">
        <v>8000000</v>
      </c>
      <c r="L42" s="297" t="s">
        <v>70</v>
      </c>
      <c r="M42" s="299" t="s">
        <v>6272</v>
      </c>
      <c r="N42" s="302">
        <v>1069499616</v>
      </c>
      <c r="O42" s="303">
        <v>388</v>
      </c>
      <c r="P42" s="304">
        <v>45338</v>
      </c>
      <c r="Q42" s="303">
        <v>466800000</v>
      </c>
      <c r="R42" s="304">
        <v>45341</v>
      </c>
      <c r="S42" s="300">
        <v>8000000</v>
      </c>
      <c r="T42" s="301" t="s">
        <v>69</v>
      </c>
      <c r="U42" s="302">
        <v>36559959</v>
      </c>
      <c r="V42" s="299" t="s">
        <v>2706</v>
      </c>
      <c r="W42" s="304">
        <v>45341</v>
      </c>
      <c r="X42" s="407">
        <v>45341</v>
      </c>
      <c r="Y42" s="312" t="s">
        <v>77</v>
      </c>
      <c r="Z42" s="407">
        <v>45382</v>
      </c>
      <c r="AA42" s="299">
        <f t="shared" si="5"/>
        <v>41</v>
      </c>
      <c r="AB42" s="300">
        <v>0</v>
      </c>
      <c r="AC42" s="300">
        <v>0</v>
      </c>
      <c r="AD42" s="300">
        <v>0</v>
      </c>
      <c r="AE42" s="305" t="s">
        <v>77</v>
      </c>
      <c r="AF42" s="299">
        <f t="shared" si="6"/>
        <v>0</v>
      </c>
      <c r="AG42" s="300">
        <v>0</v>
      </c>
      <c r="AH42" s="300">
        <v>0</v>
      </c>
      <c r="AI42" s="305" t="s">
        <v>77</v>
      </c>
      <c r="AJ42" s="300">
        <v>0</v>
      </c>
      <c r="AK42" s="301" t="s">
        <v>77</v>
      </c>
      <c r="AL42" s="301" t="s">
        <v>77</v>
      </c>
      <c r="AM42" s="299">
        <f t="shared" si="7"/>
        <v>0</v>
      </c>
      <c r="AN42" s="299">
        <f>+K42+AC42-AH42</f>
        <v>8000000</v>
      </c>
      <c r="AO42" s="301" t="s">
        <v>1214</v>
      </c>
      <c r="AP42" s="300">
        <v>0</v>
      </c>
      <c r="AQ42" s="301" t="s">
        <v>1214</v>
      </c>
      <c r="AR42" s="300">
        <v>0</v>
      </c>
      <c r="AS42" s="305" t="s">
        <v>77</v>
      </c>
      <c r="AT42" s="308">
        <v>0</v>
      </c>
      <c r="AU42" s="309">
        <f t="shared" si="8"/>
        <v>8000000</v>
      </c>
      <c r="AV42" s="310">
        <f t="shared" si="9"/>
        <v>0</v>
      </c>
      <c r="AW42" s="307" t="s">
        <v>77</v>
      </c>
      <c r="AX42" s="301" t="s">
        <v>1215</v>
      </c>
      <c r="AY42" s="299" t="s">
        <v>6271</v>
      </c>
      <c r="AZ42" s="297" t="s">
        <v>69</v>
      </c>
      <c r="BA42" s="297" t="s">
        <v>69</v>
      </c>
    </row>
    <row r="43" spans="2:53" x14ac:dyDescent="0.25">
      <c r="B43" s="297">
        <v>2024</v>
      </c>
      <c r="C43" s="297">
        <v>891780111</v>
      </c>
      <c r="D43" s="298" t="s">
        <v>64</v>
      </c>
      <c r="E43" s="299" t="s">
        <v>6270</v>
      </c>
      <c r="F43" s="300" t="s">
        <v>6269</v>
      </c>
      <c r="G43" s="301">
        <v>0</v>
      </c>
      <c r="H43" s="301" t="s">
        <v>75</v>
      </c>
      <c r="I43" s="300" t="s">
        <v>65</v>
      </c>
      <c r="J43" s="299" t="s">
        <v>6268</v>
      </c>
      <c r="K43" s="314">
        <v>8000000</v>
      </c>
      <c r="L43" s="297" t="s">
        <v>70</v>
      </c>
      <c r="M43" s="299" t="s">
        <v>6267</v>
      </c>
      <c r="N43" s="302">
        <v>1073813310</v>
      </c>
      <c r="O43" s="303">
        <v>388</v>
      </c>
      <c r="P43" s="304">
        <v>45338</v>
      </c>
      <c r="Q43" s="303">
        <v>466800000</v>
      </c>
      <c r="R43" s="304">
        <v>45341</v>
      </c>
      <c r="S43" s="300">
        <v>8000000</v>
      </c>
      <c r="T43" s="301" t="s">
        <v>69</v>
      </c>
      <c r="U43" s="302">
        <v>36559959</v>
      </c>
      <c r="V43" s="299" t="s">
        <v>2706</v>
      </c>
      <c r="W43" s="304">
        <v>45341</v>
      </c>
      <c r="X43" s="407">
        <v>45341</v>
      </c>
      <c r="Y43" s="312" t="s">
        <v>77</v>
      </c>
      <c r="Z43" s="407">
        <v>45382</v>
      </c>
      <c r="AA43" s="299">
        <f t="shared" si="5"/>
        <v>41</v>
      </c>
      <c r="AB43" s="300">
        <v>0</v>
      </c>
      <c r="AC43" s="300">
        <v>0</v>
      </c>
      <c r="AD43" s="300">
        <v>0</v>
      </c>
      <c r="AE43" s="305" t="s">
        <v>77</v>
      </c>
      <c r="AF43" s="299">
        <f t="shared" si="6"/>
        <v>0</v>
      </c>
      <c r="AG43" s="300">
        <v>0</v>
      </c>
      <c r="AH43" s="300">
        <v>0</v>
      </c>
      <c r="AI43" s="305" t="s">
        <v>77</v>
      </c>
      <c r="AJ43" s="300">
        <v>0</v>
      </c>
      <c r="AK43" s="301" t="s">
        <v>77</v>
      </c>
      <c r="AL43" s="301" t="s">
        <v>77</v>
      </c>
      <c r="AM43" s="299">
        <f t="shared" si="7"/>
        <v>0</v>
      </c>
      <c r="AN43" s="299">
        <f>+K43+AC43-AH43</f>
        <v>8000000</v>
      </c>
      <c r="AO43" s="301" t="s">
        <v>1214</v>
      </c>
      <c r="AP43" s="300">
        <v>0</v>
      </c>
      <c r="AQ43" s="301" t="s">
        <v>1214</v>
      </c>
      <c r="AR43" s="300">
        <v>0</v>
      </c>
      <c r="AS43" s="305" t="s">
        <v>77</v>
      </c>
      <c r="AT43" s="308">
        <v>0</v>
      </c>
      <c r="AU43" s="309">
        <f t="shared" si="8"/>
        <v>8000000</v>
      </c>
      <c r="AV43" s="310">
        <f t="shared" si="9"/>
        <v>0</v>
      </c>
      <c r="AW43" s="307" t="s">
        <v>77</v>
      </c>
      <c r="AX43" s="301" t="s">
        <v>1215</v>
      </c>
      <c r="AY43" s="299" t="s">
        <v>6266</v>
      </c>
      <c r="AZ43" s="297" t="s">
        <v>69</v>
      </c>
      <c r="BA43" s="297" t="s">
        <v>69</v>
      </c>
    </row>
    <row r="44" spans="2:53" x14ac:dyDescent="0.25">
      <c r="B44" s="297">
        <v>2024</v>
      </c>
      <c r="C44" s="297">
        <v>891780111</v>
      </c>
      <c r="D44" s="298" t="s">
        <v>64</v>
      </c>
      <c r="E44" s="299" t="s">
        <v>6265</v>
      </c>
      <c r="F44" s="300" t="s">
        <v>6264</v>
      </c>
      <c r="G44" s="301">
        <v>0</v>
      </c>
      <c r="H44" s="301" t="s">
        <v>75</v>
      </c>
      <c r="I44" s="300" t="s">
        <v>65</v>
      </c>
      <c r="J44" s="299" t="s">
        <v>6185</v>
      </c>
      <c r="K44" s="314">
        <v>8000000</v>
      </c>
      <c r="L44" s="297" t="s">
        <v>70</v>
      </c>
      <c r="M44" s="299" t="s">
        <v>6263</v>
      </c>
      <c r="N44" s="302">
        <v>1072253671</v>
      </c>
      <c r="O44" s="303">
        <v>388</v>
      </c>
      <c r="P44" s="304">
        <v>45338</v>
      </c>
      <c r="Q44" s="303">
        <v>466800000</v>
      </c>
      <c r="R44" s="304">
        <v>45341</v>
      </c>
      <c r="S44" s="300">
        <v>8000000</v>
      </c>
      <c r="T44" s="301" t="s">
        <v>69</v>
      </c>
      <c r="U44" s="302">
        <v>36559959</v>
      </c>
      <c r="V44" s="299" t="s">
        <v>2706</v>
      </c>
      <c r="W44" s="304">
        <v>45341</v>
      </c>
      <c r="X44" s="407">
        <v>45341</v>
      </c>
      <c r="Y44" s="312" t="s">
        <v>77</v>
      </c>
      <c r="Z44" s="407">
        <v>45382</v>
      </c>
      <c r="AA44" s="299">
        <f t="shared" si="5"/>
        <v>41</v>
      </c>
      <c r="AB44" s="300">
        <v>0</v>
      </c>
      <c r="AC44" s="300">
        <v>0</v>
      </c>
      <c r="AD44" s="300">
        <v>0</v>
      </c>
      <c r="AE44" s="305" t="s">
        <v>77</v>
      </c>
      <c r="AF44" s="299">
        <f t="shared" si="6"/>
        <v>0</v>
      </c>
      <c r="AG44" s="300">
        <v>0</v>
      </c>
      <c r="AH44" s="300">
        <v>0</v>
      </c>
      <c r="AI44" s="305" t="s">
        <v>77</v>
      </c>
      <c r="AJ44" s="300">
        <v>0</v>
      </c>
      <c r="AK44" s="301" t="s">
        <v>77</v>
      </c>
      <c r="AL44" s="301" t="s">
        <v>77</v>
      </c>
      <c r="AM44" s="299">
        <f t="shared" si="7"/>
        <v>0</v>
      </c>
      <c r="AN44" s="299">
        <f>+K44+AC44-AH44</f>
        <v>8000000</v>
      </c>
      <c r="AO44" s="301" t="s">
        <v>1214</v>
      </c>
      <c r="AP44" s="300">
        <v>0</v>
      </c>
      <c r="AQ44" s="301" t="s">
        <v>1214</v>
      </c>
      <c r="AR44" s="300">
        <v>0</v>
      </c>
      <c r="AS44" s="305" t="s">
        <v>77</v>
      </c>
      <c r="AT44" s="308">
        <v>0</v>
      </c>
      <c r="AU44" s="309">
        <f t="shared" si="8"/>
        <v>8000000</v>
      </c>
      <c r="AV44" s="310">
        <f t="shared" si="9"/>
        <v>0</v>
      </c>
      <c r="AW44" s="307" t="s">
        <v>77</v>
      </c>
      <c r="AX44" s="301" t="s">
        <v>1215</v>
      </c>
      <c r="AY44" s="299" t="s">
        <v>6262</v>
      </c>
      <c r="AZ44" s="297" t="s">
        <v>69</v>
      </c>
      <c r="BA44" s="297" t="s">
        <v>69</v>
      </c>
    </row>
    <row r="45" spans="2:53" x14ac:dyDescent="0.25">
      <c r="B45" s="297">
        <v>2024</v>
      </c>
      <c r="C45" s="297">
        <v>891780111</v>
      </c>
      <c r="D45" s="298" t="s">
        <v>64</v>
      </c>
      <c r="E45" s="299" t="s">
        <v>6261</v>
      </c>
      <c r="F45" s="300" t="s">
        <v>6260</v>
      </c>
      <c r="G45" s="301">
        <v>0</v>
      </c>
      <c r="H45" s="301" t="s">
        <v>75</v>
      </c>
      <c r="I45" s="300" t="s">
        <v>65</v>
      </c>
      <c r="J45" s="299" t="s">
        <v>6104</v>
      </c>
      <c r="K45" s="314">
        <v>8000000</v>
      </c>
      <c r="L45" s="297" t="s">
        <v>70</v>
      </c>
      <c r="M45" s="299" t="s">
        <v>6259</v>
      </c>
      <c r="N45" s="302">
        <v>1065641314</v>
      </c>
      <c r="O45" s="303">
        <v>388</v>
      </c>
      <c r="P45" s="304">
        <v>45338</v>
      </c>
      <c r="Q45" s="303">
        <v>466800000</v>
      </c>
      <c r="R45" s="304">
        <v>45341</v>
      </c>
      <c r="S45" s="300">
        <v>8000000</v>
      </c>
      <c r="T45" s="301" t="s">
        <v>69</v>
      </c>
      <c r="U45" s="302">
        <v>36559959</v>
      </c>
      <c r="V45" s="299" t="s">
        <v>2706</v>
      </c>
      <c r="W45" s="304">
        <v>45341</v>
      </c>
      <c r="X45" s="407">
        <v>45341</v>
      </c>
      <c r="Y45" s="312" t="s">
        <v>77</v>
      </c>
      <c r="Z45" s="407">
        <v>45382</v>
      </c>
      <c r="AA45" s="299">
        <f t="shared" si="5"/>
        <v>41</v>
      </c>
      <c r="AB45" s="300">
        <v>0</v>
      </c>
      <c r="AC45" s="300">
        <v>0</v>
      </c>
      <c r="AD45" s="300">
        <v>0</v>
      </c>
      <c r="AE45" s="305" t="s">
        <v>77</v>
      </c>
      <c r="AF45" s="299">
        <f t="shared" si="6"/>
        <v>0</v>
      </c>
      <c r="AG45" s="300">
        <v>0</v>
      </c>
      <c r="AH45" s="300">
        <v>0</v>
      </c>
      <c r="AI45" s="305" t="s">
        <v>77</v>
      </c>
      <c r="AJ45" s="300">
        <v>0</v>
      </c>
      <c r="AK45" s="301" t="s">
        <v>77</v>
      </c>
      <c r="AL45" s="301" t="s">
        <v>77</v>
      </c>
      <c r="AM45" s="299">
        <f t="shared" si="7"/>
        <v>0</v>
      </c>
      <c r="AN45" s="299">
        <f>+K45+AC45-AH45</f>
        <v>8000000</v>
      </c>
      <c r="AO45" s="301" t="s">
        <v>1214</v>
      </c>
      <c r="AP45" s="300">
        <v>0</v>
      </c>
      <c r="AQ45" s="301" t="s">
        <v>1214</v>
      </c>
      <c r="AR45" s="300">
        <v>0</v>
      </c>
      <c r="AS45" s="305" t="s">
        <v>77</v>
      </c>
      <c r="AT45" s="308">
        <v>0</v>
      </c>
      <c r="AU45" s="309">
        <f t="shared" si="8"/>
        <v>8000000</v>
      </c>
      <c r="AV45" s="310">
        <f t="shared" si="9"/>
        <v>0</v>
      </c>
      <c r="AW45" s="307" t="s">
        <v>77</v>
      </c>
      <c r="AX45" s="301" t="s">
        <v>1215</v>
      </c>
      <c r="AY45" s="299" t="s">
        <v>6258</v>
      </c>
      <c r="AZ45" s="297" t="s">
        <v>69</v>
      </c>
      <c r="BA45" s="297" t="s">
        <v>69</v>
      </c>
    </row>
    <row r="46" spans="2:53" x14ac:dyDescent="0.25">
      <c r="B46" s="297">
        <v>2024</v>
      </c>
      <c r="C46" s="297">
        <v>891780111</v>
      </c>
      <c r="D46" s="298" t="s">
        <v>64</v>
      </c>
      <c r="E46" s="299" t="s">
        <v>6257</v>
      </c>
      <c r="F46" s="300" t="s">
        <v>6256</v>
      </c>
      <c r="G46" s="301">
        <v>0</v>
      </c>
      <c r="H46" s="301" t="s">
        <v>75</v>
      </c>
      <c r="I46" s="300" t="s">
        <v>65</v>
      </c>
      <c r="J46" s="299" t="s">
        <v>6255</v>
      </c>
      <c r="K46" s="314">
        <v>8000000</v>
      </c>
      <c r="L46" s="297" t="s">
        <v>70</v>
      </c>
      <c r="M46" s="299" t="s">
        <v>6254</v>
      </c>
      <c r="N46" s="302">
        <v>1004308477</v>
      </c>
      <c r="O46" s="303">
        <v>388</v>
      </c>
      <c r="P46" s="304">
        <v>45338</v>
      </c>
      <c r="Q46" s="303">
        <v>466800000</v>
      </c>
      <c r="R46" s="304">
        <v>45341</v>
      </c>
      <c r="S46" s="300">
        <v>8000000</v>
      </c>
      <c r="T46" s="301" t="s">
        <v>69</v>
      </c>
      <c r="U46" s="302">
        <v>36559959</v>
      </c>
      <c r="V46" s="299" t="s">
        <v>2706</v>
      </c>
      <c r="W46" s="304">
        <v>45341</v>
      </c>
      <c r="X46" s="407">
        <v>45341</v>
      </c>
      <c r="Y46" s="312" t="s">
        <v>77</v>
      </c>
      <c r="Z46" s="407">
        <v>45382</v>
      </c>
      <c r="AA46" s="299">
        <f t="shared" si="5"/>
        <v>41</v>
      </c>
      <c r="AB46" s="300">
        <v>0</v>
      </c>
      <c r="AC46" s="300">
        <v>0</v>
      </c>
      <c r="AD46" s="300">
        <v>1</v>
      </c>
      <c r="AE46" s="322">
        <v>45412</v>
      </c>
      <c r="AF46" s="299">
        <f t="shared" si="6"/>
        <v>30</v>
      </c>
      <c r="AG46" s="300">
        <v>0</v>
      </c>
      <c r="AH46" s="300">
        <v>0</v>
      </c>
      <c r="AI46" s="305" t="s">
        <v>77</v>
      </c>
      <c r="AJ46" s="300">
        <v>0</v>
      </c>
      <c r="AK46" s="301" t="s">
        <v>77</v>
      </c>
      <c r="AL46" s="301" t="s">
        <v>77</v>
      </c>
      <c r="AM46" s="299">
        <f t="shared" si="7"/>
        <v>0</v>
      </c>
      <c r="AN46" s="299">
        <f>+K46+AC46-AH46</f>
        <v>8000000</v>
      </c>
      <c r="AO46" s="301" t="s">
        <v>1214</v>
      </c>
      <c r="AP46" s="300">
        <v>0</v>
      </c>
      <c r="AQ46" s="301" t="s">
        <v>1214</v>
      </c>
      <c r="AR46" s="300">
        <v>0</v>
      </c>
      <c r="AS46" s="305" t="s">
        <v>77</v>
      </c>
      <c r="AT46" s="308">
        <v>0</v>
      </c>
      <c r="AU46" s="309">
        <f t="shared" si="8"/>
        <v>8000000</v>
      </c>
      <c r="AV46" s="310">
        <f t="shared" si="9"/>
        <v>0</v>
      </c>
      <c r="AW46" s="307" t="s">
        <v>77</v>
      </c>
      <c r="AX46" s="301" t="s">
        <v>1215</v>
      </c>
      <c r="AY46" s="299" t="s">
        <v>6253</v>
      </c>
      <c r="AZ46" s="297" t="s">
        <v>69</v>
      </c>
      <c r="BA46" s="297" t="s">
        <v>69</v>
      </c>
    </row>
    <row r="47" spans="2:53" x14ac:dyDescent="0.25">
      <c r="B47" s="297">
        <v>2024</v>
      </c>
      <c r="C47" s="297">
        <v>891780111</v>
      </c>
      <c r="D47" s="298" t="s">
        <v>64</v>
      </c>
      <c r="E47" s="299" t="s">
        <v>6252</v>
      </c>
      <c r="F47" s="300" t="s">
        <v>6251</v>
      </c>
      <c r="G47" s="301">
        <v>0</v>
      </c>
      <c r="H47" s="301" t="s">
        <v>75</v>
      </c>
      <c r="I47" s="300" t="s">
        <v>65</v>
      </c>
      <c r="J47" s="299" t="s">
        <v>6104</v>
      </c>
      <c r="K47" s="314">
        <v>8000000</v>
      </c>
      <c r="L47" s="297" t="s">
        <v>70</v>
      </c>
      <c r="M47" s="299" t="s">
        <v>6250</v>
      </c>
      <c r="N47" s="302">
        <v>1112762142</v>
      </c>
      <c r="O47" s="303">
        <v>388</v>
      </c>
      <c r="P47" s="304">
        <v>45338</v>
      </c>
      <c r="Q47" s="303">
        <v>466800000</v>
      </c>
      <c r="R47" s="304">
        <v>45341</v>
      </c>
      <c r="S47" s="300">
        <v>8000000</v>
      </c>
      <c r="T47" s="301" t="s">
        <v>69</v>
      </c>
      <c r="U47" s="302">
        <v>36559959</v>
      </c>
      <c r="V47" s="299" t="s">
        <v>2706</v>
      </c>
      <c r="W47" s="304">
        <v>45341</v>
      </c>
      <c r="X47" s="407">
        <v>45341</v>
      </c>
      <c r="Y47" s="312" t="s">
        <v>77</v>
      </c>
      <c r="Z47" s="407">
        <v>45382</v>
      </c>
      <c r="AA47" s="299">
        <f t="shared" si="5"/>
        <v>41</v>
      </c>
      <c r="AB47" s="300">
        <v>0</v>
      </c>
      <c r="AC47" s="300">
        <v>0</v>
      </c>
      <c r="AD47" s="300">
        <v>0</v>
      </c>
      <c r="AE47" s="305" t="s">
        <v>77</v>
      </c>
      <c r="AF47" s="299">
        <f t="shared" si="6"/>
        <v>0</v>
      </c>
      <c r="AG47" s="300">
        <v>0</v>
      </c>
      <c r="AH47" s="300">
        <v>0</v>
      </c>
      <c r="AI47" s="305" t="s">
        <v>77</v>
      </c>
      <c r="AJ47" s="300">
        <v>0</v>
      </c>
      <c r="AK47" s="301" t="s">
        <v>77</v>
      </c>
      <c r="AL47" s="301" t="s">
        <v>77</v>
      </c>
      <c r="AM47" s="299">
        <f t="shared" si="7"/>
        <v>0</v>
      </c>
      <c r="AN47" s="299">
        <f>+K47+AC47-AH47</f>
        <v>8000000</v>
      </c>
      <c r="AO47" s="301" t="s">
        <v>1214</v>
      </c>
      <c r="AP47" s="300">
        <v>0</v>
      </c>
      <c r="AQ47" s="301" t="s">
        <v>1214</v>
      </c>
      <c r="AR47" s="300">
        <v>0</v>
      </c>
      <c r="AS47" s="305" t="s">
        <v>77</v>
      </c>
      <c r="AT47" s="308">
        <v>0</v>
      </c>
      <c r="AU47" s="309">
        <f t="shared" si="8"/>
        <v>8000000</v>
      </c>
      <c r="AV47" s="310">
        <f t="shared" si="9"/>
        <v>0</v>
      </c>
      <c r="AW47" s="307" t="s">
        <v>77</v>
      </c>
      <c r="AX47" s="301" t="s">
        <v>1215</v>
      </c>
      <c r="AY47" s="299" t="s">
        <v>6249</v>
      </c>
      <c r="AZ47" s="297" t="s">
        <v>69</v>
      </c>
      <c r="BA47" s="297" t="s">
        <v>69</v>
      </c>
    </row>
    <row r="48" spans="2:53" x14ac:dyDescent="0.25">
      <c r="B48" s="297">
        <v>2024</v>
      </c>
      <c r="C48" s="297">
        <v>891780111</v>
      </c>
      <c r="D48" s="298" t="s">
        <v>64</v>
      </c>
      <c r="E48" s="299" t="s">
        <v>6248</v>
      </c>
      <c r="F48" s="300" t="s">
        <v>6247</v>
      </c>
      <c r="G48" s="301">
        <v>0</v>
      </c>
      <c r="H48" s="301" t="s">
        <v>75</v>
      </c>
      <c r="I48" s="300" t="s">
        <v>65</v>
      </c>
      <c r="J48" s="299" t="s">
        <v>6104</v>
      </c>
      <c r="K48" s="314">
        <v>8000000</v>
      </c>
      <c r="L48" s="297" t="s">
        <v>70</v>
      </c>
      <c r="M48" s="299" t="s">
        <v>6246</v>
      </c>
      <c r="N48" s="302">
        <v>1083015253</v>
      </c>
      <c r="O48" s="303">
        <v>388</v>
      </c>
      <c r="P48" s="304">
        <v>45338</v>
      </c>
      <c r="Q48" s="303">
        <v>466800000</v>
      </c>
      <c r="R48" s="304">
        <v>45341</v>
      </c>
      <c r="S48" s="300">
        <v>8000000</v>
      </c>
      <c r="T48" s="301" t="s">
        <v>69</v>
      </c>
      <c r="U48" s="302">
        <v>36559959</v>
      </c>
      <c r="V48" s="299" t="s">
        <v>2706</v>
      </c>
      <c r="W48" s="304">
        <v>45341</v>
      </c>
      <c r="X48" s="407">
        <v>45341</v>
      </c>
      <c r="Y48" s="312" t="s">
        <v>77</v>
      </c>
      <c r="Z48" s="407">
        <v>45382</v>
      </c>
      <c r="AA48" s="299">
        <f t="shared" si="5"/>
        <v>41</v>
      </c>
      <c r="AB48" s="300">
        <v>0</v>
      </c>
      <c r="AC48" s="300">
        <v>0</v>
      </c>
      <c r="AD48" s="300">
        <v>0</v>
      </c>
      <c r="AE48" s="305" t="s">
        <v>77</v>
      </c>
      <c r="AF48" s="299">
        <f t="shared" si="6"/>
        <v>0</v>
      </c>
      <c r="AG48" s="300">
        <v>0</v>
      </c>
      <c r="AH48" s="300">
        <v>0</v>
      </c>
      <c r="AI48" s="305" t="s">
        <v>77</v>
      </c>
      <c r="AJ48" s="300">
        <v>0</v>
      </c>
      <c r="AK48" s="301" t="s">
        <v>77</v>
      </c>
      <c r="AL48" s="301" t="s">
        <v>77</v>
      </c>
      <c r="AM48" s="299">
        <f t="shared" si="7"/>
        <v>0</v>
      </c>
      <c r="AN48" s="299">
        <f>+K48+AC48-AH48</f>
        <v>8000000</v>
      </c>
      <c r="AO48" s="301" t="s">
        <v>1214</v>
      </c>
      <c r="AP48" s="300">
        <v>0</v>
      </c>
      <c r="AQ48" s="301" t="s">
        <v>1214</v>
      </c>
      <c r="AR48" s="300">
        <v>0</v>
      </c>
      <c r="AS48" s="305" t="s">
        <v>77</v>
      </c>
      <c r="AT48" s="308">
        <v>0</v>
      </c>
      <c r="AU48" s="309">
        <f t="shared" si="8"/>
        <v>8000000</v>
      </c>
      <c r="AV48" s="310">
        <f t="shared" si="9"/>
        <v>0</v>
      </c>
      <c r="AW48" s="307" t="s">
        <v>77</v>
      </c>
      <c r="AX48" s="301" t="s">
        <v>1215</v>
      </c>
      <c r="AY48" s="299" t="s">
        <v>6245</v>
      </c>
      <c r="AZ48" s="297" t="s">
        <v>69</v>
      </c>
      <c r="BA48" s="297" t="s">
        <v>69</v>
      </c>
    </row>
    <row r="49" spans="2:53" x14ac:dyDescent="0.25">
      <c r="B49" s="297">
        <v>2024</v>
      </c>
      <c r="C49" s="297">
        <v>891780111</v>
      </c>
      <c r="D49" s="298" t="s">
        <v>64</v>
      </c>
      <c r="E49" s="299" t="s">
        <v>6244</v>
      </c>
      <c r="F49" s="300" t="s">
        <v>6243</v>
      </c>
      <c r="G49" s="301">
        <v>0</v>
      </c>
      <c r="H49" s="301" t="s">
        <v>75</v>
      </c>
      <c r="I49" s="300" t="s">
        <v>65</v>
      </c>
      <c r="J49" s="299" t="s">
        <v>6104</v>
      </c>
      <c r="K49" s="314">
        <v>8000000</v>
      </c>
      <c r="L49" s="297" t="s">
        <v>70</v>
      </c>
      <c r="M49" s="299" t="s">
        <v>6242</v>
      </c>
      <c r="N49" s="302">
        <v>72247345</v>
      </c>
      <c r="O49" s="303">
        <v>388</v>
      </c>
      <c r="P49" s="304">
        <v>45338</v>
      </c>
      <c r="Q49" s="303">
        <v>466800000</v>
      </c>
      <c r="R49" s="304">
        <v>45341</v>
      </c>
      <c r="S49" s="300">
        <v>8000000</v>
      </c>
      <c r="T49" s="301" t="s">
        <v>69</v>
      </c>
      <c r="U49" s="302">
        <v>36559959</v>
      </c>
      <c r="V49" s="299" t="s">
        <v>2706</v>
      </c>
      <c r="W49" s="304">
        <v>45341</v>
      </c>
      <c r="X49" s="407">
        <v>45341</v>
      </c>
      <c r="Y49" s="312" t="s">
        <v>77</v>
      </c>
      <c r="Z49" s="407">
        <v>45382</v>
      </c>
      <c r="AA49" s="299">
        <f t="shared" si="5"/>
        <v>41</v>
      </c>
      <c r="AB49" s="300">
        <v>0</v>
      </c>
      <c r="AC49" s="300">
        <v>0</v>
      </c>
      <c r="AD49" s="300">
        <v>0</v>
      </c>
      <c r="AE49" s="305" t="s">
        <v>77</v>
      </c>
      <c r="AF49" s="299">
        <f t="shared" si="6"/>
        <v>0</v>
      </c>
      <c r="AG49" s="300">
        <v>1</v>
      </c>
      <c r="AH49" s="300">
        <v>8000000</v>
      </c>
      <c r="AI49" s="312">
        <v>45363</v>
      </c>
      <c r="AJ49" s="300">
        <v>0</v>
      </c>
      <c r="AK49" s="301" t="s">
        <v>77</v>
      </c>
      <c r="AL49" s="301" t="s">
        <v>77</v>
      </c>
      <c r="AM49" s="299">
        <f t="shared" si="7"/>
        <v>0</v>
      </c>
      <c r="AN49" s="299">
        <f>+K49+AC49-AH49</f>
        <v>0</v>
      </c>
      <c r="AO49" s="301" t="s">
        <v>1214</v>
      </c>
      <c r="AP49" s="300">
        <v>0</v>
      </c>
      <c r="AQ49" s="301" t="s">
        <v>1214</v>
      </c>
      <c r="AR49" s="300">
        <v>0</v>
      </c>
      <c r="AS49" s="305" t="s">
        <v>77</v>
      </c>
      <c r="AT49" s="308">
        <v>0</v>
      </c>
      <c r="AU49" s="309">
        <f t="shared" si="8"/>
        <v>0</v>
      </c>
      <c r="AV49" s="310" t="str">
        <f t="shared" si="9"/>
        <v>_</v>
      </c>
      <c r="AW49" s="312">
        <v>45363</v>
      </c>
      <c r="AX49" s="301" t="s">
        <v>1215</v>
      </c>
      <c r="AY49" s="299" t="s">
        <v>6241</v>
      </c>
      <c r="AZ49" s="297" t="s">
        <v>69</v>
      </c>
      <c r="BA49" s="297" t="s">
        <v>69</v>
      </c>
    </row>
    <row r="50" spans="2:53" x14ac:dyDescent="0.25">
      <c r="B50" s="297">
        <v>2024</v>
      </c>
      <c r="C50" s="297">
        <v>891780111</v>
      </c>
      <c r="D50" s="298" t="s">
        <v>64</v>
      </c>
      <c r="E50" s="299" t="s">
        <v>6240</v>
      </c>
      <c r="F50" s="300" t="s">
        <v>6239</v>
      </c>
      <c r="G50" s="301">
        <v>0</v>
      </c>
      <c r="H50" s="301" t="s">
        <v>75</v>
      </c>
      <c r="I50" s="300" t="s">
        <v>65</v>
      </c>
      <c r="J50" s="299" t="s">
        <v>6104</v>
      </c>
      <c r="K50" s="314">
        <v>8000000</v>
      </c>
      <c r="L50" s="297" t="s">
        <v>70</v>
      </c>
      <c r="M50" s="299" t="s">
        <v>6238</v>
      </c>
      <c r="N50" s="302">
        <v>39278307</v>
      </c>
      <c r="O50" s="303">
        <v>388</v>
      </c>
      <c r="P50" s="304">
        <v>45338</v>
      </c>
      <c r="Q50" s="303">
        <v>466800000</v>
      </c>
      <c r="R50" s="304">
        <v>45341</v>
      </c>
      <c r="S50" s="300">
        <v>8000000</v>
      </c>
      <c r="T50" s="301" t="s">
        <v>69</v>
      </c>
      <c r="U50" s="302">
        <v>36559959</v>
      </c>
      <c r="V50" s="299" t="s">
        <v>2706</v>
      </c>
      <c r="W50" s="304">
        <v>45341</v>
      </c>
      <c r="X50" s="407">
        <v>45341</v>
      </c>
      <c r="Y50" s="312" t="s">
        <v>77</v>
      </c>
      <c r="Z50" s="407">
        <v>45382</v>
      </c>
      <c r="AA50" s="299">
        <f t="shared" si="5"/>
        <v>41</v>
      </c>
      <c r="AB50" s="300">
        <v>0</v>
      </c>
      <c r="AC50" s="300">
        <v>0</v>
      </c>
      <c r="AD50" s="300">
        <v>0</v>
      </c>
      <c r="AE50" s="305" t="s">
        <v>77</v>
      </c>
      <c r="AF50" s="299">
        <f t="shared" si="6"/>
        <v>0</v>
      </c>
      <c r="AG50" s="300">
        <v>0</v>
      </c>
      <c r="AH50" s="300">
        <v>0</v>
      </c>
      <c r="AI50" s="305" t="s">
        <v>77</v>
      </c>
      <c r="AJ50" s="300">
        <v>0</v>
      </c>
      <c r="AK50" s="301" t="s">
        <v>77</v>
      </c>
      <c r="AL50" s="301" t="s">
        <v>77</v>
      </c>
      <c r="AM50" s="299">
        <f t="shared" si="7"/>
        <v>0</v>
      </c>
      <c r="AN50" s="299">
        <f>+K50+AC50-AH50</f>
        <v>8000000</v>
      </c>
      <c r="AO50" s="301" t="s">
        <v>1214</v>
      </c>
      <c r="AP50" s="300">
        <v>0</v>
      </c>
      <c r="AQ50" s="301" t="s">
        <v>1214</v>
      </c>
      <c r="AR50" s="300">
        <v>0</v>
      </c>
      <c r="AS50" s="305" t="s">
        <v>77</v>
      </c>
      <c r="AT50" s="308">
        <v>0</v>
      </c>
      <c r="AU50" s="309">
        <f t="shared" si="8"/>
        <v>8000000</v>
      </c>
      <c r="AV50" s="310">
        <f t="shared" si="9"/>
        <v>0</v>
      </c>
      <c r="AW50" s="307" t="s">
        <v>77</v>
      </c>
      <c r="AX50" s="301" t="s">
        <v>1215</v>
      </c>
      <c r="AY50" s="299" t="s">
        <v>6237</v>
      </c>
      <c r="AZ50" s="297" t="s">
        <v>69</v>
      </c>
      <c r="BA50" s="297" t="s">
        <v>69</v>
      </c>
    </row>
    <row r="51" spans="2:53" x14ac:dyDescent="0.25">
      <c r="B51" s="297">
        <v>2024</v>
      </c>
      <c r="C51" s="297">
        <v>891780111</v>
      </c>
      <c r="D51" s="298" t="s">
        <v>64</v>
      </c>
      <c r="E51" s="299" t="s">
        <v>6236</v>
      </c>
      <c r="F51" s="300" t="s">
        <v>6235</v>
      </c>
      <c r="G51" s="301">
        <v>0</v>
      </c>
      <c r="H51" s="301" t="s">
        <v>75</v>
      </c>
      <c r="I51" s="300" t="s">
        <v>65</v>
      </c>
      <c r="J51" s="299" t="s">
        <v>6104</v>
      </c>
      <c r="K51" s="314">
        <v>8000000</v>
      </c>
      <c r="L51" s="297" t="s">
        <v>70</v>
      </c>
      <c r="M51" s="299" t="s">
        <v>6234</v>
      </c>
      <c r="N51" s="302">
        <v>80425554</v>
      </c>
      <c r="O51" s="303">
        <v>388</v>
      </c>
      <c r="P51" s="304">
        <v>45338</v>
      </c>
      <c r="Q51" s="303">
        <v>466800000</v>
      </c>
      <c r="R51" s="304">
        <v>45341</v>
      </c>
      <c r="S51" s="300">
        <v>8000000</v>
      </c>
      <c r="T51" s="301" t="s">
        <v>69</v>
      </c>
      <c r="U51" s="302">
        <v>36559959</v>
      </c>
      <c r="V51" s="299" t="s">
        <v>2706</v>
      </c>
      <c r="W51" s="304">
        <v>45341</v>
      </c>
      <c r="X51" s="407">
        <v>45341</v>
      </c>
      <c r="Y51" s="312" t="s">
        <v>77</v>
      </c>
      <c r="Z51" s="407">
        <v>45382</v>
      </c>
      <c r="AA51" s="299">
        <f t="shared" si="5"/>
        <v>41</v>
      </c>
      <c r="AB51" s="300">
        <v>0</v>
      </c>
      <c r="AC51" s="300">
        <v>0</v>
      </c>
      <c r="AD51" s="300">
        <v>0</v>
      </c>
      <c r="AE51" s="305" t="s">
        <v>77</v>
      </c>
      <c r="AF51" s="299">
        <f t="shared" si="6"/>
        <v>0</v>
      </c>
      <c r="AG51" s="300">
        <v>0</v>
      </c>
      <c r="AH51" s="300">
        <v>0</v>
      </c>
      <c r="AI51" s="305" t="s">
        <v>77</v>
      </c>
      <c r="AJ51" s="300">
        <v>0</v>
      </c>
      <c r="AK51" s="301" t="s">
        <v>77</v>
      </c>
      <c r="AL51" s="301" t="s">
        <v>77</v>
      </c>
      <c r="AM51" s="299">
        <f t="shared" si="7"/>
        <v>0</v>
      </c>
      <c r="AN51" s="299">
        <f>+K51+AC51-AH51</f>
        <v>8000000</v>
      </c>
      <c r="AO51" s="301" t="s">
        <v>1214</v>
      </c>
      <c r="AP51" s="300">
        <v>0</v>
      </c>
      <c r="AQ51" s="301" t="s">
        <v>1214</v>
      </c>
      <c r="AR51" s="300">
        <v>0</v>
      </c>
      <c r="AS51" s="305" t="s">
        <v>77</v>
      </c>
      <c r="AT51" s="308">
        <v>0</v>
      </c>
      <c r="AU51" s="309">
        <f t="shared" si="8"/>
        <v>8000000</v>
      </c>
      <c r="AV51" s="310">
        <f t="shared" si="9"/>
        <v>0</v>
      </c>
      <c r="AW51" s="307" t="s">
        <v>77</v>
      </c>
      <c r="AX51" s="301" t="s">
        <v>1215</v>
      </c>
      <c r="AY51" s="299" t="s">
        <v>6233</v>
      </c>
      <c r="AZ51" s="297" t="s">
        <v>69</v>
      </c>
      <c r="BA51" s="297" t="s">
        <v>69</v>
      </c>
    </row>
    <row r="52" spans="2:53" x14ac:dyDescent="0.25">
      <c r="B52" s="297">
        <v>2024</v>
      </c>
      <c r="C52" s="297">
        <v>891780111</v>
      </c>
      <c r="D52" s="298" t="s">
        <v>64</v>
      </c>
      <c r="E52" s="299" t="s">
        <v>6232</v>
      </c>
      <c r="F52" s="300" t="s">
        <v>6231</v>
      </c>
      <c r="G52" s="301">
        <v>0</v>
      </c>
      <c r="H52" s="301" t="s">
        <v>75</v>
      </c>
      <c r="I52" s="300" t="s">
        <v>65</v>
      </c>
      <c r="J52" s="299" t="s">
        <v>6190</v>
      </c>
      <c r="K52" s="314">
        <v>8000000</v>
      </c>
      <c r="L52" s="297" t="s">
        <v>70</v>
      </c>
      <c r="M52" s="299" t="s">
        <v>6230</v>
      </c>
      <c r="N52" s="302">
        <v>1067863503</v>
      </c>
      <c r="O52" s="303">
        <v>388</v>
      </c>
      <c r="P52" s="304">
        <v>45338</v>
      </c>
      <c r="Q52" s="303">
        <v>466800000</v>
      </c>
      <c r="R52" s="304">
        <v>45341</v>
      </c>
      <c r="S52" s="300">
        <v>8000000</v>
      </c>
      <c r="T52" s="301" t="s">
        <v>69</v>
      </c>
      <c r="U52" s="302">
        <v>36559959</v>
      </c>
      <c r="V52" s="299" t="s">
        <v>2706</v>
      </c>
      <c r="W52" s="304">
        <v>45341</v>
      </c>
      <c r="X52" s="407">
        <v>45341</v>
      </c>
      <c r="Y52" s="312" t="s">
        <v>77</v>
      </c>
      <c r="Z52" s="407">
        <v>45382</v>
      </c>
      <c r="AA52" s="299">
        <f t="shared" si="5"/>
        <v>41</v>
      </c>
      <c r="AB52" s="300">
        <v>0</v>
      </c>
      <c r="AC52" s="300">
        <v>0</v>
      </c>
      <c r="AD52" s="300">
        <v>0</v>
      </c>
      <c r="AE52" s="305" t="s">
        <v>77</v>
      </c>
      <c r="AF52" s="299">
        <f t="shared" si="6"/>
        <v>0</v>
      </c>
      <c r="AG52" s="300">
        <v>0</v>
      </c>
      <c r="AH52" s="300">
        <v>0</v>
      </c>
      <c r="AI52" s="305" t="s">
        <v>77</v>
      </c>
      <c r="AJ52" s="300">
        <v>0</v>
      </c>
      <c r="AK52" s="301" t="s">
        <v>77</v>
      </c>
      <c r="AL52" s="301" t="s">
        <v>77</v>
      </c>
      <c r="AM52" s="299">
        <f t="shared" si="7"/>
        <v>0</v>
      </c>
      <c r="AN52" s="299">
        <f>+K52+AC52-AH52</f>
        <v>8000000</v>
      </c>
      <c r="AO52" s="301" t="s">
        <v>1214</v>
      </c>
      <c r="AP52" s="300">
        <v>0</v>
      </c>
      <c r="AQ52" s="301" t="s">
        <v>1214</v>
      </c>
      <c r="AR52" s="300">
        <v>0</v>
      </c>
      <c r="AS52" s="305" t="s">
        <v>77</v>
      </c>
      <c r="AT52" s="308">
        <v>0</v>
      </c>
      <c r="AU52" s="309">
        <f t="shared" si="8"/>
        <v>8000000</v>
      </c>
      <c r="AV52" s="310">
        <f t="shared" si="9"/>
        <v>0</v>
      </c>
      <c r="AW52" s="307" t="s">
        <v>77</v>
      </c>
      <c r="AX52" s="301" t="s">
        <v>1215</v>
      </c>
      <c r="AY52" s="299" t="s">
        <v>6229</v>
      </c>
      <c r="AZ52" s="297" t="s">
        <v>69</v>
      </c>
      <c r="BA52" s="297" t="s">
        <v>69</v>
      </c>
    </row>
    <row r="53" spans="2:53" x14ac:dyDescent="0.25">
      <c r="B53" s="297">
        <v>2024</v>
      </c>
      <c r="C53" s="297">
        <v>891780111</v>
      </c>
      <c r="D53" s="298" t="s">
        <v>64</v>
      </c>
      <c r="E53" s="299" t="s">
        <v>6228</v>
      </c>
      <c r="F53" s="300" t="s">
        <v>6227</v>
      </c>
      <c r="G53" s="301">
        <v>0</v>
      </c>
      <c r="H53" s="301" t="s">
        <v>75</v>
      </c>
      <c r="I53" s="300" t="s">
        <v>65</v>
      </c>
      <c r="J53" s="299" t="s">
        <v>6104</v>
      </c>
      <c r="K53" s="314">
        <v>8000000</v>
      </c>
      <c r="L53" s="297" t="s">
        <v>70</v>
      </c>
      <c r="M53" s="299" t="s">
        <v>6226</v>
      </c>
      <c r="N53" s="302">
        <v>1083009871</v>
      </c>
      <c r="O53" s="303">
        <v>388</v>
      </c>
      <c r="P53" s="304">
        <v>45338</v>
      </c>
      <c r="Q53" s="303">
        <v>466800000</v>
      </c>
      <c r="R53" s="304">
        <v>45341</v>
      </c>
      <c r="S53" s="300">
        <v>8000000</v>
      </c>
      <c r="T53" s="301" t="s">
        <v>69</v>
      </c>
      <c r="U53" s="302">
        <v>36559959</v>
      </c>
      <c r="V53" s="299" t="s">
        <v>2706</v>
      </c>
      <c r="W53" s="304">
        <v>45341</v>
      </c>
      <c r="X53" s="407">
        <v>45341</v>
      </c>
      <c r="Y53" s="312" t="s">
        <v>77</v>
      </c>
      <c r="Z53" s="407">
        <v>45382</v>
      </c>
      <c r="AA53" s="299">
        <f t="shared" si="5"/>
        <v>41</v>
      </c>
      <c r="AB53" s="300">
        <v>0</v>
      </c>
      <c r="AC53" s="300">
        <v>0</v>
      </c>
      <c r="AD53" s="300">
        <v>1</v>
      </c>
      <c r="AE53" s="322">
        <v>45412</v>
      </c>
      <c r="AF53" s="299">
        <f t="shared" si="6"/>
        <v>30</v>
      </c>
      <c r="AG53" s="300">
        <v>0</v>
      </c>
      <c r="AH53" s="300">
        <v>0</v>
      </c>
      <c r="AI53" s="305" t="s">
        <v>77</v>
      </c>
      <c r="AJ53" s="300">
        <v>0</v>
      </c>
      <c r="AK53" s="301" t="s">
        <v>77</v>
      </c>
      <c r="AL53" s="301" t="s">
        <v>77</v>
      </c>
      <c r="AM53" s="299">
        <f t="shared" si="7"/>
        <v>0</v>
      </c>
      <c r="AN53" s="299">
        <f>+K53+AC53-AH53</f>
        <v>8000000</v>
      </c>
      <c r="AO53" s="301" t="s">
        <v>1214</v>
      </c>
      <c r="AP53" s="300">
        <v>0</v>
      </c>
      <c r="AQ53" s="301" t="s">
        <v>1214</v>
      </c>
      <c r="AR53" s="300">
        <v>0</v>
      </c>
      <c r="AS53" s="305" t="s">
        <v>77</v>
      </c>
      <c r="AT53" s="308">
        <v>0</v>
      </c>
      <c r="AU53" s="309">
        <f t="shared" si="8"/>
        <v>8000000</v>
      </c>
      <c r="AV53" s="310">
        <f t="shared" si="9"/>
        <v>0</v>
      </c>
      <c r="AW53" s="307" t="s">
        <v>77</v>
      </c>
      <c r="AX53" s="301" t="s">
        <v>1215</v>
      </c>
      <c r="AY53" s="299" t="s">
        <v>6225</v>
      </c>
      <c r="AZ53" s="297" t="s">
        <v>69</v>
      </c>
      <c r="BA53" s="297" t="s">
        <v>69</v>
      </c>
    </row>
    <row r="54" spans="2:53" x14ac:dyDescent="0.25">
      <c r="B54" s="297">
        <v>2024</v>
      </c>
      <c r="C54" s="297">
        <v>891780111</v>
      </c>
      <c r="D54" s="298" t="s">
        <v>64</v>
      </c>
      <c r="E54" s="299" t="s">
        <v>6224</v>
      </c>
      <c r="F54" s="300" t="s">
        <v>6223</v>
      </c>
      <c r="G54" s="301">
        <v>0</v>
      </c>
      <c r="H54" s="301" t="s">
        <v>75</v>
      </c>
      <c r="I54" s="300" t="s">
        <v>65</v>
      </c>
      <c r="J54" s="299" t="s">
        <v>6104</v>
      </c>
      <c r="K54" s="314">
        <v>8000000</v>
      </c>
      <c r="L54" s="297" t="s">
        <v>70</v>
      </c>
      <c r="M54" s="299" t="s">
        <v>6222</v>
      </c>
      <c r="N54" s="302">
        <v>1007934121</v>
      </c>
      <c r="O54" s="303">
        <v>388</v>
      </c>
      <c r="P54" s="304">
        <v>45338</v>
      </c>
      <c r="Q54" s="303">
        <v>466800000</v>
      </c>
      <c r="R54" s="304">
        <v>45341</v>
      </c>
      <c r="S54" s="300">
        <v>8000000</v>
      </c>
      <c r="T54" s="301" t="s">
        <v>69</v>
      </c>
      <c r="U54" s="302">
        <v>36559959</v>
      </c>
      <c r="V54" s="299" t="s">
        <v>2706</v>
      </c>
      <c r="W54" s="304">
        <v>45341</v>
      </c>
      <c r="X54" s="407">
        <v>45341</v>
      </c>
      <c r="Y54" s="312" t="s">
        <v>77</v>
      </c>
      <c r="Z54" s="407">
        <v>45382</v>
      </c>
      <c r="AA54" s="299">
        <f t="shared" si="5"/>
        <v>41</v>
      </c>
      <c r="AB54" s="300">
        <v>0</v>
      </c>
      <c r="AC54" s="300">
        <v>0</v>
      </c>
      <c r="AD54" s="300">
        <v>0</v>
      </c>
      <c r="AE54" s="305" t="s">
        <v>77</v>
      </c>
      <c r="AF54" s="299">
        <f t="shared" si="6"/>
        <v>0</v>
      </c>
      <c r="AG54" s="300">
        <v>0</v>
      </c>
      <c r="AH54" s="300">
        <v>0</v>
      </c>
      <c r="AI54" s="305" t="s">
        <v>77</v>
      </c>
      <c r="AJ54" s="300">
        <v>0</v>
      </c>
      <c r="AK54" s="301" t="s">
        <v>77</v>
      </c>
      <c r="AL54" s="301" t="s">
        <v>77</v>
      </c>
      <c r="AM54" s="299">
        <f t="shared" si="7"/>
        <v>0</v>
      </c>
      <c r="AN54" s="299">
        <f>+K54+AC54-AH54</f>
        <v>8000000</v>
      </c>
      <c r="AO54" s="301" t="s">
        <v>1214</v>
      </c>
      <c r="AP54" s="300">
        <v>0</v>
      </c>
      <c r="AQ54" s="301" t="s">
        <v>1214</v>
      </c>
      <c r="AR54" s="300">
        <v>0</v>
      </c>
      <c r="AS54" s="305" t="s">
        <v>77</v>
      </c>
      <c r="AT54" s="308">
        <v>0</v>
      </c>
      <c r="AU54" s="309">
        <f t="shared" si="8"/>
        <v>8000000</v>
      </c>
      <c r="AV54" s="310">
        <f t="shared" si="9"/>
        <v>0</v>
      </c>
      <c r="AW54" s="307" t="s">
        <v>77</v>
      </c>
      <c r="AX54" s="301" t="s">
        <v>1215</v>
      </c>
      <c r="AY54" s="299" t="s">
        <v>6221</v>
      </c>
      <c r="AZ54" s="297" t="s">
        <v>69</v>
      </c>
      <c r="BA54" s="297" t="s">
        <v>69</v>
      </c>
    </row>
    <row r="55" spans="2:53" x14ac:dyDescent="0.25">
      <c r="B55" s="297">
        <v>2024</v>
      </c>
      <c r="C55" s="297">
        <v>891780111</v>
      </c>
      <c r="D55" s="298" t="s">
        <v>64</v>
      </c>
      <c r="E55" s="299" t="s">
        <v>6220</v>
      </c>
      <c r="F55" s="300" t="s">
        <v>6219</v>
      </c>
      <c r="G55" s="301">
        <v>0</v>
      </c>
      <c r="H55" s="301" t="s">
        <v>75</v>
      </c>
      <c r="I55" s="300" t="s">
        <v>65</v>
      </c>
      <c r="J55" s="299" t="s">
        <v>6104</v>
      </c>
      <c r="K55" s="314">
        <v>8000000</v>
      </c>
      <c r="L55" s="297" t="s">
        <v>70</v>
      </c>
      <c r="M55" s="299" t="s">
        <v>6218</v>
      </c>
      <c r="N55" s="302">
        <v>63556459</v>
      </c>
      <c r="O55" s="303">
        <v>388</v>
      </c>
      <c r="P55" s="304">
        <v>45338</v>
      </c>
      <c r="Q55" s="303">
        <v>466800000</v>
      </c>
      <c r="R55" s="304">
        <v>45341</v>
      </c>
      <c r="S55" s="300">
        <v>8000000</v>
      </c>
      <c r="T55" s="301" t="s">
        <v>69</v>
      </c>
      <c r="U55" s="302">
        <v>36559959</v>
      </c>
      <c r="V55" s="299" t="s">
        <v>2706</v>
      </c>
      <c r="W55" s="304">
        <v>45341</v>
      </c>
      <c r="X55" s="407">
        <v>45341</v>
      </c>
      <c r="Y55" s="312" t="s">
        <v>77</v>
      </c>
      <c r="Z55" s="407">
        <v>45382</v>
      </c>
      <c r="AA55" s="299">
        <f t="shared" si="5"/>
        <v>41</v>
      </c>
      <c r="AB55" s="300">
        <v>0</v>
      </c>
      <c r="AC55" s="300">
        <v>0</v>
      </c>
      <c r="AD55" s="300">
        <v>1</v>
      </c>
      <c r="AE55" s="322">
        <v>45412</v>
      </c>
      <c r="AF55" s="299">
        <f t="shared" si="6"/>
        <v>30</v>
      </c>
      <c r="AG55" s="300">
        <v>0</v>
      </c>
      <c r="AH55" s="300">
        <v>0</v>
      </c>
      <c r="AI55" s="305" t="s">
        <v>77</v>
      </c>
      <c r="AJ55" s="300">
        <v>0</v>
      </c>
      <c r="AK55" s="301" t="s">
        <v>77</v>
      </c>
      <c r="AL55" s="301" t="s">
        <v>77</v>
      </c>
      <c r="AM55" s="299">
        <f t="shared" si="7"/>
        <v>0</v>
      </c>
      <c r="AN55" s="299">
        <f>+K55+AC55-AH55</f>
        <v>8000000</v>
      </c>
      <c r="AO55" s="301" t="s">
        <v>1214</v>
      </c>
      <c r="AP55" s="300">
        <v>0</v>
      </c>
      <c r="AQ55" s="301" t="s">
        <v>1214</v>
      </c>
      <c r="AR55" s="300">
        <v>0</v>
      </c>
      <c r="AS55" s="305" t="s">
        <v>77</v>
      </c>
      <c r="AT55" s="308">
        <v>0</v>
      </c>
      <c r="AU55" s="309">
        <f t="shared" si="8"/>
        <v>8000000</v>
      </c>
      <c r="AV55" s="310">
        <f t="shared" si="9"/>
        <v>0</v>
      </c>
      <c r="AW55" s="307" t="s">
        <v>77</v>
      </c>
      <c r="AX55" s="301" t="s">
        <v>1215</v>
      </c>
      <c r="AY55" s="299" t="s">
        <v>6217</v>
      </c>
      <c r="AZ55" s="297" t="s">
        <v>69</v>
      </c>
      <c r="BA55" s="297" t="s">
        <v>69</v>
      </c>
    </row>
    <row r="56" spans="2:53" x14ac:dyDescent="0.25">
      <c r="B56" s="297">
        <v>2024</v>
      </c>
      <c r="C56" s="297">
        <v>891780111</v>
      </c>
      <c r="D56" s="298" t="s">
        <v>64</v>
      </c>
      <c r="E56" s="299" t="s">
        <v>6216</v>
      </c>
      <c r="F56" s="300" t="s">
        <v>6215</v>
      </c>
      <c r="G56" s="301">
        <v>0</v>
      </c>
      <c r="H56" s="301" t="s">
        <v>75</v>
      </c>
      <c r="I56" s="300" t="s">
        <v>65</v>
      </c>
      <c r="J56" s="299" t="s">
        <v>6104</v>
      </c>
      <c r="K56" s="314">
        <v>8000000</v>
      </c>
      <c r="L56" s="297" t="s">
        <v>70</v>
      </c>
      <c r="M56" s="299" t="s">
        <v>6214</v>
      </c>
      <c r="N56" s="302">
        <v>36728890</v>
      </c>
      <c r="O56" s="303">
        <v>388</v>
      </c>
      <c r="P56" s="304">
        <v>45338</v>
      </c>
      <c r="Q56" s="303">
        <v>466800000</v>
      </c>
      <c r="R56" s="304">
        <v>45341</v>
      </c>
      <c r="S56" s="300">
        <v>8000000</v>
      </c>
      <c r="T56" s="301" t="s">
        <v>69</v>
      </c>
      <c r="U56" s="302">
        <v>36559959</v>
      </c>
      <c r="V56" s="299" t="s">
        <v>2706</v>
      </c>
      <c r="W56" s="304">
        <v>45341</v>
      </c>
      <c r="X56" s="407">
        <v>45341</v>
      </c>
      <c r="Y56" s="312" t="s">
        <v>77</v>
      </c>
      <c r="Z56" s="407">
        <v>45382</v>
      </c>
      <c r="AA56" s="299">
        <f t="shared" si="5"/>
        <v>41</v>
      </c>
      <c r="AB56" s="300">
        <v>0</v>
      </c>
      <c r="AC56" s="300">
        <v>0</v>
      </c>
      <c r="AD56" s="300">
        <v>1</v>
      </c>
      <c r="AE56" s="322">
        <v>45412</v>
      </c>
      <c r="AF56" s="299">
        <f t="shared" si="6"/>
        <v>30</v>
      </c>
      <c r="AG56" s="300">
        <v>0</v>
      </c>
      <c r="AH56" s="300">
        <v>0</v>
      </c>
      <c r="AI56" s="305" t="s">
        <v>77</v>
      </c>
      <c r="AJ56" s="300">
        <v>0</v>
      </c>
      <c r="AK56" s="301" t="s">
        <v>77</v>
      </c>
      <c r="AL56" s="301" t="s">
        <v>77</v>
      </c>
      <c r="AM56" s="299">
        <f t="shared" si="7"/>
        <v>0</v>
      </c>
      <c r="AN56" s="299">
        <f>+K56+AC56-AH56</f>
        <v>8000000</v>
      </c>
      <c r="AO56" s="301" t="s">
        <v>1214</v>
      </c>
      <c r="AP56" s="300">
        <v>0</v>
      </c>
      <c r="AQ56" s="301" t="s">
        <v>1214</v>
      </c>
      <c r="AR56" s="300">
        <v>0</v>
      </c>
      <c r="AS56" s="305" t="s">
        <v>77</v>
      </c>
      <c r="AT56" s="308">
        <v>0</v>
      </c>
      <c r="AU56" s="309">
        <f t="shared" si="8"/>
        <v>8000000</v>
      </c>
      <c r="AV56" s="310">
        <f t="shared" si="9"/>
        <v>0</v>
      </c>
      <c r="AW56" s="307" t="s">
        <v>77</v>
      </c>
      <c r="AX56" s="301" t="s">
        <v>1215</v>
      </c>
      <c r="AY56" s="299" t="s">
        <v>6213</v>
      </c>
      <c r="AZ56" s="297" t="s">
        <v>69</v>
      </c>
      <c r="BA56" s="297" t="s">
        <v>69</v>
      </c>
    </row>
    <row r="57" spans="2:53" x14ac:dyDescent="0.25">
      <c r="B57" s="297">
        <v>2024</v>
      </c>
      <c r="C57" s="297">
        <v>891780111</v>
      </c>
      <c r="D57" s="298" t="s">
        <v>64</v>
      </c>
      <c r="E57" s="299" t="s">
        <v>6212</v>
      </c>
      <c r="F57" s="300" t="s">
        <v>6211</v>
      </c>
      <c r="G57" s="301">
        <v>0</v>
      </c>
      <c r="H57" s="301" t="s">
        <v>75</v>
      </c>
      <c r="I57" s="300" t="s">
        <v>65</v>
      </c>
      <c r="J57" s="299" t="s">
        <v>6104</v>
      </c>
      <c r="K57" s="314">
        <v>8000000</v>
      </c>
      <c r="L57" s="297" t="s">
        <v>70</v>
      </c>
      <c r="M57" s="299" t="s">
        <v>6210</v>
      </c>
      <c r="N57" s="302">
        <v>1091674919</v>
      </c>
      <c r="O57" s="303">
        <v>388</v>
      </c>
      <c r="P57" s="304">
        <v>45338</v>
      </c>
      <c r="Q57" s="303">
        <v>466800000</v>
      </c>
      <c r="R57" s="304">
        <v>45341</v>
      </c>
      <c r="S57" s="300">
        <v>8000000</v>
      </c>
      <c r="T57" s="301" t="s">
        <v>69</v>
      </c>
      <c r="U57" s="302">
        <v>36559959</v>
      </c>
      <c r="V57" s="299" t="s">
        <v>2706</v>
      </c>
      <c r="W57" s="304">
        <v>45341</v>
      </c>
      <c r="X57" s="407">
        <v>45341</v>
      </c>
      <c r="Y57" s="312" t="s">
        <v>77</v>
      </c>
      <c r="Z57" s="407">
        <v>45382</v>
      </c>
      <c r="AA57" s="299">
        <f t="shared" si="5"/>
        <v>41</v>
      </c>
      <c r="AB57" s="300">
        <v>0</v>
      </c>
      <c r="AC57" s="300">
        <v>0</v>
      </c>
      <c r="AD57" s="300">
        <v>0</v>
      </c>
      <c r="AE57" s="305" t="s">
        <v>77</v>
      </c>
      <c r="AF57" s="299">
        <f t="shared" si="6"/>
        <v>0</v>
      </c>
      <c r="AG57" s="300">
        <v>0</v>
      </c>
      <c r="AH57" s="300">
        <v>0</v>
      </c>
      <c r="AI57" s="305" t="s">
        <v>77</v>
      </c>
      <c r="AJ57" s="300">
        <v>0</v>
      </c>
      <c r="AK57" s="301" t="s">
        <v>77</v>
      </c>
      <c r="AL57" s="301" t="s">
        <v>77</v>
      </c>
      <c r="AM57" s="299">
        <f t="shared" si="7"/>
        <v>0</v>
      </c>
      <c r="AN57" s="299">
        <f>+K57+AC57-AH57</f>
        <v>8000000</v>
      </c>
      <c r="AO57" s="301" t="s">
        <v>1214</v>
      </c>
      <c r="AP57" s="300">
        <v>0</v>
      </c>
      <c r="AQ57" s="301" t="s">
        <v>1214</v>
      </c>
      <c r="AR57" s="300">
        <v>0</v>
      </c>
      <c r="AS57" s="305" t="s">
        <v>77</v>
      </c>
      <c r="AT57" s="308">
        <v>0</v>
      </c>
      <c r="AU57" s="309">
        <f t="shared" si="8"/>
        <v>8000000</v>
      </c>
      <c r="AV57" s="310">
        <f t="shared" si="9"/>
        <v>0</v>
      </c>
      <c r="AW57" s="307" t="s">
        <v>77</v>
      </c>
      <c r="AX57" s="301" t="s">
        <v>1215</v>
      </c>
      <c r="AY57" s="299" t="s">
        <v>6209</v>
      </c>
      <c r="AZ57" s="297" t="s">
        <v>69</v>
      </c>
      <c r="BA57" s="297" t="s">
        <v>69</v>
      </c>
    </row>
    <row r="58" spans="2:53" x14ac:dyDescent="0.25">
      <c r="B58" s="297">
        <v>2024</v>
      </c>
      <c r="C58" s="297">
        <v>891780111</v>
      </c>
      <c r="D58" s="298" t="s">
        <v>64</v>
      </c>
      <c r="E58" s="299" t="s">
        <v>6208</v>
      </c>
      <c r="F58" s="300" t="s">
        <v>6207</v>
      </c>
      <c r="G58" s="301">
        <v>0</v>
      </c>
      <c r="H58" s="301" t="s">
        <v>75</v>
      </c>
      <c r="I58" s="300" t="s">
        <v>65</v>
      </c>
      <c r="J58" s="299" t="s">
        <v>6104</v>
      </c>
      <c r="K58" s="314">
        <v>8000000</v>
      </c>
      <c r="L58" s="297" t="s">
        <v>70</v>
      </c>
      <c r="M58" s="299" t="s">
        <v>6206</v>
      </c>
      <c r="N58" s="302">
        <v>1081828194</v>
      </c>
      <c r="O58" s="303">
        <v>388</v>
      </c>
      <c r="P58" s="304">
        <v>45338</v>
      </c>
      <c r="Q58" s="303">
        <v>466800000</v>
      </c>
      <c r="R58" s="304">
        <v>45341</v>
      </c>
      <c r="S58" s="300">
        <v>8000000</v>
      </c>
      <c r="T58" s="301" t="s">
        <v>69</v>
      </c>
      <c r="U58" s="302">
        <v>36559959</v>
      </c>
      <c r="V58" s="299" t="s">
        <v>2706</v>
      </c>
      <c r="W58" s="304">
        <v>45341</v>
      </c>
      <c r="X58" s="407">
        <v>45341</v>
      </c>
      <c r="Y58" s="312" t="s">
        <v>77</v>
      </c>
      <c r="Z58" s="407">
        <v>45382</v>
      </c>
      <c r="AA58" s="299">
        <f t="shared" si="5"/>
        <v>41</v>
      </c>
      <c r="AB58" s="300">
        <v>0</v>
      </c>
      <c r="AC58" s="300">
        <v>0</v>
      </c>
      <c r="AD58" s="300">
        <v>0</v>
      </c>
      <c r="AE58" s="305" t="s">
        <v>77</v>
      </c>
      <c r="AF58" s="299">
        <f t="shared" si="6"/>
        <v>0</v>
      </c>
      <c r="AG58" s="300">
        <v>0</v>
      </c>
      <c r="AH58" s="300">
        <v>0</v>
      </c>
      <c r="AI58" s="305" t="s">
        <v>77</v>
      </c>
      <c r="AJ58" s="300">
        <v>0</v>
      </c>
      <c r="AK58" s="301" t="s">
        <v>77</v>
      </c>
      <c r="AL58" s="301" t="s">
        <v>77</v>
      </c>
      <c r="AM58" s="299">
        <f t="shared" si="7"/>
        <v>0</v>
      </c>
      <c r="AN58" s="299">
        <f>+K58+AC58-AH58</f>
        <v>8000000</v>
      </c>
      <c r="AO58" s="301" t="s">
        <v>1214</v>
      </c>
      <c r="AP58" s="300">
        <v>0</v>
      </c>
      <c r="AQ58" s="301" t="s">
        <v>1214</v>
      </c>
      <c r="AR58" s="300">
        <v>0</v>
      </c>
      <c r="AS58" s="305" t="s">
        <v>77</v>
      </c>
      <c r="AT58" s="308">
        <v>0</v>
      </c>
      <c r="AU58" s="309">
        <f t="shared" si="8"/>
        <v>8000000</v>
      </c>
      <c r="AV58" s="310">
        <f t="shared" si="9"/>
        <v>0</v>
      </c>
      <c r="AW58" s="307" t="s">
        <v>77</v>
      </c>
      <c r="AX58" s="301" t="s">
        <v>1215</v>
      </c>
      <c r="AY58" s="299" t="s">
        <v>6205</v>
      </c>
      <c r="AZ58" s="297" t="s">
        <v>69</v>
      </c>
      <c r="BA58" s="297" t="s">
        <v>69</v>
      </c>
    </row>
    <row r="59" spans="2:53" x14ac:dyDescent="0.25">
      <c r="B59" s="297">
        <v>2024</v>
      </c>
      <c r="C59" s="297">
        <v>891780111</v>
      </c>
      <c r="D59" s="298" t="s">
        <v>64</v>
      </c>
      <c r="E59" s="299" t="s">
        <v>6204</v>
      </c>
      <c r="F59" s="300" t="s">
        <v>6203</v>
      </c>
      <c r="G59" s="301">
        <v>0</v>
      </c>
      <c r="H59" s="301" t="s">
        <v>75</v>
      </c>
      <c r="I59" s="300" t="s">
        <v>65</v>
      </c>
      <c r="J59" s="299" t="s">
        <v>6190</v>
      </c>
      <c r="K59" s="314">
        <v>8000000</v>
      </c>
      <c r="L59" s="297" t="s">
        <v>70</v>
      </c>
      <c r="M59" s="299" t="s">
        <v>6202</v>
      </c>
      <c r="N59" s="302">
        <v>18008045</v>
      </c>
      <c r="O59" s="303">
        <v>388</v>
      </c>
      <c r="P59" s="304">
        <v>45338</v>
      </c>
      <c r="Q59" s="303">
        <v>466800000</v>
      </c>
      <c r="R59" s="304">
        <v>45341</v>
      </c>
      <c r="S59" s="300">
        <v>8000000</v>
      </c>
      <c r="T59" s="301" t="s">
        <v>69</v>
      </c>
      <c r="U59" s="302">
        <v>36559959</v>
      </c>
      <c r="V59" s="299" t="s">
        <v>2706</v>
      </c>
      <c r="W59" s="304">
        <v>45341</v>
      </c>
      <c r="X59" s="407">
        <v>45341</v>
      </c>
      <c r="Y59" s="312" t="s">
        <v>77</v>
      </c>
      <c r="Z59" s="407">
        <v>45382</v>
      </c>
      <c r="AA59" s="299">
        <f t="shared" si="5"/>
        <v>41</v>
      </c>
      <c r="AB59" s="300">
        <v>0</v>
      </c>
      <c r="AC59" s="300">
        <v>0</v>
      </c>
      <c r="AD59" s="300">
        <v>0</v>
      </c>
      <c r="AE59" s="305" t="s">
        <v>77</v>
      </c>
      <c r="AF59" s="299">
        <f t="shared" si="6"/>
        <v>0</v>
      </c>
      <c r="AG59" s="300">
        <v>0</v>
      </c>
      <c r="AH59" s="300">
        <v>0</v>
      </c>
      <c r="AI59" s="305" t="s">
        <v>77</v>
      </c>
      <c r="AJ59" s="300">
        <v>0</v>
      </c>
      <c r="AK59" s="301" t="s">
        <v>77</v>
      </c>
      <c r="AL59" s="301" t="s">
        <v>77</v>
      </c>
      <c r="AM59" s="299">
        <f t="shared" si="7"/>
        <v>0</v>
      </c>
      <c r="AN59" s="299">
        <f>+K59+AC59-AH59</f>
        <v>8000000</v>
      </c>
      <c r="AO59" s="301" t="s">
        <v>1214</v>
      </c>
      <c r="AP59" s="300">
        <v>0</v>
      </c>
      <c r="AQ59" s="301" t="s">
        <v>1214</v>
      </c>
      <c r="AR59" s="300">
        <v>0</v>
      </c>
      <c r="AS59" s="305" t="s">
        <v>77</v>
      </c>
      <c r="AT59" s="308">
        <v>0</v>
      </c>
      <c r="AU59" s="309">
        <f t="shared" si="8"/>
        <v>8000000</v>
      </c>
      <c r="AV59" s="310">
        <f t="shared" si="9"/>
        <v>0</v>
      </c>
      <c r="AW59" s="307" t="s">
        <v>77</v>
      </c>
      <c r="AX59" s="301" t="s">
        <v>1215</v>
      </c>
      <c r="AY59" s="299" t="s">
        <v>6201</v>
      </c>
      <c r="AZ59" s="297" t="s">
        <v>69</v>
      </c>
      <c r="BA59" s="297" t="s">
        <v>69</v>
      </c>
    </row>
    <row r="60" spans="2:53" x14ac:dyDescent="0.25">
      <c r="B60" s="297">
        <v>2024</v>
      </c>
      <c r="C60" s="297">
        <v>891780111</v>
      </c>
      <c r="D60" s="298" t="s">
        <v>64</v>
      </c>
      <c r="E60" s="299" t="s">
        <v>6200</v>
      </c>
      <c r="F60" s="300" t="s">
        <v>6199</v>
      </c>
      <c r="G60" s="301">
        <v>0</v>
      </c>
      <c r="H60" s="301" t="s">
        <v>75</v>
      </c>
      <c r="I60" s="300" t="s">
        <v>65</v>
      </c>
      <c r="J60" s="299" t="s">
        <v>6104</v>
      </c>
      <c r="K60" s="314">
        <v>8000000</v>
      </c>
      <c r="L60" s="297" t="s">
        <v>70</v>
      </c>
      <c r="M60" s="299" t="s">
        <v>6198</v>
      </c>
      <c r="N60" s="302">
        <v>1082957483</v>
      </c>
      <c r="O60" s="303">
        <v>388</v>
      </c>
      <c r="P60" s="304">
        <v>45338</v>
      </c>
      <c r="Q60" s="303">
        <v>466800000</v>
      </c>
      <c r="R60" s="304">
        <v>45341</v>
      </c>
      <c r="S60" s="300">
        <v>8000000</v>
      </c>
      <c r="T60" s="301" t="s">
        <v>69</v>
      </c>
      <c r="U60" s="302">
        <v>36559959</v>
      </c>
      <c r="V60" s="299" t="s">
        <v>2706</v>
      </c>
      <c r="W60" s="304">
        <v>45341</v>
      </c>
      <c r="X60" s="407">
        <v>45341</v>
      </c>
      <c r="Y60" s="312" t="s">
        <v>77</v>
      </c>
      <c r="Z60" s="407">
        <v>45382</v>
      </c>
      <c r="AA60" s="299">
        <f t="shared" si="5"/>
        <v>41</v>
      </c>
      <c r="AB60" s="300">
        <v>0</v>
      </c>
      <c r="AC60" s="300">
        <v>0</v>
      </c>
      <c r="AD60" s="300">
        <v>0</v>
      </c>
      <c r="AE60" s="305" t="s">
        <v>77</v>
      </c>
      <c r="AF60" s="299">
        <f t="shared" si="6"/>
        <v>0</v>
      </c>
      <c r="AG60" s="300">
        <v>0</v>
      </c>
      <c r="AH60" s="300">
        <v>0</v>
      </c>
      <c r="AI60" s="305" t="s">
        <v>77</v>
      </c>
      <c r="AJ60" s="300">
        <v>0</v>
      </c>
      <c r="AK60" s="301" t="s">
        <v>77</v>
      </c>
      <c r="AL60" s="301" t="s">
        <v>77</v>
      </c>
      <c r="AM60" s="299">
        <f t="shared" si="7"/>
        <v>0</v>
      </c>
      <c r="AN60" s="299">
        <f>+K60+AC60-AH60</f>
        <v>8000000</v>
      </c>
      <c r="AO60" s="301" t="s">
        <v>1214</v>
      </c>
      <c r="AP60" s="300">
        <v>0</v>
      </c>
      <c r="AQ60" s="301" t="s">
        <v>1214</v>
      </c>
      <c r="AR60" s="300">
        <v>0</v>
      </c>
      <c r="AS60" s="305" t="s">
        <v>77</v>
      </c>
      <c r="AT60" s="308">
        <v>0</v>
      </c>
      <c r="AU60" s="309">
        <f t="shared" si="8"/>
        <v>8000000</v>
      </c>
      <c r="AV60" s="310">
        <f t="shared" si="9"/>
        <v>0</v>
      </c>
      <c r="AW60" s="307" t="s">
        <v>77</v>
      </c>
      <c r="AX60" s="301" t="s">
        <v>1215</v>
      </c>
      <c r="AY60" s="299" t="s">
        <v>6197</v>
      </c>
      <c r="AZ60" s="297" t="s">
        <v>69</v>
      </c>
      <c r="BA60" s="297" t="s">
        <v>69</v>
      </c>
    </row>
    <row r="61" spans="2:53" x14ac:dyDescent="0.25">
      <c r="B61" s="297">
        <v>2024</v>
      </c>
      <c r="C61" s="297">
        <v>891780111</v>
      </c>
      <c r="D61" s="298" t="s">
        <v>64</v>
      </c>
      <c r="E61" s="299" t="s">
        <v>6196</v>
      </c>
      <c r="F61" s="300" t="s">
        <v>6195</v>
      </c>
      <c r="G61" s="301">
        <v>0</v>
      </c>
      <c r="H61" s="301" t="s">
        <v>75</v>
      </c>
      <c r="I61" s="300" t="s">
        <v>65</v>
      </c>
      <c r="J61" s="299" t="s">
        <v>6104</v>
      </c>
      <c r="K61" s="314">
        <v>8000000</v>
      </c>
      <c r="L61" s="297" t="s">
        <v>70</v>
      </c>
      <c r="M61" s="299" t="s">
        <v>6194</v>
      </c>
      <c r="N61" s="302">
        <v>1082997636</v>
      </c>
      <c r="O61" s="303">
        <v>388</v>
      </c>
      <c r="P61" s="304">
        <v>45338</v>
      </c>
      <c r="Q61" s="303">
        <v>466800000</v>
      </c>
      <c r="R61" s="304">
        <v>45341</v>
      </c>
      <c r="S61" s="300">
        <v>8000000</v>
      </c>
      <c r="T61" s="301" t="s">
        <v>69</v>
      </c>
      <c r="U61" s="302">
        <v>36559959</v>
      </c>
      <c r="V61" s="299" t="s">
        <v>2706</v>
      </c>
      <c r="W61" s="304">
        <v>45341</v>
      </c>
      <c r="X61" s="407">
        <v>45341</v>
      </c>
      <c r="Y61" s="312" t="s">
        <v>77</v>
      </c>
      <c r="Z61" s="407">
        <v>45382</v>
      </c>
      <c r="AA61" s="299">
        <f t="shared" si="5"/>
        <v>41</v>
      </c>
      <c r="AB61" s="300">
        <v>0</v>
      </c>
      <c r="AC61" s="300">
        <v>0</v>
      </c>
      <c r="AD61" s="300">
        <v>0</v>
      </c>
      <c r="AE61" s="305" t="s">
        <v>77</v>
      </c>
      <c r="AF61" s="299">
        <f t="shared" si="6"/>
        <v>0</v>
      </c>
      <c r="AG61" s="300">
        <v>1</v>
      </c>
      <c r="AH61" s="300">
        <v>8000000</v>
      </c>
      <c r="AI61" s="322">
        <v>45352</v>
      </c>
      <c r="AJ61" s="300">
        <v>0</v>
      </c>
      <c r="AK61" s="301" t="s">
        <v>77</v>
      </c>
      <c r="AL61" s="301" t="s">
        <v>77</v>
      </c>
      <c r="AM61" s="299">
        <f t="shared" si="7"/>
        <v>0</v>
      </c>
      <c r="AN61" s="299">
        <f>+K61+AC61-AH61</f>
        <v>0</v>
      </c>
      <c r="AO61" s="301" t="s">
        <v>1214</v>
      </c>
      <c r="AP61" s="300">
        <v>0</v>
      </c>
      <c r="AQ61" s="301" t="s">
        <v>1214</v>
      </c>
      <c r="AR61" s="300">
        <v>0</v>
      </c>
      <c r="AS61" s="305" t="s">
        <v>77</v>
      </c>
      <c r="AT61" s="308">
        <v>0</v>
      </c>
      <c r="AU61" s="309">
        <f t="shared" si="8"/>
        <v>0</v>
      </c>
      <c r="AV61" s="310" t="str">
        <f t="shared" si="9"/>
        <v>_</v>
      </c>
      <c r="AW61" s="312">
        <v>45356</v>
      </c>
      <c r="AX61" s="301" t="s">
        <v>1216</v>
      </c>
      <c r="AY61" s="299" t="s">
        <v>6193</v>
      </c>
      <c r="AZ61" s="297" t="s">
        <v>69</v>
      </c>
      <c r="BA61" s="297" t="s">
        <v>69</v>
      </c>
    </row>
    <row r="62" spans="2:53" x14ac:dyDescent="0.25">
      <c r="B62" s="297">
        <v>2024</v>
      </c>
      <c r="C62" s="297">
        <v>891780111</v>
      </c>
      <c r="D62" s="298" t="s">
        <v>64</v>
      </c>
      <c r="E62" s="299" t="s">
        <v>6192</v>
      </c>
      <c r="F62" s="300" t="s">
        <v>6191</v>
      </c>
      <c r="G62" s="301">
        <v>0</v>
      </c>
      <c r="H62" s="301" t="s">
        <v>75</v>
      </c>
      <c r="I62" s="300" t="s">
        <v>65</v>
      </c>
      <c r="J62" s="299" t="s">
        <v>6190</v>
      </c>
      <c r="K62" s="314">
        <v>8000000</v>
      </c>
      <c r="L62" s="297" t="s">
        <v>70</v>
      </c>
      <c r="M62" s="299" t="s">
        <v>6189</v>
      </c>
      <c r="N62" s="302">
        <v>1067862501</v>
      </c>
      <c r="O62" s="303">
        <v>388</v>
      </c>
      <c r="P62" s="304">
        <v>45338</v>
      </c>
      <c r="Q62" s="303">
        <v>466800000</v>
      </c>
      <c r="R62" s="304">
        <v>45341</v>
      </c>
      <c r="S62" s="300">
        <v>8000000</v>
      </c>
      <c r="T62" s="301" t="s">
        <v>69</v>
      </c>
      <c r="U62" s="302">
        <v>36559959</v>
      </c>
      <c r="V62" s="299" t="s">
        <v>2706</v>
      </c>
      <c r="W62" s="304">
        <v>45341</v>
      </c>
      <c r="X62" s="407">
        <v>45341</v>
      </c>
      <c r="Y62" s="312" t="s">
        <v>77</v>
      </c>
      <c r="Z62" s="407">
        <v>45382</v>
      </c>
      <c r="AA62" s="299">
        <f t="shared" si="5"/>
        <v>41</v>
      </c>
      <c r="AB62" s="300">
        <v>0</v>
      </c>
      <c r="AC62" s="300">
        <v>0</v>
      </c>
      <c r="AD62" s="300">
        <v>0</v>
      </c>
      <c r="AE62" s="305" t="s">
        <v>77</v>
      </c>
      <c r="AF62" s="299">
        <f t="shared" si="6"/>
        <v>0</v>
      </c>
      <c r="AG62" s="300">
        <v>0</v>
      </c>
      <c r="AH62" s="300">
        <v>0</v>
      </c>
      <c r="AI62" s="305" t="s">
        <v>77</v>
      </c>
      <c r="AJ62" s="300">
        <v>0</v>
      </c>
      <c r="AK62" s="301" t="s">
        <v>77</v>
      </c>
      <c r="AL62" s="301" t="s">
        <v>77</v>
      </c>
      <c r="AM62" s="299">
        <f t="shared" si="7"/>
        <v>0</v>
      </c>
      <c r="AN62" s="299">
        <f>+K62+AC62-AH62</f>
        <v>8000000</v>
      </c>
      <c r="AO62" s="301" t="s">
        <v>1214</v>
      </c>
      <c r="AP62" s="300">
        <v>0</v>
      </c>
      <c r="AQ62" s="301" t="s">
        <v>1214</v>
      </c>
      <c r="AR62" s="300">
        <v>0</v>
      </c>
      <c r="AS62" s="305" t="s">
        <v>77</v>
      </c>
      <c r="AT62" s="308">
        <v>0</v>
      </c>
      <c r="AU62" s="309">
        <f t="shared" si="8"/>
        <v>8000000</v>
      </c>
      <c r="AV62" s="310">
        <f t="shared" si="9"/>
        <v>0</v>
      </c>
      <c r="AW62" s="307" t="s">
        <v>77</v>
      </c>
      <c r="AX62" s="301" t="s">
        <v>1215</v>
      </c>
      <c r="AY62" s="299" t="s">
        <v>6188</v>
      </c>
      <c r="AZ62" s="297" t="s">
        <v>69</v>
      </c>
      <c r="BA62" s="297" t="s">
        <v>69</v>
      </c>
    </row>
    <row r="63" spans="2:53" x14ac:dyDescent="0.25">
      <c r="B63" s="297">
        <v>2024</v>
      </c>
      <c r="C63" s="297">
        <v>891780111</v>
      </c>
      <c r="D63" s="298" t="s">
        <v>64</v>
      </c>
      <c r="E63" s="299" t="s">
        <v>6187</v>
      </c>
      <c r="F63" s="300" t="s">
        <v>6186</v>
      </c>
      <c r="G63" s="301">
        <v>0</v>
      </c>
      <c r="H63" s="301" t="s">
        <v>75</v>
      </c>
      <c r="I63" s="300" t="s">
        <v>65</v>
      </c>
      <c r="J63" s="299" t="s">
        <v>6185</v>
      </c>
      <c r="K63" s="314">
        <v>8000000</v>
      </c>
      <c r="L63" s="297" t="s">
        <v>70</v>
      </c>
      <c r="M63" s="299" t="s">
        <v>6184</v>
      </c>
      <c r="N63" s="302">
        <v>37728801</v>
      </c>
      <c r="O63" s="303">
        <v>388</v>
      </c>
      <c r="P63" s="304">
        <v>45338</v>
      </c>
      <c r="Q63" s="303">
        <v>466800000</v>
      </c>
      <c r="R63" s="304">
        <v>45341</v>
      </c>
      <c r="S63" s="300">
        <v>8000000</v>
      </c>
      <c r="T63" s="301" t="s">
        <v>69</v>
      </c>
      <c r="U63" s="302">
        <v>36559959</v>
      </c>
      <c r="V63" s="299" t="s">
        <v>2706</v>
      </c>
      <c r="W63" s="304">
        <v>45341</v>
      </c>
      <c r="X63" s="407">
        <v>45341</v>
      </c>
      <c r="Y63" s="312" t="s">
        <v>77</v>
      </c>
      <c r="Z63" s="407">
        <v>45382</v>
      </c>
      <c r="AA63" s="299">
        <f t="shared" si="5"/>
        <v>41</v>
      </c>
      <c r="AB63" s="300">
        <v>0</v>
      </c>
      <c r="AC63" s="300">
        <v>0</v>
      </c>
      <c r="AD63" s="300">
        <v>0</v>
      </c>
      <c r="AE63" s="305" t="s">
        <v>77</v>
      </c>
      <c r="AF63" s="299">
        <f t="shared" si="6"/>
        <v>0</v>
      </c>
      <c r="AG63" s="300">
        <v>0</v>
      </c>
      <c r="AH63" s="300">
        <v>0</v>
      </c>
      <c r="AI63" s="305" t="s">
        <v>77</v>
      </c>
      <c r="AJ63" s="300">
        <v>0</v>
      </c>
      <c r="AK63" s="301" t="s">
        <v>77</v>
      </c>
      <c r="AL63" s="301" t="s">
        <v>77</v>
      </c>
      <c r="AM63" s="299">
        <f t="shared" si="7"/>
        <v>0</v>
      </c>
      <c r="AN63" s="299">
        <f>+K63+AC63-AH63</f>
        <v>8000000</v>
      </c>
      <c r="AO63" s="301" t="s">
        <v>1214</v>
      </c>
      <c r="AP63" s="300">
        <v>0</v>
      </c>
      <c r="AQ63" s="301" t="s">
        <v>1214</v>
      </c>
      <c r="AR63" s="300">
        <v>0</v>
      </c>
      <c r="AS63" s="305" t="s">
        <v>77</v>
      </c>
      <c r="AT63" s="308">
        <v>0</v>
      </c>
      <c r="AU63" s="309">
        <f t="shared" si="8"/>
        <v>8000000</v>
      </c>
      <c r="AV63" s="310">
        <f t="shared" si="9"/>
        <v>0</v>
      </c>
      <c r="AW63" s="307" t="s">
        <v>77</v>
      </c>
      <c r="AX63" s="301" t="s">
        <v>1215</v>
      </c>
      <c r="AY63" s="299" t="s">
        <v>6183</v>
      </c>
      <c r="AZ63" s="297" t="s">
        <v>69</v>
      </c>
      <c r="BA63" s="297" t="s">
        <v>69</v>
      </c>
    </row>
    <row r="64" spans="2:53" x14ac:dyDescent="0.25">
      <c r="B64" s="297">
        <v>2024</v>
      </c>
      <c r="C64" s="297">
        <v>891780111</v>
      </c>
      <c r="D64" s="298" t="s">
        <v>64</v>
      </c>
      <c r="E64" s="299" t="s">
        <v>6182</v>
      </c>
      <c r="F64" s="299" t="s">
        <v>6181</v>
      </c>
      <c r="G64" s="301">
        <v>0</v>
      </c>
      <c r="H64" s="301" t="s">
        <v>75</v>
      </c>
      <c r="I64" s="300" t="s">
        <v>65</v>
      </c>
      <c r="J64" s="299" t="s">
        <v>6104</v>
      </c>
      <c r="K64" s="314">
        <v>8000000</v>
      </c>
      <c r="L64" s="297" t="s">
        <v>70</v>
      </c>
      <c r="M64" s="299" t="s">
        <v>6180</v>
      </c>
      <c r="N64" s="302">
        <v>1004276626</v>
      </c>
      <c r="O64" s="303">
        <v>388</v>
      </c>
      <c r="P64" s="304">
        <v>45338</v>
      </c>
      <c r="Q64" s="303">
        <v>466800000</v>
      </c>
      <c r="R64" s="304">
        <v>45341</v>
      </c>
      <c r="S64" s="300">
        <v>8000000</v>
      </c>
      <c r="T64" s="301" t="s">
        <v>69</v>
      </c>
      <c r="U64" s="302">
        <v>36559959</v>
      </c>
      <c r="V64" s="299" t="s">
        <v>2706</v>
      </c>
      <c r="W64" s="304">
        <v>45341</v>
      </c>
      <c r="X64" s="407">
        <v>45341</v>
      </c>
      <c r="Y64" s="312" t="s">
        <v>77</v>
      </c>
      <c r="Z64" s="407">
        <v>45382</v>
      </c>
      <c r="AA64" s="299">
        <f t="shared" si="5"/>
        <v>41</v>
      </c>
      <c r="AB64" s="300">
        <v>0</v>
      </c>
      <c r="AC64" s="300">
        <v>0</v>
      </c>
      <c r="AD64" s="300">
        <v>0</v>
      </c>
      <c r="AE64" s="305" t="s">
        <v>77</v>
      </c>
      <c r="AF64" s="299">
        <f t="shared" si="6"/>
        <v>0</v>
      </c>
      <c r="AG64" s="300">
        <v>0</v>
      </c>
      <c r="AH64" s="300">
        <v>0</v>
      </c>
      <c r="AI64" s="305" t="s">
        <v>77</v>
      </c>
      <c r="AJ64" s="300">
        <v>0</v>
      </c>
      <c r="AK64" s="301" t="s">
        <v>77</v>
      </c>
      <c r="AL64" s="301" t="s">
        <v>77</v>
      </c>
      <c r="AM64" s="299">
        <f t="shared" si="7"/>
        <v>0</v>
      </c>
      <c r="AN64" s="299">
        <f>+K64+AC64-AH64</f>
        <v>8000000</v>
      </c>
      <c r="AO64" s="301" t="s">
        <v>1214</v>
      </c>
      <c r="AP64" s="300">
        <v>0</v>
      </c>
      <c r="AQ64" s="301" t="s">
        <v>1214</v>
      </c>
      <c r="AR64" s="300">
        <v>0</v>
      </c>
      <c r="AS64" s="305" t="s">
        <v>77</v>
      </c>
      <c r="AT64" s="308">
        <v>0</v>
      </c>
      <c r="AU64" s="309">
        <f t="shared" si="8"/>
        <v>8000000</v>
      </c>
      <c r="AV64" s="310">
        <f t="shared" si="9"/>
        <v>0</v>
      </c>
      <c r="AW64" s="307" t="s">
        <v>77</v>
      </c>
      <c r="AX64" s="301" t="s">
        <v>1215</v>
      </c>
      <c r="AY64" s="299" t="s">
        <v>6179</v>
      </c>
      <c r="AZ64" s="297" t="s">
        <v>69</v>
      </c>
      <c r="BA64" s="297" t="s">
        <v>69</v>
      </c>
    </row>
    <row r="65" spans="2:53" x14ac:dyDescent="0.25">
      <c r="B65" s="297">
        <v>2024</v>
      </c>
      <c r="C65" s="297">
        <v>891780111</v>
      </c>
      <c r="D65" s="298" t="s">
        <v>64</v>
      </c>
      <c r="E65" s="299" t="s">
        <v>6178</v>
      </c>
      <c r="F65" s="299" t="s">
        <v>6177</v>
      </c>
      <c r="G65" s="301">
        <v>0</v>
      </c>
      <c r="H65" s="301" t="s">
        <v>75</v>
      </c>
      <c r="I65" s="300" t="s">
        <v>65</v>
      </c>
      <c r="J65" s="299" t="s">
        <v>6104</v>
      </c>
      <c r="K65" s="314">
        <v>8000000</v>
      </c>
      <c r="L65" s="297" t="s">
        <v>70</v>
      </c>
      <c r="M65" s="299" t="s">
        <v>6176</v>
      </c>
      <c r="N65" s="302">
        <v>1010071515</v>
      </c>
      <c r="O65" s="303">
        <v>388</v>
      </c>
      <c r="P65" s="304">
        <v>45338</v>
      </c>
      <c r="Q65" s="303">
        <v>466800000</v>
      </c>
      <c r="R65" s="304">
        <v>45341</v>
      </c>
      <c r="S65" s="300">
        <v>8000000</v>
      </c>
      <c r="T65" s="301" t="s">
        <v>69</v>
      </c>
      <c r="U65" s="302">
        <v>36559959</v>
      </c>
      <c r="V65" s="299" t="s">
        <v>2706</v>
      </c>
      <c r="W65" s="304">
        <v>45341</v>
      </c>
      <c r="X65" s="407">
        <v>45341</v>
      </c>
      <c r="Y65" s="312" t="s">
        <v>77</v>
      </c>
      <c r="Z65" s="407">
        <v>45382</v>
      </c>
      <c r="AA65" s="299">
        <f t="shared" si="5"/>
        <v>41</v>
      </c>
      <c r="AB65" s="300">
        <v>0</v>
      </c>
      <c r="AC65" s="300">
        <v>0</v>
      </c>
      <c r="AD65" s="300">
        <v>0</v>
      </c>
      <c r="AE65" s="305" t="s">
        <v>77</v>
      </c>
      <c r="AF65" s="299">
        <f t="shared" si="6"/>
        <v>0</v>
      </c>
      <c r="AG65" s="300">
        <v>0</v>
      </c>
      <c r="AH65" s="300">
        <v>0</v>
      </c>
      <c r="AI65" s="305" t="s">
        <v>77</v>
      </c>
      <c r="AJ65" s="300">
        <v>0</v>
      </c>
      <c r="AK65" s="301" t="s">
        <v>77</v>
      </c>
      <c r="AL65" s="301" t="s">
        <v>77</v>
      </c>
      <c r="AM65" s="299">
        <f t="shared" si="7"/>
        <v>0</v>
      </c>
      <c r="AN65" s="299">
        <f>+K65+AC65-AH65</f>
        <v>8000000</v>
      </c>
      <c r="AO65" s="301" t="s">
        <v>1214</v>
      </c>
      <c r="AP65" s="300">
        <v>0</v>
      </c>
      <c r="AQ65" s="301" t="s">
        <v>1214</v>
      </c>
      <c r="AR65" s="300">
        <v>0</v>
      </c>
      <c r="AS65" s="305" t="s">
        <v>77</v>
      </c>
      <c r="AT65" s="308">
        <v>0</v>
      </c>
      <c r="AU65" s="309">
        <f t="shared" si="8"/>
        <v>8000000</v>
      </c>
      <c r="AV65" s="310">
        <f t="shared" si="9"/>
        <v>0</v>
      </c>
      <c r="AW65" s="307" t="s">
        <v>77</v>
      </c>
      <c r="AX65" s="301" t="s">
        <v>1215</v>
      </c>
      <c r="AY65" s="299" t="s">
        <v>6175</v>
      </c>
      <c r="AZ65" s="297" t="s">
        <v>69</v>
      </c>
      <c r="BA65" s="297" t="s">
        <v>69</v>
      </c>
    </row>
    <row r="66" spans="2:53" x14ac:dyDescent="0.25">
      <c r="B66" s="297">
        <v>2024</v>
      </c>
      <c r="C66" s="297">
        <v>891780111</v>
      </c>
      <c r="D66" s="298" t="s">
        <v>64</v>
      </c>
      <c r="E66" s="299" t="s">
        <v>6174</v>
      </c>
      <c r="F66" s="299" t="s">
        <v>6173</v>
      </c>
      <c r="G66" s="301">
        <v>0</v>
      </c>
      <c r="H66" s="301" t="s">
        <v>75</v>
      </c>
      <c r="I66" s="300" t="s">
        <v>65</v>
      </c>
      <c r="J66" s="299" t="s">
        <v>6104</v>
      </c>
      <c r="K66" s="314">
        <v>8000000</v>
      </c>
      <c r="L66" s="297" t="s">
        <v>70</v>
      </c>
      <c r="M66" s="299" t="s">
        <v>6172</v>
      </c>
      <c r="N66" s="302">
        <v>1007445451</v>
      </c>
      <c r="O66" s="303">
        <v>388</v>
      </c>
      <c r="P66" s="304">
        <v>45338</v>
      </c>
      <c r="Q66" s="303">
        <v>466800000</v>
      </c>
      <c r="R66" s="304">
        <v>45341</v>
      </c>
      <c r="S66" s="300">
        <v>8000000</v>
      </c>
      <c r="T66" s="301" t="s">
        <v>69</v>
      </c>
      <c r="U66" s="302">
        <v>36559959</v>
      </c>
      <c r="V66" s="299" t="s">
        <v>2706</v>
      </c>
      <c r="W66" s="304">
        <v>45341</v>
      </c>
      <c r="X66" s="407">
        <v>45341</v>
      </c>
      <c r="Y66" s="312" t="s">
        <v>77</v>
      </c>
      <c r="Z66" s="407">
        <v>45382</v>
      </c>
      <c r="AA66" s="299">
        <f t="shared" si="5"/>
        <v>41</v>
      </c>
      <c r="AB66" s="300">
        <v>0</v>
      </c>
      <c r="AC66" s="300">
        <v>0</v>
      </c>
      <c r="AD66" s="300">
        <v>1</v>
      </c>
      <c r="AE66" s="305">
        <v>45412</v>
      </c>
      <c r="AF66" s="299">
        <f t="shared" si="6"/>
        <v>30</v>
      </c>
      <c r="AG66" s="300">
        <v>0</v>
      </c>
      <c r="AH66" s="300">
        <v>0</v>
      </c>
      <c r="AI66" s="305" t="s">
        <v>77</v>
      </c>
      <c r="AJ66" s="300">
        <v>0</v>
      </c>
      <c r="AK66" s="301" t="s">
        <v>77</v>
      </c>
      <c r="AL66" s="301" t="s">
        <v>77</v>
      </c>
      <c r="AM66" s="299">
        <f t="shared" si="7"/>
        <v>0</v>
      </c>
      <c r="AN66" s="299">
        <f>+K66+AC66-AH66</f>
        <v>8000000</v>
      </c>
      <c r="AO66" s="301" t="s">
        <v>1214</v>
      </c>
      <c r="AP66" s="300">
        <v>0</v>
      </c>
      <c r="AQ66" s="301" t="s">
        <v>1214</v>
      </c>
      <c r="AR66" s="300">
        <v>0</v>
      </c>
      <c r="AS66" s="305" t="s">
        <v>77</v>
      </c>
      <c r="AT66" s="308">
        <v>0</v>
      </c>
      <c r="AU66" s="309">
        <f t="shared" si="8"/>
        <v>8000000</v>
      </c>
      <c r="AV66" s="310">
        <f t="shared" si="9"/>
        <v>0</v>
      </c>
      <c r="AW66" s="307" t="s">
        <v>77</v>
      </c>
      <c r="AX66" s="301" t="s">
        <v>1215</v>
      </c>
      <c r="AY66" s="299" t="s">
        <v>6171</v>
      </c>
      <c r="AZ66" s="297" t="s">
        <v>69</v>
      </c>
      <c r="BA66" s="297" t="s">
        <v>69</v>
      </c>
    </row>
    <row r="67" spans="2:53" x14ac:dyDescent="0.25">
      <c r="B67" s="297">
        <v>2024</v>
      </c>
      <c r="C67" s="297">
        <v>891780111</v>
      </c>
      <c r="D67" s="298" t="s">
        <v>64</v>
      </c>
      <c r="E67" s="299" t="s">
        <v>6170</v>
      </c>
      <c r="F67" s="299" t="s">
        <v>6169</v>
      </c>
      <c r="G67" s="326">
        <v>2022000100019</v>
      </c>
      <c r="H67" s="301" t="s">
        <v>75</v>
      </c>
      <c r="I67" s="300" t="s">
        <v>65</v>
      </c>
      <c r="J67" s="299" t="s">
        <v>6168</v>
      </c>
      <c r="K67" s="314">
        <v>13636360</v>
      </c>
      <c r="L67" s="297" t="s">
        <v>70</v>
      </c>
      <c r="M67" s="299" t="s">
        <v>6167</v>
      </c>
      <c r="N67" s="302">
        <v>1065600677</v>
      </c>
      <c r="O67" s="303">
        <v>172</v>
      </c>
      <c r="P67" s="304">
        <v>45329</v>
      </c>
      <c r="Q67" s="303">
        <v>129204526</v>
      </c>
      <c r="R67" s="304">
        <v>45341</v>
      </c>
      <c r="S67" s="300">
        <v>13636360</v>
      </c>
      <c r="T67" s="301" t="s">
        <v>69</v>
      </c>
      <c r="U67" s="302">
        <v>85468582</v>
      </c>
      <c r="V67" s="299" t="s">
        <v>5863</v>
      </c>
      <c r="W67" s="304">
        <v>45341</v>
      </c>
      <c r="X67" s="407">
        <v>45341</v>
      </c>
      <c r="Y67" s="312" t="s">
        <v>77</v>
      </c>
      <c r="Z67" s="407">
        <v>45473</v>
      </c>
      <c r="AA67" s="299">
        <f t="shared" si="5"/>
        <v>132</v>
      </c>
      <c r="AB67" s="300">
        <v>0</v>
      </c>
      <c r="AC67" s="300">
        <v>0</v>
      </c>
      <c r="AD67" s="300">
        <v>0</v>
      </c>
      <c r="AE67" s="305" t="s">
        <v>77</v>
      </c>
      <c r="AF67" s="299">
        <f t="shared" si="6"/>
        <v>0</v>
      </c>
      <c r="AG67" s="300">
        <v>0</v>
      </c>
      <c r="AH67" s="300">
        <v>0</v>
      </c>
      <c r="AI67" s="305" t="s">
        <v>77</v>
      </c>
      <c r="AJ67" s="300">
        <v>0</v>
      </c>
      <c r="AK67" s="301" t="s">
        <v>77</v>
      </c>
      <c r="AL67" s="301" t="s">
        <v>77</v>
      </c>
      <c r="AM67" s="299">
        <f t="shared" si="7"/>
        <v>0</v>
      </c>
      <c r="AN67" s="299">
        <f>+K67+AC67-AH67</f>
        <v>13636360</v>
      </c>
      <c r="AO67" s="301" t="s">
        <v>1214</v>
      </c>
      <c r="AP67" s="300">
        <v>0</v>
      </c>
      <c r="AQ67" s="301" t="s">
        <v>1214</v>
      </c>
      <c r="AR67" s="300">
        <v>0</v>
      </c>
      <c r="AS67" s="305" t="s">
        <v>77</v>
      </c>
      <c r="AT67" s="308">
        <v>0</v>
      </c>
      <c r="AU67" s="309">
        <f t="shared" si="8"/>
        <v>13636360</v>
      </c>
      <c r="AV67" s="310">
        <f t="shared" si="9"/>
        <v>0</v>
      </c>
      <c r="AW67" s="307" t="s">
        <v>77</v>
      </c>
      <c r="AX67" s="301" t="s">
        <v>1215</v>
      </c>
      <c r="AY67" s="299" t="s">
        <v>6166</v>
      </c>
      <c r="AZ67" s="297" t="s">
        <v>69</v>
      </c>
      <c r="BA67" s="297" t="s">
        <v>69</v>
      </c>
    </row>
    <row r="68" spans="2:53" x14ac:dyDescent="0.25">
      <c r="B68" s="297">
        <v>2024</v>
      </c>
      <c r="C68" s="297">
        <v>891780111</v>
      </c>
      <c r="D68" s="298" t="s">
        <v>64</v>
      </c>
      <c r="E68" s="299" t="s">
        <v>6165</v>
      </c>
      <c r="F68" s="299" t="s">
        <v>6164</v>
      </c>
      <c r="G68" s="326">
        <v>2022000100019</v>
      </c>
      <c r="H68" s="301" t="s">
        <v>75</v>
      </c>
      <c r="I68" s="300" t="s">
        <v>65</v>
      </c>
      <c r="J68" s="299" t="s">
        <v>6163</v>
      </c>
      <c r="K68" s="314">
        <v>13636360</v>
      </c>
      <c r="L68" s="297" t="s">
        <v>70</v>
      </c>
      <c r="M68" s="299" t="s">
        <v>6162</v>
      </c>
      <c r="N68" s="302">
        <v>1064715357</v>
      </c>
      <c r="O68" s="303">
        <v>172</v>
      </c>
      <c r="P68" s="304">
        <v>45329</v>
      </c>
      <c r="Q68" s="303">
        <v>129204526</v>
      </c>
      <c r="R68" s="304">
        <v>45341</v>
      </c>
      <c r="S68" s="300">
        <v>13636360</v>
      </c>
      <c r="T68" s="301" t="s">
        <v>69</v>
      </c>
      <c r="U68" s="302">
        <v>85468582</v>
      </c>
      <c r="V68" s="299" t="s">
        <v>5863</v>
      </c>
      <c r="W68" s="304">
        <v>45341</v>
      </c>
      <c r="X68" s="407">
        <v>45341</v>
      </c>
      <c r="Y68" s="312" t="s">
        <v>77</v>
      </c>
      <c r="Z68" s="407">
        <v>45473</v>
      </c>
      <c r="AA68" s="299">
        <f t="shared" si="5"/>
        <v>132</v>
      </c>
      <c r="AB68" s="300">
        <v>0</v>
      </c>
      <c r="AC68" s="300">
        <v>0</v>
      </c>
      <c r="AD68" s="300">
        <v>0</v>
      </c>
      <c r="AE68" s="305" t="s">
        <v>77</v>
      </c>
      <c r="AF68" s="299">
        <f t="shared" si="6"/>
        <v>0</v>
      </c>
      <c r="AG68" s="300">
        <v>0</v>
      </c>
      <c r="AH68" s="300">
        <v>0</v>
      </c>
      <c r="AI68" s="305" t="s">
        <v>77</v>
      </c>
      <c r="AJ68" s="300">
        <v>0</v>
      </c>
      <c r="AK68" s="301" t="s">
        <v>77</v>
      </c>
      <c r="AL68" s="301" t="s">
        <v>77</v>
      </c>
      <c r="AM68" s="299">
        <f t="shared" si="7"/>
        <v>0</v>
      </c>
      <c r="AN68" s="299">
        <f>+K68+AC68-AH68</f>
        <v>13636360</v>
      </c>
      <c r="AO68" s="301" t="s">
        <v>1214</v>
      </c>
      <c r="AP68" s="300">
        <v>0</v>
      </c>
      <c r="AQ68" s="301" t="s">
        <v>1214</v>
      </c>
      <c r="AR68" s="300">
        <v>0</v>
      </c>
      <c r="AS68" s="305" t="s">
        <v>77</v>
      </c>
      <c r="AT68" s="308">
        <v>0</v>
      </c>
      <c r="AU68" s="309">
        <f t="shared" si="8"/>
        <v>13636360</v>
      </c>
      <c r="AV68" s="310">
        <f t="shared" si="9"/>
        <v>0</v>
      </c>
      <c r="AW68" s="307" t="s">
        <v>77</v>
      </c>
      <c r="AX68" s="301" t="s">
        <v>1215</v>
      </c>
      <c r="AY68" s="299" t="s">
        <v>6161</v>
      </c>
      <c r="AZ68" s="297" t="s">
        <v>69</v>
      </c>
      <c r="BA68" s="297" t="s">
        <v>69</v>
      </c>
    </row>
    <row r="69" spans="2:53" x14ac:dyDescent="0.25">
      <c r="B69" s="297">
        <v>2024</v>
      </c>
      <c r="C69" s="297">
        <v>891780111</v>
      </c>
      <c r="D69" s="298" t="s">
        <v>64</v>
      </c>
      <c r="E69" s="299" t="s">
        <v>6160</v>
      </c>
      <c r="F69" s="299" t="s">
        <v>6159</v>
      </c>
      <c r="G69" s="301">
        <v>0</v>
      </c>
      <c r="H69" s="301" t="s">
        <v>75</v>
      </c>
      <c r="I69" s="300" t="s">
        <v>65</v>
      </c>
      <c r="J69" s="299" t="s">
        <v>6104</v>
      </c>
      <c r="K69" s="314">
        <v>8000000</v>
      </c>
      <c r="L69" s="297" t="s">
        <v>70</v>
      </c>
      <c r="M69" s="299" t="s">
        <v>6158</v>
      </c>
      <c r="N69" s="302">
        <v>1082980006</v>
      </c>
      <c r="O69" s="303">
        <v>388</v>
      </c>
      <c r="P69" s="304">
        <v>45338</v>
      </c>
      <c r="Q69" s="303">
        <v>466800000</v>
      </c>
      <c r="R69" s="304">
        <v>45341</v>
      </c>
      <c r="S69" s="300">
        <v>8000000</v>
      </c>
      <c r="T69" s="301" t="s">
        <v>69</v>
      </c>
      <c r="U69" s="302">
        <v>36559959</v>
      </c>
      <c r="V69" s="299" t="s">
        <v>2706</v>
      </c>
      <c r="W69" s="304">
        <v>45341</v>
      </c>
      <c r="X69" s="407">
        <v>45341</v>
      </c>
      <c r="Y69" s="312" t="s">
        <v>77</v>
      </c>
      <c r="Z69" s="407">
        <v>45382</v>
      </c>
      <c r="AA69" s="299">
        <f t="shared" si="5"/>
        <v>41</v>
      </c>
      <c r="AB69" s="300">
        <v>0</v>
      </c>
      <c r="AC69" s="300">
        <v>0</v>
      </c>
      <c r="AD69" s="300">
        <v>0</v>
      </c>
      <c r="AE69" s="305" t="s">
        <v>77</v>
      </c>
      <c r="AF69" s="299">
        <f t="shared" si="6"/>
        <v>0</v>
      </c>
      <c r="AG69" s="300">
        <v>0</v>
      </c>
      <c r="AH69" s="300">
        <v>0</v>
      </c>
      <c r="AI69" s="305" t="s">
        <v>77</v>
      </c>
      <c r="AJ69" s="300">
        <v>0</v>
      </c>
      <c r="AK69" s="301" t="s">
        <v>77</v>
      </c>
      <c r="AL69" s="301" t="s">
        <v>77</v>
      </c>
      <c r="AM69" s="299">
        <f t="shared" si="7"/>
        <v>0</v>
      </c>
      <c r="AN69" s="299">
        <f>+K69+AC69-AH69</f>
        <v>8000000</v>
      </c>
      <c r="AO69" s="301" t="s">
        <v>1214</v>
      </c>
      <c r="AP69" s="300">
        <v>0</v>
      </c>
      <c r="AQ69" s="301" t="s">
        <v>1214</v>
      </c>
      <c r="AR69" s="300">
        <v>0</v>
      </c>
      <c r="AS69" s="305" t="s">
        <v>77</v>
      </c>
      <c r="AT69" s="308">
        <v>0</v>
      </c>
      <c r="AU69" s="309">
        <f t="shared" si="8"/>
        <v>8000000</v>
      </c>
      <c r="AV69" s="310">
        <f t="shared" si="9"/>
        <v>0</v>
      </c>
      <c r="AW69" s="307" t="s">
        <v>77</v>
      </c>
      <c r="AX69" s="301" t="s">
        <v>1215</v>
      </c>
      <c r="AY69" s="299" t="s">
        <v>6157</v>
      </c>
      <c r="AZ69" s="297" t="s">
        <v>69</v>
      </c>
      <c r="BA69" s="297" t="s">
        <v>69</v>
      </c>
    </row>
    <row r="70" spans="2:53" x14ac:dyDescent="0.25">
      <c r="B70" s="297">
        <v>2024</v>
      </c>
      <c r="C70" s="297">
        <v>891780111</v>
      </c>
      <c r="D70" s="298" t="s">
        <v>64</v>
      </c>
      <c r="E70" s="299" t="s">
        <v>6156</v>
      </c>
      <c r="F70" s="299" t="s">
        <v>6155</v>
      </c>
      <c r="G70" s="301">
        <v>0</v>
      </c>
      <c r="H70" s="301" t="s">
        <v>75</v>
      </c>
      <c r="I70" s="300" t="s">
        <v>65</v>
      </c>
      <c r="J70" s="299" t="s">
        <v>6104</v>
      </c>
      <c r="K70" s="314">
        <v>8000000</v>
      </c>
      <c r="L70" s="297" t="s">
        <v>70</v>
      </c>
      <c r="M70" s="299" t="s">
        <v>6154</v>
      </c>
      <c r="N70" s="302">
        <v>1084740126</v>
      </c>
      <c r="O70" s="303">
        <v>388</v>
      </c>
      <c r="P70" s="304">
        <v>45338</v>
      </c>
      <c r="Q70" s="303">
        <v>466800000</v>
      </c>
      <c r="R70" s="304">
        <v>45341</v>
      </c>
      <c r="S70" s="300">
        <v>8000000</v>
      </c>
      <c r="T70" s="301" t="s">
        <v>69</v>
      </c>
      <c r="U70" s="302">
        <v>36559959</v>
      </c>
      <c r="V70" s="299" t="s">
        <v>2706</v>
      </c>
      <c r="W70" s="304">
        <v>45341</v>
      </c>
      <c r="X70" s="407">
        <v>45341</v>
      </c>
      <c r="Y70" s="312" t="s">
        <v>77</v>
      </c>
      <c r="Z70" s="407">
        <v>45382</v>
      </c>
      <c r="AA70" s="299">
        <f t="shared" si="5"/>
        <v>41</v>
      </c>
      <c r="AB70" s="300">
        <v>0</v>
      </c>
      <c r="AC70" s="300">
        <v>0</v>
      </c>
      <c r="AD70" s="300">
        <v>0</v>
      </c>
      <c r="AE70" s="305" t="s">
        <v>77</v>
      </c>
      <c r="AF70" s="299">
        <f t="shared" si="6"/>
        <v>0</v>
      </c>
      <c r="AG70" s="300">
        <v>0</v>
      </c>
      <c r="AH70" s="300">
        <v>0</v>
      </c>
      <c r="AI70" s="305" t="s">
        <v>77</v>
      </c>
      <c r="AJ70" s="300">
        <v>0</v>
      </c>
      <c r="AK70" s="301" t="s">
        <v>77</v>
      </c>
      <c r="AL70" s="301" t="s">
        <v>77</v>
      </c>
      <c r="AM70" s="299">
        <f t="shared" si="7"/>
        <v>0</v>
      </c>
      <c r="AN70" s="299">
        <f>+K70+AC70-AH70</f>
        <v>8000000</v>
      </c>
      <c r="AO70" s="301" t="s">
        <v>1214</v>
      </c>
      <c r="AP70" s="300">
        <v>0</v>
      </c>
      <c r="AQ70" s="301" t="s">
        <v>1214</v>
      </c>
      <c r="AR70" s="300">
        <v>0</v>
      </c>
      <c r="AS70" s="305" t="s">
        <v>77</v>
      </c>
      <c r="AT70" s="308">
        <v>0</v>
      </c>
      <c r="AU70" s="309">
        <f t="shared" si="8"/>
        <v>8000000</v>
      </c>
      <c r="AV70" s="310">
        <f t="shared" si="9"/>
        <v>0</v>
      </c>
      <c r="AW70" s="307" t="s">
        <v>77</v>
      </c>
      <c r="AX70" s="301" t="s">
        <v>1215</v>
      </c>
      <c r="AY70" s="299" t="s">
        <v>6153</v>
      </c>
      <c r="AZ70" s="297" t="s">
        <v>69</v>
      </c>
      <c r="BA70" s="297" t="s">
        <v>69</v>
      </c>
    </row>
    <row r="71" spans="2:53" x14ac:dyDescent="0.25">
      <c r="B71" s="297">
        <v>2024</v>
      </c>
      <c r="C71" s="297">
        <v>891780111</v>
      </c>
      <c r="D71" s="298" t="s">
        <v>64</v>
      </c>
      <c r="E71" s="299" t="s">
        <v>6152</v>
      </c>
      <c r="F71" s="299" t="s">
        <v>6151</v>
      </c>
      <c r="G71" s="301">
        <v>0</v>
      </c>
      <c r="H71" s="301" t="s">
        <v>75</v>
      </c>
      <c r="I71" s="300" t="s">
        <v>65</v>
      </c>
      <c r="J71" s="299" t="s">
        <v>6104</v>
      </c>
      <c r="K71" s="314">
        <v>8000000</v>
      </c>
      <c r="L71" s="297" t="s">
        <v>70</v>
      </c>
      <c r="M71" s="299" t="s">
        <v>6150</v>
      </c>
      <c r="N71" s="302">
        <v>36718425</v>
      </c>
      <c r="O71" s="303">
        <v>388</v>
      </c>
      <c r="P71" s="304">
        <v>45338</v>
      </c>
      <c r="Q71" s="303">
        <v>466800000</v>
      </c>
      <c r="R71" s="304">
        <v>45341</v>
      </c>
      <c r="S71" s="300">
        <v>8000000</v>
      </c>
      <c r="T71" s="301" t="s">
        <v>69</v>
      </c>
      <c r="U71" s="302">
        <v>36559959</v>
      </c>
      <c r="V71" s="299" t="s">
        <v>2706</v>
      </c>
      <c r="W71" s="304">
        <v>45341</v>
      </c>
      <c r="X71" s="407">
        <v>45341</v>
      </c>
      <c r="Y71" s="312" t="s">
        <v>77</v>
      </c>
      <c r="Z71" s="407">
        <v>45382</v>
      </c>
      <c r="AA71" s="299">
        <f t="shared" si="5"/>
        <v>41</v>
      </c>
      <c r="AB71" s="300">
        <v>0</v>
      </c>
      <c r="AC71" s="300">
        <v>0</v>
      </c>
      <c r="AD71" s="300">
        <v>0</v>
      </c>
      <c r="AE71" s="305" t="s">
        <v>77</v>
      </c>
      <c r="AF71" s="299">
        <f t="shared" si="6"/>
        <v>0</v>
      </c>
      <c r="AG71" s="300">
        <v>0</v>
      </c>
      <c r="AH71" s="300">
        <v>0</v>
      </c>
      <c r="AI71" s="305" t="s">
        <v>77</v>
      </c>
      <c r="AJ71" s="300">
        <v>0</v>
      </c>
      <c r="AK71" s="301" t="s">
        <v>77</v>
      </c>
      <c r="AL71" s="301" t="s">
        <v>77</v>
      </c>
      <c r="AM71" s="299">
        <f t="shared" si="7"/>
        <v>0</v>
      </c>
      <c r="AN71" s="299">
        <f>+K71+AC71-AH71</f>
        <v>8000000</v>
      </c>
      <c r="AO71" s="301" t="s">
        <v>1214</v>
      </c>
      <c r="AP71" s="300">
        <v>0</v>
      </c>
      <c r="AQ71" s="301" t="s">
        <v>1214</v>
      </c>
      <c r="AR71" s="300">
        <v>0</v>
      </c>
      <c r="AS71" s="305" t="s">
        <v>77</v>
      </c>
      <c r="AT71" s="308">
        <v>0</v>
      </c>
      <c r="AU71" s="309">
        <f t="shared" si="8"/>
        <v>8000000</v>
      </c>
      <c r="AV71" s="310">
        <f t="shared" si="9"/>
        <v>0</v>
      </c>
      <c r="AW71" s="307" t="s">
        <v>77</v>
      </c>
      <c r="AX71" s="301" t="s">
        <v>1215</v>
      </c>
      <c r="AY71" s="299" t="s">
        <v>6149</v>
      </c>
      <c r="AZ71" s="297" t="s">
        <v>69</v>
      </c>
      <c r="BA71" s="297" t="s">
        <v>69</v>
      </c>
    </row>
    <row r="72" spans="2:53" x14ac:dyDescent="0.25">
      <c r="B72" s="297">
        <v>2024</v>
      </c>
      <c r="C72" s="297">
        <v>891780111</v>
      </c>
      <c r="D72" s="298" t="s">
        <v>64</v>
      </c>
      <c r="E72" s="299" t="s">
        <v>6148</v>
      </c>
      <c r="F72" s="299" t="s">
        <v>6147</v>
      </c>
      <c r="G72" s="301">
        <v>0</v>
      </c>
      <c r="H72" s="301" t="s">
        <v>75</v>
      </c>
      <c r="I72" s="300" t="s">
        <v>65</v>
      </c>
      <c r="J72" s="299" t="s">
        <v>6104</v>
      </c>
      <c r="K72" s="314">
        <v>8000000</v>
      </c>
      <c r="L72" s="297" t="s">
        <v>70</v>
      </c>
      <c r="M72" s="299" t="s">
        <v>6146</v>
      </c>
      <c r="N72" s="302">
        <v>1192892842</v>
      </c>
      <c r="O72" s="303">
        <v>388</v>
      </c>
      <c r="P72" s="304">
        <v>45338</v>
      </c>
      <c r="Q72" s="303">
        <v>466800000</v>
      </c>
      <c r="R72" s="304">
        <v>45341</v>
      </c>
      <c r="S72" s="300">
        <v>8000000</v>
      </c>
      <c r="T72" s="301" t="s">
        <v>69</v>
      </c>
      <c r="U72" s="302">
        <v>36559959</v>
      </c>
      <c r="V72" s="299" t="s">
        <v>2706</v>
      </c>
      <c r="W72" s="304">
        <v>45341</v>
      </c>
      <c r="X72" s="407">
        <v>45341</v>
      </c>
      <c r="Y72" s="312" t="s">
        <v>77</v>
      </c>
      <c r="Z72" s="407">
        <v>45382</v>
      </c>
      <c r="AA72" s="299">
        <f t="shared" ref="AA72:AA103" si="10">+IF(Y72="1800-01-01",Z72-X72,Z72-Y72)</f>
        <v>41</v>
      </c>
      <c r="AB72" s="300">
        <v>0</v>
      </c>
      <c r="AC72" s="300">
        <v>0</v>
      </c>
      <c r="AD72" s="300">
        <v>1</v>
      </c>
      <c r="AE72" s="322">
        <v>45412</v>
      </c>
      <c r="AF72" s="299">
        <f t="shared" ref="AF72:AF103" si="11">+IF(AE72="1800-01-01",0,AE72-Z72)</f>
        <v>30</v>
      </c>
      <c r="AG72" s="300">
        <v>0</v>
      </c>
      <c r="AH72" s="300">
        <v>0</v>
      </c>
      <c r="AI72" s="305" t="s">
        <v>77</v>
      </c>
      <c r="AJ72" s="300">
        <v>0</v>
      </c>
      <c r="AK72" s="301" t="s">
        <v>77</v>
      </c>
      <c r="AL72" s="301" t="s">
        <v>77</v>
      </c>
      <c r="AM72" s="299">
        <f t="shared" ref="AM72:AM103" si="12">+IF(AK72="1800-01-01",0,AL72-AK72)</f>
        <v>0</v>
      </c>
      <c r="AN72" s="299">
        <f>+K72+AC72-AH72</f>
        <v>8000000</v>
      </c>
      <c r="AO72" s="301" t="s">
        <v>1214</v>
      </c>
      <c r="AP72" s="300">
        <v>0</v>
      </c>
      <c r="AQ72" s="301" t="s">
        <v>1214</v>
      </c>
      <c r="AR72" s="300">
        <v>0</v>
      </c>
      <c r="AS72" s="305" t="s">
        <v>77</v>
      </c>
      <c r="AT72" s="308">
        <v>0</v>
      </c>
      <c r="AU72" s="309">
        <f t="shared" ref="AU72:AU103" si="13">AN72-AT72</f>
        <v>8000000</v>
      </c>
      <c r="AV72" s="310">
        <f t="shared" ref="AV72:AV103" si="14">+IFERROR(AT72/AN72,"_")</f>
        <v>0</v>
      </c>
      <c r="AW72" s="307" t="s">
        <v>77</v>
      </c>
      <c r="AX72" s="301" t="s">
        <v>1215</v>
      </c>
      <c r="AY72" s="299" t="s">
        <v>6145</v>
      </c>
      <c r="AZ72" s="297" t="s">
        <v>69</v>
      </c>
      <c r="BA72" s="297" t="s">
        <v>69</v>
      </c>
    </row>
    <row r="73" spans="2:53" x14ac:dyDescent="0.25">
      <c r="B73" s="297">
        <v>2024</v>
      </c>
      <c r="C73" s="297">
        <v>891780111</v>
      </c>
      <c r="D73" s="298" t="s">
        <v>64</v>
      </c>
      <c r="E73" s="299" t="s">
        <v>6144</v>
      </c>
      <c r="F73" s="299" t="s">
        <v>6143</v>
      </c>
      <c r="G73" s="301">
        <v>0</v>
      </c>
      <c r="H73" s="301" t="s">
        <v>75</v>
      </c>
      <c r="I73" s="300" t="s">
        <v>65</v>
      </c>
      <c r="J73" s="299" t="s">
        <v>6104</v>
      </c>
      <c r="K73" s="314">
        <v>8000000</v>
      </c>
      <c r="L73" s="297" t="s">
        <v>70</v>
      </c>
      <c r="M73" s="299" t="s">
        <v>6142</v>
      </c>
      <c r="N73" s="302">
        <v>1216976660</v>
      </c>
      <c r="O73" s="303">
        <v>388</v>
      </c>
      <c r="P73" s="304">
        <v>45338</v>
      </c>
      <c r="Q73" s="303">
        <v>466800000</v>
      </c>
      <c r="R73" s="304">
        <v>45341</v>
      </c>
      <c r="S73" s="300">
        <v>8000000</v>
      </c>
      <c r="T73" s="301" t="s">
        <v>69</v>
      </c>
      <c r="U73" s="302">
        <v>36559959</v>
      </c>
      <c r="V73" s="299" t="s">
        <v>2706</v>
      </c>
      <c r="W73" s="304">
        <v>45341</v>
      </c>
      <c r="X73" s="407">
        <v>45341</v>
      </c>
      <c r="Y73" s="312" t="s">
        <v>77</v>
      </c>
      <c r="Z73" s="407">
        <v>45382</v>
      </c>
      <c r="AA73" s="299">
        <f t="shared" si="10"/>
        <v>41</v>
      </c>
      <c r="AB73" s="300">
        <v>0</v>
      </c>
      <c r="AC73" s="300">
        <v>0</v>
      </c>
      <c r="AD73" s="300">
        <v>0</v>
      </c>
      <c r="AE73" s="305" t="s">
        <v>77</v>
      </c>
      <c r="AF73" s="299">
        <f t="shared" si="11"/>
        <v>0</v>
      </c>
      <c r="AG73" s="300">
        <v>0</v>
      </c>
      <c r="AH73" s="300">
        <v>0</v>
      </c>
      <c r="AI73" s="305" t="s">
        <v>77</v>
      </c>
      <c r="AJ73" s="300">
        <v>0</v>
      </c>
      <c r="AK73" s="301" t="s">
        <v>77</v>
      </c>
      <c r="AL73" s="301" t="s">
        <v>77</v>
      </c>
      <c r="AM73" s="299">
        <f t="shared" si="12"/>
        <v>0</v>
      </c>
      <c r="AN73" s="299">
        <f>+K73+AC73-AH73</f>
        <v>8000000</v>
      </c>
      <c r="AO73" s="301" t="s">
        <v>1214</v>
      </c>
      <c r="AP73" s="300">
        <v>0</v>
      </c>
      <c r="AQ73" s="301" t="s">
        <v>1214</v>
      </c>
      <c r="AR73" s="300">
        <v>0</v>
      </c>
      <c r="AS73" s="305" t="s">
        <v>77</v>
      </c>
      <c r="AT73" s="308">
        <v>0</v>
      </c>
      <c r="AU73" s="309">
        <f t="shared" si="13"/>
        <v>8000000</v>
      </c>
      <c r="AV73" s="310">
        <f t="shared" si="14"/>
        <v>0</v>
      </c>
      <c r="AW73" s="307" t="s">
        <v>77</v>
      </c>
      <c r="AX73" s="301" t="s">
        <v>1215</v>
      </c>
      <c r="AY73" s="299" t="s">
        <v>6141</v>
      </c>
      <c r="AZ73" s="297" t="s">
        <v>69</v>
      </c>
      <c r="BA73" s="297" t="s">
        <v>69</v>
      </c>
    </row>
    <row r="74" spans="2:53" x14ac:dyDescent="0.25">
      <c r="B74" s="297">
        <v>2024</v>
      </c>
      <c r="C74" s="297">
        <v>891780111</v>
      </c>
      <c r="D74" s="298" t="s">
        <v>64</v>
      </c>
      <c r="E74" s="299" t="s">
        <v>6140</v>
      </c>
      <c r="F74" s="299" t="s">
        <v>6139</v>
      </c>
      <c r="G74" s="301">
        <v>0</v>
      </c>
      <c r="H74" s="301" t="s">
        <v>75</v>
      </c>
      <c r="I74" s="300" t="s">
        <v>65</v>
      </c>
      <c r="J74" s="299" t="s">
        <v>6104</v>
      </c>
      <c r="K74" s="314">
        <v>8000000</v>
      </c>
      <c r="L74" s="297" t="s">
        <v>70</v>
      </c>
      <c r="M74" s="299" t="s">
        <v>6138</v>
      </c>
      <c r="N74" s="302">
        <v>1007935611</v>
      </c>
      <c r="O74" s="303">
        <v>388</v>
      </c>
      <c r="P74" s="304">
        <v>45338</v>
      </c>
      <c r="Q74" s="303">
        <v>466800000</v>
      </c>
      <c r="R74" s="304">
        <v>45341</v>
      </c>
      <c r="S74" s="300">
        <v>8000000</v>
      </c>
      <c r="T74" s="301" t="s">
        <v>69</v>
      </c>
      <c r="U74" s="302">
        <v>36559959</v>
      </c>
      <c r="V74" s="299" t="s">
        <v>2706</v>
      </c>
      <c r="W74" s="304">
        <v>45341</v>
      </c>
      <c r="X74" s="407">
        <v>45341</v>
      </c>
      <c r="Y74" s="312" t="s">
        <v>77</v>
      </c>
      <c r="Z74" s="407">
        <v>45382</v>
      </c>
      <c r="AA74" s="299">
        <f t="shared" si="10"/>
        <v>41</v>
      </c>
      <c r="AB74" s="300">
        <v>0</v>
      </c>
      <c r="AC74" s="300">
        <v>0</v>
      </c>
      <c r="AD74" s="300">
        <v>1</v>
      </c>
      <c r="AE74" s="322">
        <v>45412</v>
      </c>
      <c r="AF74" s="299">
        <f t="shared" si="11"/>
        <v>30</v>
      </c>
      <c r="AG74" s="300">
        <v>0</v>
      </c>
      <c r="AH74" s="300">
        <v>0</v>
      </c>
      <c r="AI74" s="305" t="s">
        <v>77</v>
      </c>
      <c r="AJ74" s="300">
        <v>0</v>
      </c>
      <c r="AK74" s="301" t="s">
        <v>77</v>
      </c>
      <c r="AL74" s="301" t="s">
        <v>77</v>
      </c>
      <c r="AM74" s="299">
        <f t="shared" si="12"/>
        <v>0</v>
      </c>
      <c r="AN74" s="299">
        <f>+K74+AC74-AH74</f>
        <v>8000000</v>
      </c>
      <c r="AO74" s="301" t="s">
        <v>1214</v>
      </c>
      <c r="AP74" s="300">
        <v>0</v>
      </c>
      <c r="AQ74" s="301" t="s">
        <v>1214</v>
      </c>
      <c r="AR74" s="300">
        <v>0</v>
      </c>
      <c r="AS74" s="305" t="s">
        <v>77</v>
      </c>
      <c r="AT74" s="308">
        <v>0</v>
      </c>
      <c r="AU74" s="309">
        <f t="shared" si="13"/>
        <v>8000000</v>
      </c>
      <c r="AV74" s="310">
        <f t="shared" si="14"/>
        <v>0</v>
      </c>
      <c r="AW74" s="307" t="s">
        <v>77</v>
      </c>
      <c r="AX74" s="301" t="s">
        <v>1215</v>
      </c>
      <c r="AY74" s="299" t="s">
        <v>6137</v>
      </c>
      <c r="AZ74" s="297" t="s">
        <v>69</v>
      </c>
      <c r="BA74" s="297" t="s">
        <v>69</v>
      </c>
    </row>
    <row r="75" spans="2:53" x14ac:dyDescent="0.25">
      <c r="B75" s="297">
        <v>2024</v>
      </c>
      <c r="C75" s="297">
        <v>891780111</v>
      </c>
      <c r="D75" s="298" t="s">
        <v>64</v>
      </c>
      <c r="E75" s="299" t="s">
        <v>6136</v>
      </c>
      <c r="F75" s="299" t="s">
        <v>6135</v>
      </c>
      <c r="G75" s="326">
        <v>2022000100019</v>
      </c>
      <c r="H75" s="301" t="s">
        <v>75</v>
      </c>
      <c r="I75" s="300" t="s">
        <v>65</v>
      </c>
      <c r="J75" s="299" t="s">
        <v>6134</v>
      </c>
      <c r="K75" s="314">
        <v>13636360</v>
      </c>
      <c r="L75" s="297" t="s">
        <v>70</v>
      </c>
      <c r="M75" s="299" t="s">
        <v>6133</v>
      </c>
      <c r="N75" s="302">
        <v>1082969196</v>
      </c>
      <c r="O75" s="303">
        <v>172</v>
      </c>
      <c r="P75" s="304">
        <v>45329</v>
      </c>
      <c r="Q75" s="303">
        <v>129204526</v>
      </c>
      <c r="R75" s="304">
        <v>45342</v>
      </c>
      <c r="S75" s="300">
        <v>13636360</v>
      </c>
      <c r="T75" s="301" t="s">
        <v>69</v>
      </c>
      <c r="U75" s="302">
        <v>85468582</v>
      </c>
      <c r="V75" s="299" t="s">
        <v>5863</v>
      </c>
      <c r="W75" s="304">
        <v>45342</v>
      </c>
      <c r="X75" s="407">
        <v>45342</v>
      </c>
      <c r="Y75" s="312" t="s">
        <v>77</v>
      </c>
      <c r="Z75" s="407">
        <v>45473</v>
      </c>
      <c r="AA75" s="299">
        <f t="shared" si="10"/>
        <v>131</v>
      </c>
      <c r="AB75" s="300">
        <v>0</v>
      </c>
      <c r="AC75" s="300">
        <v>0</v>
      </c>
      <c r="AD75" s="300">
        <v>0</v>
      </c>
      <c r="AE75" s="305" t="s">
        <v>77</v>
      </c>
      <c r="AF75" s="299">
        <f t="shared" si="11"/>
        <v>0</v>
      </c>
      <c r="AG75" s="300">
        <v>0</v>
      </c>
      <c r="AH75" s="300">
        <v>0</v>
      </c>
      <c r="AI75" s="305" t="s">
        <v>77</v>
      </c>
      <c r="AJ75" s="300">
        <v>0</v>
      </c>
      <c r="AK75" s="301" t="s">
        <v>77</v>
      </c>
      <c r="AL75" s="301" t="s">
        <v>77</v>
      </c>
      <c r="AM75" s="299">
        <f t="shared" si="12"/>
        <v>0</v>
      </c>
      <c r="AN75" s="299">
        <f>+K75+AC75-AH75</f>
        <v>13636360</v>
      </c>
      <c r="AO75" s="301" t="s">
        <v>1214</v>
      </c>
      <c r="AP75" s="300">
        <v>0</v>
      </c>
      <c r="AQ75" s="301" t="s">
        <v>1214</v>
      </c>
      <c r="AR75" s="300">
        <v>0</v>
      </c>
      <c r="AS75" s="305" t="s">
        <v>77</v>
      </c>
      <c r="AT75" s="308">
        <v>0</v>
      </c>
      <c r="AU75" s="309">
        <f t="shared" si="13"/>
        <v>13636360</v>
      </c>
      <c r="AV75" s="310">
        <f t="shared" si="14"/>
        <v>0</v>
      </c>
      <c r="AW75" s="307" t="s">
        <v>77</v>
      </c>
      <c r="AX75" s="301" t="s">
        <v>1215</v>
      </c>
      <c r="AY75" s="299" t="s">
        <v>6132</v>
      </c>
      <c r="AZ75" s="297" t="s">
        <v>69</v>
      </c>
      <c r="BA75" s="297" t="s">
        <v>69</v>
      </c>
    </row>
    <row r="76" spans="2:53" x14ac:dyDescent="0.25">
      <c r="B76" s="297">
        <v>2024</v>
      </c>
      <c r="C76" s="297">
        <v>891780111</v>
      </c>
      <c r="D76" s="298" t="s">
        <v>64</v>
      </c>
      <c r="E76" s="299" t="s">
        <v>6131</v>
      </c>
      <c r="F76" s="299" t="s">
        <v>6130</v>
      </c>
      <c r="G76" s="301">
        <v>0</v>
      </c>
      <c r="H76" s="301" t="s">
        <v>75</v>
      </c>
      <c r="I76" s="300" t="s">
        <v>65</v>
      </c>
      <c r="J76" s="299" t="s">
        <v>6104</v>
      </c>
      <c r="K76" s="314">
        <v>8000000</v>
      </c>
      <c r="L76" s="297" t="s">
        <v>70</v>
      </c>
      <c r="M76" s="299" t="s">
        <v>6129</v>
      </c>
      <c r="N76" s="302">
        <v>1082976028</v>
      </c>
      <c r="O76" s="303">
        <v>388</v>
      </c>
      <c r="P76" s="304">
        <v>45338</v>
      </c>
      <c r="Q76" s="303">
        <v>466800000</v>
      </c>
      <c r="R76" s="304">
        <v>45342</v>
      </c>
      <c r="S76" s="300">
        <v>8000000</v>
      </c>
      <c r="T76" s="301" t="s">
        <v>69</v>
      </c>
      <c r="U76" s="302">
        <v>36559959</v>
      </c>
      <c r="V76" s="299" t="s">
        <v>2706</v>
      </c>
      <c r="W76" s="304">
        <v>45342</v>
      </c>
      <c r="X76" s="407">
        <v>45342</v>
      </c>
      <c r="Y76" s="312" t="s">
        <v>77</v>
      </c>
      <c r="Z76" s="407">
        <v>45382</v>
      </c>
      <c r="AA76" s="299">
        <f t="shared" si="10"/>
        <v>40</v>
      </c>
      <c r="AB76" s="300">
        <v>0</v>
      </c>
      <c r="AC76" s="300">
        <v>0</v>
      </c>
      <c r="AD76" s="300">
        <v>0</v>
      </c>
      <c r="AE76" s="305" t="s">
        <v>77</v>
      </c>
      <c r="AF76" s="299">
        <f t="shared" si="11"/>
        <v>0</v>
      </c>
      <c r="AG76" s="300">
        <v>0</v>
      </c>
      <c r="AH76" s="300">
        <v>0</v>
      </c>
      <c r="AI76" s="305" t="s">
        <v>77</v>
      </c>
      <c r="AJ76" s="300">
        <v>0</v>
      </c>
      <c r="AK76" s="301" t="s">
        <v>77</v>
      </c>
      <c r="AL76" s="301" t="s">
        <v>77</v>
      </c>
      <c r="AM76" s="299">
        <f t="shared" si="12"/>
        <v>0</v>
      </c>
      <c r="AN76" s="299">
        <f>+K76+AC76-AH76</f>
        <v>8000000</v>
      </c>
      <c r="AO76" s="301" t="s">
        <v>1214</v>
      </c>
      <c r="AP76" s="300">
        <v>0</v>
      </c>
      <c r="AQ76" s="301" t="s">
        <v>1214</v>
      </c>
      <c r="AR76" s="300">
        <v>0</v>
      </c>
      <c r="AS76" s="305" t="s">
        <v>77</v>
      </c>
      <c r="AT76" s="308">
        <v>0</v>
      </c>
      <c r="AU76" s="309">
        <f t="shared" si="13"/>
        <v>8000000</v>
      </c>
      <c r="AV76" s="310">
        <f t="shared" si="14"/>
        <v>0</v>
      </c>
      <c r="AW76" s="307" t="s">
        <v>77</v>
      </c>
      <c r="AX76" s="301" t="s">
        <v>1215</v>
      </c>
      <c r="AY76" s="299" t="s">
        <v>6128</v>
      </c>
      <c r="AZ76" s="297" t="s">
        <v>69</v>
      </c>
      <c r="BA76" s="297" t="s">
        <v>69</v>
      </c>
    </row>
    <row r="77" spans="2:53" x14ac:dyDescent="0.25">
      <c r="B77" s="297">
        <v>2024</v>
      </c>
      <c r="C77" s="297">
        <v>891780111</v>
      </c>
      <c r="D77" s="298" t="s">
        <v>64</v>
      </c>
      <c r="E77" s="299" t="s">
        <v>6127</v>
      </c>
      <c r="F77" s="299" t="s">
        <v>6126</v>
      </c>
      <c r="G77" s="301">
        <v>0</v>
      </c>
      <c r="H77" s="301" t="s">
        <v>75</v>
      </c>
      <c r="I77" s="300" t="s">
        <v>65</v>
      </c>
      <c r="J77" s="299" t="s">
        <v>6104</v>
      </c>
      <c r="K77" s="314">
        <v>8000000</v>
      </c>
      <c r="L77" s="297" t="s">
        <v>70</v>
      </c>
      <c r="M77" s="299" t="s">
        <v>6125</v>
      </c>
      <c r="N77" s="302">
        <v>1004352568</v>
      </c>
      <c r="O77" s="303">
        <v>388</v>
      </c>
      <c r="P77" s="304">
        <v>45338</v>
      </c>
      <c r="Q77" s="303">
        <v>466800000</v>
      </c>
      <c r="R77" s="304">
        <v>45342</v>
      </c>
      <c r="S77" s="300">
        <v>8000000</v>
      </c>
      <c r="T77" s="301" t="s">
        <v>69</v>
      </c>
      <c r="U77" s="302">
        <v>36559959</v>
      </c>
      <c r="V77" s="299" t="s">
        <v>2706</v>
      </c>
      <c r="W77" s="304">
        <v>45342</v>
      </c>
      <c r="X77" s="407">
        <v>45342</v>
      </c>
      <c r="Y77" s="312" t="s">
        <v>77</v>
      </c>
      <c r="Z77" s="407">
        <v>45382</v>
      </c>
      <c r="AA77" s="299">
        <f t="shared" si="10"/>
        <v>40</v>
      </c>
      <c r="AB77" s="300">
        <v>0</v>
      </c>
      <c r="AC77" s="300">
        <v>0</v>
      </c>
      <c r="AD77" s="300">
        <v>0</v>
      </c>
      <c r="AE77" s="305" t="s">
        <v>77</v>
      </c>
      <c r="AF77" s="299">
        <f t="shared" si="11"/>
        <v>0</v>
      </c>
      <c r="AG77" s="300">
        <v>0</v>
      </c>
      <c r="AH77" s="300">
        <v>0</v>
      </c>
      <c r="AI77" s="305" t="s">
        <v>77</v>
      </c>
      <c r="AJ77" s="300">
        <v>0</v>
      </c>
      <c r="AK77" s="301" t="s">
        <v>77</v>
      </c>
      <c r="AL77" s="301" t="s">
        <v>77</v>
      </c>
      <c r="AM77" s="299">
        <f t="shared" si="12"/>
        <v>0</v>
      </c>
      <c r="AN77" s="299">
        <f>+K77+AC77-AH77</f>
        <v>8000000</v>
      </c>
      <c r="AO77" s="301" t="s">
        <v>1214</v>
      </c>
      <c r="AP77" s="300">
        <v>0</v>
      </c>
      <c r="AQ77" s="301" t="s">
        <v>1214</v>
      </c>
      <c r="AR77" s="300">
        <v>0</v>
      </c>
      <c r="AS77" s="305" t="s">
        <v>77</v>
      </c>
      <c r="AT77" s="308">
        <v>0</v>
      </c>
      <c r="AU77" s="309">
        <f t="shared" si="13"/>
        <v>8000000</v>
      </c>
      <c r="AV77" s="310">
        <f t="shared" si="14"/>
        <v>0</v>
      </c>
      <c r="AW77" s="307" t="s">
        <v>77</v>
      </c>
      <c r="AX77" s="301" t="s">
        <v>1215</v>
      </c>
      <c r="AY77" s="299" t="s">
        <v>6124</v>
      </c>
      <c r="AZ77" s="297" t="s">
        <v>69</v>
      </c>
      <c r="BA77" s="297" t="s">
        <v>69</v>
      </c>
    </row>
    <row r="78" spans="2:53" x14ac:dyDescent="0.25">
      <c r="B78" s="297">
        <v>2024</v>
      </c>
      <c r="C78" s="297">
        <v>891780111</v>
      </c>
      <c r="D78" s="298" t="s">
        <v>64</v>
      </c>
      <c r="E78" s="299" t="s">
        <v>6123</v>
      </c>
      <c r="F78" s="299" t="s">
        <v>6122</v>
      </c>
      <c r="G78" s="301">
        <v>0</v>
      </c>
      <c r="H78" s="301" t="s">
        <v>75</v>
      </c>
      <c r="I78" s="300" t="s">
        <v>65</v>
      </c>
      <c r="J78" s="299" t="s">
        <v>6104</v>
      </c>
      <c r="K78" s="314">
        <v>8000000</v>
      </c>
      <c r="L78" s="297" t="s">
        <v>70</v>
      </c>
      <c r="M78" s="299" t="s">
        <v>6121</v>
      </c>
      <c r="N78" s="302">
        <v>1103111726</v>
      </c>
      <c r="O78" s="303">
        <v>388</v>
      </c>
      <c r="P78" s="304">
        <v>45338</v>
      </c>
      <c r="Q78" s="303">
        <v>466800000</v>
      </c>
      <c r="R78" s="304">
        <v>45342</v>
      </c>
      <c r="S78" s="300">
        <v>8000000</v>
      </c>
      <c r="T78" s="301" t="s">
        <v>69</v>
      </c>
      <c r="U78" s="302">
        <v>36559959</v>
      </c>
      <c r="V78" s="299" t="s">
        <v>2706</v>
      </c>
      <c r="W78" s="304">
        <v>45342</v>
      </c>
      <c r="X78" s="407">
        <v>45342</v>
      </c>
      <c r="Y78" s="312" t="s">
        <v>77</v>
      </c>
      <c r="Z78" s="407">
        <v>45382</v>
      </c>
      <c r="AA78" s="299">
        <f t="shared" si="10"/>
        <v>40</v>
      </c>
      <c r="AB78" s="300">
        <v>0</v>
      </c>
      <c r="AC78" s="300">
        <v>0</v>
      </c>
      <c r="AD78" s="300">
        <v>1</v>
      </c>
      <c r="AE78" s="322">
        <v>45412</v>
      </c>
      <c r="AF78" s="299">
        <f t="shared" si="11"/>
        <v>30</v>
      </c>
      <c r="AG78" s="300">
        <v>0</v>
      </c>
      <c r="AH78" s="300">
        <v>0</v>
      </c>
      <c r="AI78" s="305" t="s">
        <v>77</v>
      </c>
      <c r="AJ78" s="300">
        <v>0</v>
      </c>
      <c r="AK78" s="301" t="s">
        <v>77</v>
      </c>
      <c r="AL78" s="301" t="s">
        <v>77</v>
      </c>
      <c r="AM78" s="299">
        <f t="shared" si="12"/>
        <v>0</v>
      </c>
      <c r="AN78" s="299">
        <f>+K78+AC78-AH78</f>
        <v>8000000</v>
      </c>
      <c r="AO78" s="301" t="s">
        <v>1214</v>
      </c>
      <c r="AP78" s="300">
        <v>0</v>
      </c>
      <c r="AQ78" s="301" t="s">
        <v>1214</v>
      </c>
      <c r="AR78" s="300">
        <v>0</v>
      </c>
      <c r="AS78" s="305" t="s">
        <v>77</v>
      </c>
      <c r="AT78" s="308">
        <v>0</v>
      </c>
      <c r="AU78" s="309">
        <f t="shared" si="13"/>
        <v>8000000</v>
      </c>
      <c r="AV78" s="310">
        <f t="shared" si="14"/>
        <v>0</v>
      </c>
      <c r="AW78" s="307" t="s">
        <v>77</v>
      </c>
      <c r="AX78" s="301" t="s">
        <v>1215</v>
      </c>
      <c r="AY78" s="299" t="s">
        <v>6120</v>
      </c>
      <c r="AZ78" s="297" t="s">
        <v>69</v>
      </c>
      <c r="BA78" s="297" t="s">
        <v>69</v>
      </c>
    </row>
    <row r="79" spans="2:53" x14ac:dyDescent="0.25">
      <c r="B79" s="297">
        <v>2024</v>
      </c>
      <c r="C79" s="297">
        <v>891780111</v>
      </c>
      <c r="D79" s="298" t="s">
        <v>64</v>
      </c>
      <c r="E79" s="299" t="s">
        <v>6119</v>
      </c>
      <c r="F79" s="299" t="s">
        <v>6118</v>
      </c>
      <c r="G79" s="326">
        <v>2022000100019</v>
      </c>
      <c r="H79" s="301" t="s">
        <v>75</v>
      </c>
      <c r="I79" s="300" t="s">
        <v>65</v>
      </c>
      <c r="J79" s="299" t="s">
        <v>6117</v>
      </c>
      <c r="K79" s="314">
        <v>13636360</v>
      </c>
      <c r="L79" s="297" t="s">
        <v>70</v>
      </c>
      <c r="M79" s="299" t="s">
        <v>6116</v>
      </c>
      <c r="N79" s="302">
        <v>1083010278</v>
      </c>
      <c r="O79" s="303">
        <v>172</v>
      </c>
      <c r="P79" s="304">
        <v>45329</v>
      </c>
      <c r="Q79" s="303">
        <v>129204526</v>
      </c>
      <c r="R79" s="304">
        <v>45343</v>
      </c>
      <c r="S79" s="300">
        <v>13636360</v>
      </c>
      <c r="T79" s="301" t="s">
        <v>69</v>
      </c>
      <c r="U79" s="302">
        <v>85468582</v>
      </c>
      <c r="V79" s="299" t="s">
        <v>5863</v>
      </c>
      <c r="W79" s="304">
        <v>45342</v>
      </c>
      <c r="X79" s="407">
        <v>45343</v>
      </c>
      <c r="Y79" s="312" t="s">
        <v>77</v>
      </c>
      <c r="Z79" s="407">
        <v>45473</v>
      </c>
      <c r="AA79" s="299">
        <f t="shared" si="10"/>
        <v>130</v>
      </c>
      <c r="AB79" s="300">
        <v>0</v>
      </c>
      <c r="AC79" s="300">
        <v>0</v>
      </c>
      <c r="AD79" s="300">
        <v>0</v>
      </c>
      <c r="AE79" s="305" t="s">
        <v>77</v>
      </c>
      <c r="AF79" s="299">
        <f t="shared" si="11"/>
        <v>0</v>
      </c>
      <c r="AG79" s="300">
        <v>0</v>
      </c>
      <c r="AH79" s="300">
        <v>0</v>
      </c>
      <c r="AI79" s="305" t="s">
        <v>77</v>
      </c>
      <c r="AJ79" s="300">
        <v>0</v>
      </c>
      <c r="AK79" s="301" t="s">
        <v>77</v>
      </c>
      <c r="AL79" s="301" t="s">
        <v>77</v>
      </c>
      <c r="AM79" s="299">
        <f t="shared" si="12"/>
        <v>0</v>
      </c>
      <c r="AN79" s="299">
        <f>+K79+AC79-AH79</f>
        <v>13636360</v>
      </c>
      <c r="AO79" s="301" t="s">
        <v>1214</v>
      </c>
      <c r="AP79" s="300">
        <v>0</v>
      </c>
      <c r="AQ79" s="301" t="s">
        <v>1214</v>
      </c>
      <c r="AR79" s="300">
        <v>0</v>
      </c>
      <c r="AS79" s="305" t="s">
        <v>77</v>
      </c>
      <c r="AT79" s="308">
        <v>0</v>
      </c>
      <c r="AU79" s="309">
        <f t="shared" si="13"/>
        <v>13636360</v>
      </c>
      <c r="AV79" s="310">
        <f t="shared" si="14"/>
        <v>0</v>
      </c>
      <c r="AW79" s="307" t="s">
        <v>77</v>
      </c>
      <c r="AX79" s="301" t="s">
        <v>1215</v>
      </c>
      <c r="AY79" s="299" t="s">
        <v>6115</v>
      </c>
      <c r="AZ79" s="297" t="s">
        <v>69</v>
      </c>
      <c r="BA79" s="297" t="s">
        <v>69</v>
      </c>
    </row>
    <row r="80" spans="2:53" s="272" customFormat="1" ht="25.5" x14ac:dyDescent="0.2">
      <c r="B80" s="297">
        <v>2024</v>
      </c>
      <c r="C80" s="297">
        <v>891780111</v>
      </c>
      <c r="D80" s="298" t="s">
        <v>64</v>
      </c>
      <c r="E80" s="314" t="s">
        <v>6114</v>
      </c>
      <c r="F80" s="314" t="s">
        <v>6113</v>
      </c>
      <c r="G80" s="323">
        <v>2022000100019</v>
      </c>
      <c r="H80" s="297" t="s">
        <v>75</v>
      </c>
      <c r="I80" s="298" t="s">
        <v>65</v>
      </c>
      <c r="J80" s="314" t="s">
        <v>6112</v>
      </c>
      <c r="K80" s="314">
        <v>13636360</v>
      </c>
      <c r="L80" s="297" t="s">
        <v>70</v>
      </c>
      <c r="M80" s="314" t="s">
        <v>6111</v>
      </c>
      <c r="N80" s="319">
        <v>7601667</v>
      </c>
      <c r="O80" s="320" t="s">
        <v>6110</v>
      </c>
      <c r="P80" s="321" t="s">
        <v>6109</v>
      </c>
      <c r="Q80" s="320" t="s">
        <v>6108</v>
      </c>
      <c r="R80" s="312">
        <v>45343</v>
      </c>
      <c r="S80" s="298">
        <v>13636360</v>
      </c>
      <c r="T80" s="297" t="s">
        <v>69</v>
      </c>
      <c r="U80" s="319">
        <v>85468582</v>
      </c>
      <c r="V80" s="314" t="s">
        <v>5863</v>
      </c>
      <c r="W80" s="304">
        <v>45342</v>
      </c>
      <c r="X80" s="411">
        <v>45343</v>
      </c>
      <c r="Y80" s="312" t="s">
        <v>77</v>
      </c>
      <c r="Z80" s="411">
        <v>45473</v>
      </c>
      <c r="AA80" s="314">
        <f t="shared" si="10"/>
        <v>130</v>
      </c>
      <c r="AB80" s="298">
        <v>0</v>
      </c>
      <c r="AC80" s="298">
        <v>0</v>
      </c>
      <c r="AD80" s="298">
        <v>0</v>
      </c>
      <c r="AE80" s="305" t="s">
        <v>77</v>
      </c>
      <c r="AF80" s="314">
        <f t="shared" si="11"/>
        <v>0</v>
      </c>
      <c r="AG80" s="298">
        <v>0</v>
      </c>
      <c r="AH80" s="298">
        <v>0</v>
      </c>
      <c r="AI80" s="305" t="s">
        <v>77</v>
      </c>
      <c r="AJ80" s="298">
        <v>0</v>
      </c>
      <c r="AK80" s="297" t="s">
        <v>77</v>
      </c>
      <c r="AL80" s="297" t="s">
        <v>77</v>
      </c>
      <c r="AM80" s="314">
        <f t="shared" si="12"/>
        <v>0</v>
      </c>
      <c r="AN80" s="314">
        <f>+K80+AC80-AH80</f>
        <v>13636360</v>
      </c>
      <c r="AO80" s="297" t="s">
        <v>1214</v>
      </c>
      <c r="AP80" s="298">
        <v>0</v>
      </c>
      <c r="AQ80" s="297" t="s">
        <v>1214</v>
      </c>
      <c r="AR80" s="298">
        <v>0</v>
      </c>
      <c r="AS80" s="305" t="s">
        <v>77</v>
      </c>
      <c r="AT80" s="317">
        <v>0</v>
      </c>
      <c r="AU80" s="309">
        <f t="shared" si="13"/>
        <v>13636360</v>
      </c>
      <c r="AV80" s="310">
        <f t="shared" si="14"/>
        <v>0</v>
      </c>
      <c r="AW80" s="307" t="s">
        <v>77</v>
      </c>
      <c r="AX80" s="297" t="s">
        <v>1215</v>
      </c>
      <c r="AY80" s="314" t="s">
        <v>6107</v>
      </c>
      <c r="AZ80" s="297" t="s">
        <v>69</v>
      </c>
      <c r="BA80" s="297" t="s">
        <v>69</v>
      </c>
    </row>
    <row r="81" spans="2:53" x14ac:dyDescent="0.25">
      <c r="B81" s="297">
        <v>2024</v>
      </c>
      <c r="C81" s="297">
        <v>891780111</v>
      </c>
      <c r="D81" s="298" t="s">
        <v>64</v>
      </c>
      <c r="E81" s="299" t="s">
        <v>6106</v>
      </c>
      <c r="F81" s="299" t="s">
        <v>6105</v>
      </c>
      <c r="G81" s="301">
        <v>0</v>
      </c>
      <c r="H81" s="301" t="s">
        <v>75</v>
      </c>
      <c r="I81" s="300" t="s">
        <v>65</v>
      </c>
      <c r="J81" s="299" t="s">
        <v>6104</v>
      </c>
      <c r="K81" s="314">
        <v>8000000</v>
      </c>
      <c r="L81" s="297" t="s">
        <v>70</v>
      </c>
      <c r="M81" s="299" t="s">
        <v>6103</v>
      </c>
      <c r="N81" s="302">
        <v>1004354962</v>
      </c>
      <c r="O81" s="303">
        <v>388</v>
      </c>
      <c r="P81" s="304">
        <v>45338</v>
      </c>
      <c r="Q81" s="303">
        <v>466800000</v>
      </c>
      <c r="R81" s="304">
        <v>45343</v>
      </c>
      <c r="S81" s="300">
        <v>8000000</v>
      </c>
      <c r="T81" s="301" t="s">
        <v>69</v>
      </c>
      <c r="U81" s="302">
        <v>36559959</v>
      </c>
      <c r="V81" s="299" t="s">
        <v>2706</v>
      </c>
      <c r="W81" s="304">
        <v>45342</v>
      </c>
      <c r="X81" s="407">
        <v>45343</v>
      </c>
      <c r="Y81" s="312" t="s">
        <v>77</v>
      </c>
      <c r="Z81" s="407">
        <v>45382</v>
      </c>
      <c r="AA81" s="299">
        <f t="shared" si="10"/>
        <v>39</v>
      </c>
      <c r="AB81" s="300">
        <v>0</v>
      </c>
      <c r="AC81" s="300">
        <v>0</v>
      </c>
      <c r="AD81" s="300">
        <v>0</v>
      </c>
      <c r="AE81" s="305" t="s">
        <v>77</v>
      </c>
      <c r="AF81" s="299">
        <f t="shared" si="11"/>
        <v>0</v>
      </c>
      <c r="AG81" s="300">
        <v>0</v>
      </c>
      <c r="AH81" s="300">
        <v>0</v>
      </c>
      <c r="AI81" s="305" t="s">
        <v>77</v>
      </c>
      <c r="AJ81" s="300">
        <v>0</v>
      </c>
      <c r="AK81" s="301" t="s">
        <v>77</v>
      </c>
      <c r="AL81" s="301" t="s">
        <v>77</v>
      </c>
      <c r="AM81" s="299">
        <f t="shared" si="12"/>
        <v>0</v>
      </c>
      <c r="AN81" s="299">
        <f>+K81+AC81-AH81</f>
        <v>8000000</v>
      </c>
      <c r="AO81" s="301" t="s">
        <v>1214</v>
      </c>
      <c r="AP81" s="300">
        <v>0</v>
      </c>
      <c r="AQ81" s="301" t="s">
        <v>1214</v>
      </c>
      <c r="AR81" s="300">
        <v>0</v>
      </c>
      <c r="AS81" s="305" t="s">
        <v>77</v>
      </c>
      <c r="AT81" s="308">
        <v>0</v>
      </c>
      <c r="AU81" s="309">
        <f t="shared" si="13"/>
        <v>8000000</v>
      </c>
      <c r="AV81" s="310">
        <f t="shared" si="14"/>
        <v>0</v>
      </c>
      <c r="AW81" s="307" t="s">
        <v>77</v>
      </c>
      <c r="AX81" s="301" t="s">
        <v>1215</v>
      </c>
      <c r="AY81" s="299" t="s">
        <v>6102</v>
      </c>
      <c r="AZ81" s="297" t="s">
        <v>69</v>
      </c>
      <c r="BA81" s="297" t="s">
        <v>69</v>
      </c>
    </row>
    <row r="82" spans="2:53" x14ac:dyDescent="0.25">
      <c r="B82" s="297">
        <v>2024</v>
      </c>
      <c r="C82" s="297">
        <v>891780111</v>
      </c>
      <c r="D82" s="298" t="s">
        <v>64</v>
      </c>
      <c r="E82" s="299" t="s">
        <v>6101</v>
      </c>
      <c r="F82" s="299" t="s">
        <v>6100</v>
      </c>
      <c r="G82" s="301">
        <v>0</v>
      </c>
      <c r="H82" s="301" t="s">
        <v>75</v>
      </c>
      <c r="I82" s="300" t="s">
        <v>65</v>
      </c>
      <c r="J82" s="299" t="s">
        <v>6099</v>
      </c>
      <c r="K82" s="314">
        <v>8000000</v>
      </c>
      <c r="L82" s="297" t="s">
        <v>70</v>
      </c>
      <c r="M82" s="299" t="s">
        <v>3300</v>
      </c>
      <c r="N82" s="302">
        <v>1140895641</v>
      </c>
      <c r="O82" s="303">
        <v>388</v>
      </c>
      <c r="P82" s="304">
        <v>45338</v>
      </c>
      <c r="Q82" s="303">
        <v>466800000</v>
      </c>
      <c r="R82" s="304">
        <v>45345</v>
      </c>
      <c r="S82" s="300">
        <v>8000000</v>
      </c>
      <c r="T82" s="301" t="s">
        <v>69</v>
      </c>
      <c r="U82" s="302">
        <v>36559959</v>
      </c>
      <c r="V82" s="299" t="s">
        <v>2706</v>
      </c>
      <c r="W82" s="304">
        <v>45345</v>
      </c>
      <c r="X82" s="407">
        <v>45345</v>
      </c>
      <c r="Y82" s="312" t="s">
        <v>77</v>
      </c>
      <c r="Z82" s="407">
        <v>45382</v>
      </c>
      <c r="AA82" s="299">
        <f t="shared" si="10"/>
        <v>37</v>
      </c>
      <c r="AB82" s="300">
        <v>0</v>
      </c>
      <c r="AC82" s="300">
        <v>0</v>
      </c>
      <c r="AD82" s="300">
        <v>0</v>
      </c>
      <c r="AE82" s="305" t="s">
        <v>77</v>
      </c>
      <c r="AF82" s="299">
        <f t="shared" si="11"/>
        <v>0</v>
      </c>
      <c r="AG82" s="300">
        <v>0</v>
      </c>
      <c r="AH82" s="300">
        <v>0</v>
      </c>
      <c r="AI82" s="305" t="s">
        <v>77</v>
      </c>
      <c r="AJ82" s="300">
        <v>0</v>
      </c>
      <c r="AK82" s="301" t="s">
        <v>77</v>
      </c>
      <c r="AL82" s="301" t="s">
        <v>77</v>
      </c>
      <c r="AM82" s="299">
        <f t="shared" si="12"/>
        <v>0</v>
      </c>
      <c r="AN82" s="299">
        <f>+K82+AC82-AH82</f>
        <v>8000000</v>
      </c>
      <c r="AO82" s="301" t="s">
        <v>1214</v>
      </c>
      <c r="AP82" s="300">
        <v>0</v>
      </c>
      <c r="AQ82" s="301" t="s">
        <v>1214</v>
      </c>
      <c r="AR82" s="300">
        <v>0</v>
      </c>
      <c r="AS82" s="305" t="s">
        <v>77</v>
      </c>
      <c r="AT82" s="308">
        <v>0</v>
      </c>
      <c r="AU82" s="309">
        <f t="shared" si="13"/>
        <v>8000000</v>
      </c>
      <c r="AV82" s="310">
        <f t="shared" si="14"/>
        <v>0</v>
      </c>
      <c r="AW82" s="307" t="s">
        <v>77</v>
      </c>
      <c r="AX82" s="301" t="s">
        <v>1215</v>
      </c>
      <c r="AY82" s="299" t="s">
        <v>6098</v>
      </c>
      <c r="AZ82" s="297" t="s">
        <v>69</v>
      </c>
      <c r="BA82" s="297" t="s">
        <v>69</v>
      </c>
    </row>
    <row r="83" spans="2:53" x14ac:dyDescent="0.25">
      <c r="B83" s="297">
        <v>2024</v>
      </c>
      <c r="C83" s="297">
        <v>891780111</v>
      </c>
      <c r="D83" s="298" t="s">
        <v>64</v>
      </c>
      <c r="E83" s="299" t="s">
        <v>6097</v>
      </c>
      <c r="F83" s="299" t="s">
        <v>6096</v>
      </c>
      <c r="G83" s="326">
        <v>2022000100019</v>
      </c>
      <c r="H83" s="301" t="s">
        <v>75</v>
      </c>
      <c r="I83" s="300" t="s">
        <v>65</v>
      </c>
      <c r="J83" s="299" t="s">
        <v>6095</v>
      </c>
      <c r="K83" s="314">
        <v>13636360</v>
      </c>
      <c r="L83" s="297" t="s">
        <v>70</v>
      </c>
      <c r="M83" s="299" t="s">
        <v>6094</v>
      </c>
      <c r="N83" s="302">
        <v>5159197</v>
      </c>
      <c r="O83" s="303">
        <v>172</v>
      </c>
      <c r="P83" s="304">
        <v>45329</v>
      </c>
      <c r="Q83" s="303">
        <v>129204526</v>
      </c>
      <c r="R83" s="304">
        <v>45348</v>
      </c>
      <c r="S83" s="300">
        <v>13636360</v>
      </c>
      <c r="T83" s="301" t="s">
        <v>69</v>
      </c>
      <c r="U83" s="302">
        <v>85468582</v>
      </c>
      <c r="V83" s="299" t="s">
        <v>5863</v>
      </c>
      <c r="W83" s="304">
        <v>45348</v>
      </c>
      <c r="X83" s="407">
        <v>45348</v>
      </c>
      <c r="Y83" s="312" t="s">
        <v>77</v>
      </c>
      <c r="Z83" s="407">
        <v>45473</v>
      </c>
      <c r="AA83" s="299">
        <f t="shared" si="10"/>
        <v>125</v>
      </c>
      <c r="AB83" s="300">
        <v>0</v>
      </c>
      <c r="AC83" s="300">
        <v>0</v>
      </c>
      <c r="AD83" s="300">
        <v>0</v>
      </c>
      <c r="AE83" s="305" t="s">
        <v>77</v>
      </c>
      <c r="AF83" s="299">
        <f t="shared" si="11"/>
        <v>0</v>
      </c>
      <c r="AG83" s="300">
        <v>0</v>
      </c>
      <c r="AH83" s="300">
        <v>0</v>
      </c>
      <c r="AI83" s="305" t="s">
        <v>77</v>
      </c>
      <c r="AJ83" s="300">
        <v>0</v>
      </c>
      <c r="AK83" s="301" t="s">
        <v>77</v>
      </c>
      <c r="AL83" s="301" t="s">
        <v>77</v>
      </c>
      <c r="AM83" s="299">
        <f t="shared" si="12"/>
        <v>0</v>
      </c>
      <c r="AN83" s="299">
        <f>+K83+AC83-AH83</f>
        <v>13636360</v>
      </c>
      <c r="AO83" s="301" t="s">
        <v>1214</v>
      </c>
      <c r="AP83" s="300">
        <v>0</v>
      </c>
      <c r="AQ83" s="301" t="s">
        <v>1214</v>
      </c>
      <c r="AR83" s="300">
        <v>0</v>
      </c>
      <c r="AS83" s="305" t="s">
        <v>77</v>
      </c>
      <c r="AT83" s="308">
        <v>0</v>
      </c>
      <c r="AU83" s="309">
        <f t="shared" si="13"/>
        <v>13636360</v>
      </c>
      <c r="AV83" s="310">
        <f t="shared" si="14"/>
        <v>0</v>
      </c>
      <c r="AW83" s="307" t="s">
        <v>77</v>
      </c>
      <c r="AX83" s="301" t="s">
        <v>1215</v>
      </c>
      <c r="AY83" s="299" t="s">
        <v>6093</v>
      </c>
      <c r="AZ83" s="297" t="s">
        <v>69</v>
      </c>
      <c r="BA83" s="297" t="s">
        <v>69</v>
      </c>
    </row>
    <row r="84" spans="2:53" x14ac:dyDescent="0.25">
      <c r="B84" s="297">
        <v>2024</v>
      </c>
      <c r="C84" s="297">
        <v>891780111</v>
      </c>
      <c r="D84" s="298" t="s">
        <v>64</v>
      </c>
      <c r="E84" s="299" t="s">
        <v>6092</v>
      </c>
      <c r="F84" s="299" t="s">
        <v>6091</v>
      </c>
      <c r="G84" s="301">
        <v>0</v>
      </c>
      <c r="H84" s="301" t="s">
        <v>75</v>
      </c>
      <c r="I84" s="300" t="s">
        <v>65</v>
      </c>
      <c r="J84" s="299" t="s">
        <v>6090</v>
      </c>
      <c r="K84" s="314">
        <v>8000000</v>
      </c>
      <c r="L84" s="297" t="s">
        <v>70</v>
      </c>
      <c r="M84" s="299" t="s">
        <v>6089</v>
      </c>
      <c r="N84" s="302">
        <v>1118819748</v>
      </c>
      <c r="O84" s="303">
        <v>388</v>
      </c>
      <c r="P84" s="304">
        <v>45338</v>
      </c>
      <c r="Q84" s="303">
        <v>466800000</v>
      </c>
      <c r="R84" s="304">
        <v>45348</v>
      </c>
      <c r="S84" s="300">
        <v>8000000</v>
      </c>
      <c r="T84" s="301" t="s">
        <v>69</v>
      </c>
      <c r="U84" s="302">
        <v>36559959</v>
      </c>
      <c r="V84" s="299" t="s">
        <v>2706</v>
      </c>
      <c r="W84" s="304">
        <v>45348</v>
      </c>
      <c r="X84" s="407">
        <v>45348</v>
      </c>
      <c r="Y84" s="312" t="s">
        <v>77</v>
      </c>
      <c r="Z84" s="407">
        <v>45382</v>
      </c>
      <c r="AA84" s="299">
        <f t="shared" si="10"/>
        <v>34</v>
      </c>
      <c r="AB84" s="300">
        <v>0</v>
      </c>
      <c r="AC84" s="300">
        <v>0</v>
      </c>
      <c r="AD84" s="300">
        <v>0</v>
      </c>
      <c r="AE84" s="305" t="s">
        <v>77</v>
      </c>
      <c r="AF84" s="299">
        <f t="shared" si="11"/>
        <v>0</v>
      </c>
      <c r="AG84" s="300">
        <v>0</v>
      </c>
      <c r="AH84" s="300">
        <v>0</v>
      </c>
      <c r="AI84" s="305" t="s">
        <v>77</v>
      </c>
      <c r="AJ84" s="300">
        <v>0</v>
      </c>
      <c r="AK84" s="301" t="s">
        <v>77</v>
      </c>
      <c r="AL84" s="301" t="s">
        <v>77</v>
      </c>
      <c r="AM84" s="299">
        <f t="shared" si="12"/>
        <v>0</v>
      </c>
      <c r="AN84" s="299">
        <f>+K84+AC84-AH84</f>
        <v>8000000</v>
      </c>
      <c r="AO84" s="301" t="s">
        <v>1214</v>
      </c>
      <c r="AP84" s="300">
        <v>0</v>
      </c>
      <c r="AQ84" s="301" t="s">
        <v>1214</v>
      </c>
      <c r="AR84" s="300">
        <v>0</v>
      </c>
      <c r="AS84" s="305" t="s">
        <v>77</v>
      </c>
      <c r="AT84" s="308">
        <v>0</v>
      </c>
      <c r="AU84" s="309">
        <f t="shared" si="13"/>
        <v>8000000</v>
      </c>
      <c r="AV84" s="310">
        <f t="shared" si="14"/>
        <v>0</v>
      </c>
      <c r="AW84" s="307" t="s">
        <v>77</v>
      </c>
      <c r="AX84" s="301" t="s">
        <v>1215</v>
      </c>
      <c r="AY84" s="299" t="s">
        <v>6088</v>
      </c>
      <c r="AZ84" s="297" t="s">
        <v>69</v>
      </c>
      <c r="BA84" s="297" t="s">
        <v>69</v>
      </c>
    </row>
    <row r="85" spans="2:53" x14ac:dyDescent="0.25">
      <c r="B85" s="297">
        <v>2024</v>
      </c>
      <c r="C85" s="297">
        <v>891780111</v>
      </c>
      <c r="D85" s="298" t="s">
        <v>64</v>
      </c>
      <c r="E85" s="299" t="s">
        <v>6087</v>
      </c>
      <c r="F85" s="299" t="s">
        <v>6086</v>
      </c>
      <c r="G85" s="301">
        <v>0</v>
      </c>
      <c r="H85" s="301" t="s">
        <v>75</v>
      </c>
      <c r="I85" s="300" t="s">
        <v>65</v>
      </c>
      <c r="J85" s="299" t="s">
        <v>6085</v>
      </c>
      <c r="K85" s="314">
        <v>30000000</v>
      </c>
      <c r="L85" s="297" t="s">
        <v>70</v>
      </c>
      <c r="M85" s="299" t="s">
        <v>6084</v>
      </c>
      <c r="N85" s="302">
        <v>900333004</v>
      </c>
      <c r="O85" s="303">
        <v>504</v>
      </c>
      <c r="P85" s="304">
        <v>45350</v>
      </c>
      <c r="Q85" s="303">
        <v>30000000</v>
      </c>
      <c r="R85" s="304">
        <v>45362</v>
      </c>
      <c r="S85" s="300">
        <v>30000000</v>
      </c>
      <c r="T85" s="301" t="s">
        <v>69</v>
      </c>
      <c r="U85" s="302">
        <v>12621405</v>
      </c>
      <c r="V85" s="299" t="s">
        <v>6083</v>
      </c>
      <c r="W85" s="304">
        <v>45362</v>
      </c>
      <c r="X85" s="407">
        <v>45362</v>
      </c>
      <c r="Y85" s="407" t="s">
        <v>77</v>
      </c>
      <c r="Z85" s="407">
        <v>45473</v>
      </c>
      <c r="AA85" s="299">
        <f t="shared" si="10"/>
        <v>111</v>
      </c>
      <c r="AB85" s="300">
        <v>0</v>
      </c>
      <c r="AC85" s="300">
        <v>0</v>
      </c>
      <c r="AD85" s="300">
        <v>0</v>
      </c>
      <c r="AE85" s="305" t="s">
        <v>77</v>
      </c>
      <c r="AF85" s="299">
        <f t="shared" si="11"/>
        <v>0</v>
      </c>
      <c r="AG85" s="300">
        <v>0</v>
      </c>
      <c r="AH85" s="300">
        <v>0</v>
      </c>
      <c r="AI85" s="305" t="s">
        <v>77</v>
      </c>
      <c r="AJ85" s="300">
        <v>0</v>
      </c>
      <c r="AK85" s="301" t="s">
        <v>77</v>
      </c>
      <c r="AL85" s="301" t="s">
        <v>77</v>
      </c>
      <c r="AM85" s="299">
        <f t="shared" si="12"/>
        <v>0</v>
      </c>
      <c r="AN85" s="299">
        <f>+K85+AC85-AH85</f>
        <v>30000000</v>
      </c>
      <c r="AO85" s="301" t="s">
        <v>69</v>
      </c>
      <c r="AP85" s="300">
        <v>30000000</v>
      </c>
      <c r="AQ85" s="301" t="s">
        <v>1214</v>
      </c>
      <c r="AR85" s="300">
        <v>0</v>
      </c>
      <c r="AS85" s="305" t="s">
        <v>77</v>
      </c>
      <c r="AT85" s="308">
        <v>0</v>
      </c>
      <c r="AU85" s="309">
        <f t="shared" si="13"/>
        <v>30000000</v>
      </c>
      <c r="AV85" s="310">
        <f t="shared" si="14"/>
        <v>0</v>
      </c>
      <c r="AW85" s="307" t="s">
        <v>77</v>
      </c>
      <c r="AX85" s="301" t="s">
        <v>1215</v>
      </c>
      <c r="AY85" s="299" t="s">
        <v>6082</v>
      </c>
      <c r="AZ85" s="297" t="s">
        <v>69</v>
      </c>
      <c r="BA85" s="297" t="s">
        <v>3456</v>
      </c>
    </row>
    <row r="86" spans="2:53" x14ac:dyDescent="0.25">
      <c r="B86" s="297">
        <v>2024</v>
      </c>
      <c r="C86" s="297">
        <v>891780111</v>
      </c>
      <c r="D86" s="298" t="s">
        <v>64</v>
      </c>
      <c r="E86" s="299" t="s">
        <v>6081</v>
      </c>
      <c r="F86" s="299" t="s">
        <v>6080</v>
      </c>
      <c r="G86" s="326">
        <v>2021000100084</v>
      </c>
      <c r="H86" s="301" t="s">
        <v>75</v>
      </c>
      <c r="I86" s="300" t="s">
        <v>65</v>
      </c>
      <c r="J86" s="299" t="s">
        <v>6079</v>
      </c>
      <c r="K86" s="314">
        <v>34063012</v>
      </c>
      <c r="L86" s="297" t="s">
        <v>70</v>
      </c>
      <c r="M86" s="299" t="s">
        <v>2558</v>
      </c>
      <c r="N86" s="302">
        <v>1082984745</v>
      </c>
      <c r="O86" s="303">
        <v>81</v>
      </c>
      <c r="P86" s="304">
        <v>45335</v>
      </c>
      <c r="Q86" s="303">
        <v>617161150</v>
      </c>
      <c r="R86" s="304">
        <v>45372</v>
      </c>
      <c r="S86" s="300">
        <v>34063012</v>
      </c>
      <c r="T86" s="301" t="s">
        <v>69</v>
      </c>
      <c r="U86" s="302">
        <v>12448927</v>
      </c>
      <c r="V86" s="299" t="s">
        <v>6053</v>
      </c>
      <c r="W86" s="304">
        <v>45372</v>
      </c>
      <c r="X86" s="407">
        <v>45383</v>
      </c>
      <c r="Y86" s="407" t="s">
        <v>77</v>
      </c>
      <c r="Z86" s="407">
        <v>45777</v>
      </c>
      <c r="AA86" s="299">
        <f t="shared" si="10"/>
        <v>394</v>
      </c>
      <c r="AB86" s="300">
        <v>0</v>
      </c>
      <c r="AC86" s="300">
        <v>0</v>
      </c>
      <c r="AD86" s="300">
        <v>0</v>
      </c>
      <c r="AE86" s="305" t="s">
        <v>77</v>
      </c>
      <c r="AF86" s="299">
        <f t="shared" si="11"/>
        <v>0</v>
      </c>
      <c r="AG86" s="300">
        <v>0</v>
      </c>
      <c r="AH86" s="300">
        <v>0</v>
      </c>
      <c r="AI86" s="305" t="s">
        <v>77</v>
      </c>
      <c r="AJ86" s="300">
        <v>0</v>
      </c>
      <c r="AK86" s="301" t="s">
        <v>77</v>
      </c>
      <c r="AL86" s="301" t="s">
        <v>77</v>
      </c>
      <c r="AM86" s="299">
        <f t="shared" si="12"/>
        <v>0</v>
      </c>
      <c r="AN86" s="299">
        <f>+K86+AC86-AH86</f>
        <v>34063012</v>
      </c>
      <c r="AO86" s="301" t="s">
        <v>1214</v>
      </c>
      <c r="AP86" s="300">
        <v>0</v>
      </c>
      <c r="AQ86" s="301" t="s">
        <v>1214</v>
      </c>
      <c r="AR86" s="300">
        <v>0</v>
      </c>
      <c r="AS86" s="305" t="s">
        <v>77</v>
      </c>
      <c r="AT86" s="308">
        <v>0</v>
      </c>
      <c r="AU86" s="309">
        <f t="shared" si="13"/>
        <v>34063012</v>
      </c>
      <c r="AV86" s="310">
        <f t="shared" si="14"/>
        <v>0</v>
      </c>
      <c r="AW86" s="307" t="s">
        <v>77</v>
      </c>
      <c r="AX86" s="301" t="s">
        <v>1215</v>
      </c>
      <c r="AY86" s="299" t="s">
        <v>6078</v>
      </c>
      <c r="AZ86" s="297" t="s">
        <v>69</v>
      </c>
      <c r="BA86" s="297" t="s">
        <v>69</v>
      </c>
    </row>
    <row r="87" spans="2:53" x14ac:dyDescent="0.25">
      <c r="B87" s="297">
        <v>2024</v>
      </c>
      <c r="C87" s="297">
        <v>891780111</v>
      </c>
      <c r="D87" s="298" t="s">
        <v>64</v>
      </c>
      <c r="E87" s="299" t="s">
        <v>6077</v>
      </c>
      <c r="F87" s="299" t="s">
        <v>6076</v>
      </c>
      <c r="G87" s="326">
        <v>2021000100084</v>
      </c>
      <c r="H87" s="301" t="s">
        <v>75</v>
      </c>
      <c r="I87" s="300" t="s">
        <v>65</v>
      </c>
      <c r="J87" s="299" t="s">
        <v>6075</v>
      </c>
      <c r="K87" s="314">
        <v>31670285</v>
      </c>
      <c r="L87" s="297" t="s">
        <v>70</v>
      </c>
      <c r="M87" s="299" t="s">
        <v>6074</v>
      </c>
      <c r="N87" s="302">
        <v>1083005312</v>
      </c>
      <c r="O87" s="303">
        <v>81</v>
      </c>
      <c r="P87" s="304">
        <v>45335</v>
      </c>
      <c r="Q87" s="303">
        <v>617161150</v>
      </c>
      <c r="R87" s="304">
        <v>45372</v>
      </c>
      <c r="S87" s="300">
        <v>31670285</v>
      </c>
      <c r="T87" s="301" t="s">
        <v>69</v>
      </c>
      <c r="U87" s="302">
        <v>51913961</v>
      </c>
      <c r="V87" s="299" t="s">
        <v>5857</v>
      </c>
      <c r="W87" s="304">
        <v>45372</v>
      </c>
      <c r="X87" s="407">
        <v>45383</v>
      </c>
      <c r="Y87" s="407" t="s">
        <v>77</v>
      </c>
      <c r="Z87" s="407">
        <v>45747</v>
      </c>
      <c r="AA87" s="299">
        <f t="shared" si="10"/>
        <v>364</v>
      </c>
      <c r="AB87" s="300">
        <v>0</v>
      </c>
      <c r="AC87" s="300">
        <v>0</v>
      </c>
      <c r="AD87" s="300">
        <v>0</v>
      </c>
      <c r="AE87" s="305" t="s">
        <v>77</v>
      </c>
      <c r="AF87" s="299">
        <f t="shared" si="11"/>
        <v>0</v>
      </c>
      <c r="AG87" s="300">
        <v>0</v>
      </c>
      <c r="AH87" s="300">
        <v>0</v>
      </c>
      <c r="AI87" s="305" t="s">
        <v>77</v>
      </c>
      <c r="AJ87" s="300">
        <v>0</v>
      </c>
      <c r="AK87" s="301" t="s">
        <v>77</v>
      </c>
      <c r="AL87" s="301" t="s">
        <v>77</v>
      </c>
      <c r="AM87" s="299">
        <f t="shared" si="12"/>
        <v>0</v>
      </c>
      <c r="AN87" s="299">
        <f>+K87+AC87-AH87</f>
        <v>31670285</v>
      </c>
      <c r="AO87" s="301" t="s">
        <v>1214</v>
      </c>
      <c r="AP87" s="300">
        <v>0</v>
      </c>
      <c r="AQ87" s="301" t="s">
        <v>1214</v>
      </c>
      <c r="AR87" s="300">
        <v>0</v>
      </c>
      <c r="AS87" s="305" t="s">
        <v>77</v>
      </c>
      <c r="AT87" s="308">
        <v>0</v>
      </c>
      <c r="AU87" s="309">
        <f t="shared" si="13"/>
        <v>31670285</v>
      </c>
      <c r="AV87" s="310">
        <f t="shared" si="14"/>
        <v>0</v>
      </c>
      <c r="AW87" s="307" t="s">
        <v>77</v>
      </c>
      <c r="AX87" s="301" t="s">
        <v>1215</v>
      </c>
      <c r="AY87" s="299" t="s">
        <v>6073</v>
      </c>
      <c r="AZ87" s="297" t="s">
        <v>69</v>
      </c>
      <c r="BA87" s="297" t="s">
        <v>69</v>
      </c>
    </row>
    <row r="88" spans="2:53" x14ac:dyDescent="0.25">
      <c r="B88" s="297">
        <v>2024</v>
      </c>
      <c r="C88" s="297">
        <v>891780111</v>
      </c>
      <c r="D88" s="298" t="s">
        <v>64</v>
      </c>
      <c r="E88" s="299" t="s">
        <v>6072</v>
      </c>
      <c r="F88" s="299" t="s">
        <v>6071</v>
      </c>
      <c r="G88" s="326">
        <v>2021000100084</v>
      </c>
      <c r="H88" s="301" t="s">
        <v>75</v>
      </c>
      <c r="I88" s="300" t="s">
        <v>65</v>
      </c>
      <c r="J88" s="299" t="s">
        <v>6070</v>
      </c>
      <c r="K88" s="314">
        <v>23702951</v>
      </c>
      <c r="L88" s="297" t="s">
        <v>70</v>
      </c>
      <c r="M88" s="299" t="s">
        <v>6069</v>
      </c>
      <c r="N88" s="302">
        <v>39143300</v>
      </c>
      <c r="O88" s="303">
        <v>143</v>
      </c>
      <c r="P88" s="304">
        <v>45380</v>
      </c>
      <c r="Q88" s="303">
        <v>57727866</v>
      </c>
      <c r="R88" s="304">
        <v>45384</v>
      </c>
      <c r="S88" s="300">
        <v>23702951</v>
      </c>
      <c r="T88" s="301" t="s">
        <v>69</v>
      </c>
      <c r="U88" s="302">
        <v>51913961</v>
      </c>
      <c r="V88" s="299" t="s">
        <v>5857</v>
      </c>
      <c r="W88" s="304">
        <v>45384</v>
      </c>
      <c r="X88" s="304">
        <v>45384</v>
      </c>
      <c r="Y88" s="407" t="s">
        <v>77</v>
      </c>
      <c r="Z88" s="407">
        <v>45808</v>
      </c>
      <c r="AA88" s="299">
        <f t="shared" si="10"/>
        <v>424</v>
      </c>
      <c r="AB88" s="300">
        <v>0</v>
      </c>
      <c r="AC88" s="300">
        <v>0</v>
      </c>
      <c r="AD88" s="300">
        <v>0</v>
      </c>
      <c r="AE88" s="305" t="s">
        <v>77</v>
      </c>
      <c r="AF88" s="299">
        <f t="shared" si="11"/>
        <v>0</v>
      </c>
      <c r="AG88" s="300">
        <v>0</v>
      </c>
      <c r="AH88" s="300">
        <v>0</v>
      </c>
      <c r="AI88" s="305" t="s">
        <v>77</v>
      </c>
      <c r="AJ88" s="300">
        <v>0</v>
      </c>
      <c r="AK88" s="301" t="s">
        <v>77</v>
      </c>
      <c r="AL88" s="301" t="s">
        <v>77</v>
      </c>
      <c r="AM88" s="299">
        <f t="shared" si="12"/>
        <v>0</v>
      </c>
      <c r="AN88" s="299">
        <f>+K88+AC88-AH88</f>
        <v>23702951</v>
      </c>
      <c r="AO88" s="301" t="s">
        <v>1214</v>
      </c>
      <c r="AP88" s="300">
        <v>0</v>
      </c>
      <c r="AQ88" s="301" t="s">
        <v>1214</v>
      </c>
      <c r="AR88" s="300">
        <v>0</v>
      </c>
      <c r="AS88" s="305" t="s">
        <v>77</v>
      </c>
      <c r="AT88" s="308">
        <v>0</v>
      </c>
      <c r="AU88" s="309">
        <f t="shared" si="13"/>
        <v>23702951</v>
      </c>
      <c r="AV88" s="310">
        <f t="shared" si="14"/>
        <v>0</v>
      </c>
      <c r="AW88" s="307" t="s">
        <v>77</v>
      </c>
      <c r="AX88" s="301" t="s">
        <v>1215</v>
      </c>
      <c r="AY88" s="299" t="s">
        <v>6068</v>
      </c>
      <c r="AZ88" s="297" t="s">
        <v>69</v>
      </c>
      <c r="BA88" s="297" t="s">
        <v>69</v>
      </c>
    </row>
    <row r="89" spans="2:53" x14ac:dyDescent="0.25">
      <c r="B89" s="297">
        <v>2024</v>
      </c>
      <c r="C89" s="297">
        <v>891780111</v>
      </c>
      <c r="D89" s="298" t="s">
        <v>64</v>
      </c>
      <c r="E89" s="299" t="s">
        <v>6067</v>
      </c>
      <c r="F89" s="299" t="s">
        <v>6066</v>
      </c>
      <c r="G89" s="326">
        <v>2021000100084</v>
      </c>
      <c r="H89" s="301" t="s">
        <v>75</v>
      </c>
      <c r="I89" s="300" t="s">
        <v>65</v>
      </c>
      <c r="J89" s="299" t="s">
        <v>6065</v>
      </c>
      <c r="K89" s="314">
        <v>14356362</v>
      </c>
      <c r="L89" s="297" t="s">
        <v>70</v>
      </c>
      <c r="M89" s="299" t="s">
        <v>6064</v>
      </c>
      <c r="N89" s="302">
        <v>1065632947</v>
      </c>
      <c r="O89" s="303">
        <v>81</v>
      </c>
      <c r="P89" s="304">
        <v>45335</v>
      </c>
      <c r="Q89" s="303">
        <v>617161150</v>
      </c>
      <c r="R89" s="304">
        <v>45384</v>
      </c>
      <c r="S89" s="300">
        <v>14356362</v>
      </c>
      <c r="T89" s="301" t="s">
        <v>69</v>
      </c>
      <c r="U89" s="302">
        <v>51913961</v>
      </c>
      <c r="V89" s="299" t="s">
        <v>5857</v>
      </c>
      <c r="W89" s="304">
        <v>45384</v>
      </c>
      <c r="X89" s="304">
        <v>45384</v>
      </c>
      <c r="Y89" s="407" t="s">
        <v>77</v>
      </c>
      <c r="Z89" s="407">
        <v>45565</v>
      </c>
      <c r="AA89" s="299">
        <f t="shared" si="10"/>
        <v>181</v>
      </c>
      <c r="AB89" s="300">
        <v>0</v>
      </c>
      <c r="AC89" s="300">
        <v>0</v>
      </c>
      <c r="AD89" s="300">
        <v>0</v>
      </c>
      <c r="AE89" s="305" t="s">
        <v>77</v>
      </c>
      <c r="AF89" s="299">
        <f t="shared" si="11"/>
        <v>0</v>
      </c>
      <c r="AG89" s="300">
        <v>0</v>
      </c>
      <c r="AH89" s="300">
        <v>0</v>
      </c>
      <c r="AI89" s="305" t="s">
        <v>77</v>
      </c>
      <c r="AJ89" s="300">
        <v>0</v>
      </c>
      <c r="AK89" s="301" t="s">
        <v>77</v>
      </c>
      <c r="AL89" s="301" t="s">
        <v>77</v>
      </c>
      <c r="AM89" s="299">
        <f t="shared" si="12"/>
        <v>0</v>
      </c>
      <c r="AN89" s="299">
        <f>+K89+AC89-AH89</f>
        <v>14356362</v>
      </c>
      <c r="AO89" s="301" t="s">
        <v>1214</v>
      </c>
      <c r="AP89" s="300">
        <v>0</v>
      </c>
      <c r="AQ89" s="301" t="s">
        <v>1214</v>
      </c>
      <c r="AR89" s="300">
        <v>0</v>
      </c>
      <c r="AS89" s="305" t="s">
        <v>77</v>
      </c>
      <c r="AT89" s="308">
        <v>0</v>
      </c>
      <c r="AU89" s="309">
        <f t="shared" si="13"/>
        <v>14356362</v>
      </c>
      <c r="AV89" s="310">
        <f t="shared" si="14"/>
        <v>0</v>
      </c>
      <c r="AW89" s="307" t="s">
        <v>77</v>
      </c>
      <c r="AX89" s="301" t="s">
        <v>1215</v>
      </c>
      <c r="AY89" s="299" t="s">
        <v>6063</v>
      </c>
      <c r="AZ89" s="297" t="s">
        <v>69</v>
      </c>
      <c r="BA89" s="297" t="s">
        <v>69</v>
      </c>
    </row>
    <row r="90" spans="2:53" x14ac:dyDescent="0.25">
      <c r="B90" s="297">
        <v>2024</v>
      </c>
      <c r="C90" s="297">
        <v>891780111</v>
      </c>
      <c r="D90" s="298" t="s">
        <v>64</v>
      </c>
      <c r="E90" s="299" t="s">
        <v>6062</v>
      </c>
      <c r="F90" s="299" t="s">
        <v>6061</v>
      </c>
      <c r="G90" s="326">
        <v>2021000100084</v>
      </c>
      <c r="H90" s="301" t="s">
        <v>75</v>
      </c>
      <c r="I90" s="300" t="s">
        <v>65</v>
      </c>
      <c r="J90" s="299" t="s">
        <v>6060</v>
      </c>
      <c r="K90" s="314">
        <v>14356362</v>
      </c>
      <c r="L90" s="297" t="s">
        <v>70</v>
      </c>
      <c r="M90" s="299" t="s">
        <v>6059</v>
      </c>
      <c r="N90" s="302">
        <v>1082848119</v>
      </c>
      <c r="O90" s="303">
        <v>81</v>
      </c>
      <c r="P90" s="304">
        <v>45335</v>
      </c>
      <c r="Q90" s="303">
        <v>617161150</v>
      </c>
      <c r="R90" s="304">
        <v>45384</v>
      </c>
      <c r="S90" s="300">
        <v>14356362</v>
      </c>
      <c r="T90" s="301" t="s">
        <v>69</v>
      </c>
      <c r="U90" s="302">
        <v>51913961</v>
      </c>
      <c r="V90" s="299" t="s">
        <v>5857</v>
      </c>
      <c r="W90" s="304">
        <v>45384</v>
      </c>
      <c r="X90" s="304">
        <v>45384</v>
      </c>
      <c r="Y90" s="407" t="s">
        <v>77</v>
      </c>
      <c r="Z90" s="407">
        <v>45565</v>
      </c>
      <c r="AA90" s="299">
        <f t="shared" si="10"/>
        <v>181</v>
      </c>
      <c r="AB90" s="300">
        <v>0</v>
      </c>
      <c r="AC90" s="300">
        <v>0</v>
      </c>
      <c r="AD90" s="300">
        <v>0</v>
      </c>
      <c r="AE90" s="305" t="s">
        <v>77</v>
      </c>
      <c r="AF90" s="299">
        <f t="shared" si="11"/>
        <v>0</v>
      </c>
      <c r="AG90" s="300">
        <v>0</v>
      </c>
      <c r="AH90" s="300">
        <v>0</v>
      </c>
      <c r="AI90" s="305" t="s">
        <v>77</v>
      </c>
      <c r="AJ90" s="300">
        <v>0</v>
      </c>
      <c r="AK90" s="301" t="s">
        <v>77</v>
      </c>
      <c r="AL90" s="301" t="s">
        <v>77</v>
      </c>
      <c r="AM90" s="299">
        <f t="shared" si="12"/>
        <v>0</v>
      </c>
      <c r="AN90" s="299">
        <f>+K90+AC90-AH90</f>
        <v>14356362</v>
      </c>
      <c r="AO90" s="301" t="s">
        <v>1214</v>
      </c>
      <c r="AP90" s="300">
        <v>0</v>
      </c>
      <c r="AQ90" s="301" t="s">
        <v>1214</v>
      </c>
      <c r="AR90" s="300">
        <v>0</v>
      </c>
      <c r="AS90" s="305" t="s">
        <v>77</v>
      </c>
      <c r="AT90" s="308">
        <v>0</v>
      </c>
      <c r="AU90" s="309">
        <f t="shared" si="13"/>
        <v>14356362</v>
      </c>
      <c r="AV90" s="310">
        <f t="shared" si="14"/>
        <v>0</v>
      </c>
      <c r="AW90" s="307" t="s">
        <v>77</v>
      </c>
      <c r="AX90" s="301" t="s">
        <v>1215</v>
      </c>
      <c r="AY90" s="299" t="s">
        <v>6058</v>
      </c>
      <c r="AZ90" s="297" t="s">
        <v>69</v>
      </c>
      <c r="BA90" s="297" t="s">
        <v>69</v>
      </c>
    </row>
    <row r="91" spans="2:53" x14ac:dyDescent="0.25">
      <c r="B91" s="297">
        <v>2024</v>
      </c>
      <c r="C91" s="297">
        <v>891780111</v>
      </c>
      <c r="D91" s="298" t="s">
        <v>64</v>
      </c>
      <c r="E91" s="299" t="s">
        <v>6057</v>
      </c>
      <c r="F91" s="299" t="s">
        <v>6056</v>
      </c>
      <c r="G91" s="326">
        <v>2021000100084</v>
      </c>
      <c r="H91" s="301" t="s">
        <v>75</v>
      </c>
      <c r="I91" s="300" t="s">
        <v>65</v>
      </c>
      <c r="J91" s="299" t="s">
        <v>6055</v>
      </c>
      <c r="K91" s="314">
        <v>34063012</v>
      </c>
      <c r="L91" s="297" t="s">
        <v>70</v>
      </c>
      <c r="M91" s="299" t="s">
        <v>6054</v>
      </c>
      <c r="N91" s="302">
        <v>85470095</v>
      </c>
      <c r="O91" s="303">
        <v>81</v>
      </c>
      <c r="P91" s="304">
        <v>45335</v>
      </c>
      <c r="Q91" s="303">
        <v>617161150</v>
      </c>
      <c r="R91" s="304">
        <v>45384</v>
      </c>
      <c r="S91" s="300">
        <v>34063012</v>
      </c>
      <c r="T91" s="301" t="s">
        <v>69</v>
      </c>
      <c r="U91" s="302">
        <v>12448927</v>
      </c>
      <c r="V91" s="299" t="s">
        <v>6053</v>
      </c>
      <c r="W91" s="304">
        <v>45384</v>
      </c>
      <c r="X91" s="304">
        <v>45384</v>
      </c>
      <c r="Y91" s="407" t="s">
        <v>77</v>
      </c>
      <c r="Z91" s="407">
        <v>45777</v>
      </c>
      <c r="AA91" s="299">
        <f t="shared" si="10"/>
        <v>393</v>
      </c>
      <c r="AB91" s="300">
        <v>0</v>
      </c>
      <c r="AC91" s="300">
        <v>0</v>
      </c>
      <c r="AD91" s="300">
        <v>0</v>
      </c>
      <c r="AE91" s="305" t="s">
        <v>77</v>
      </c>
      <c r="AF91" s="299">
        <f t="shared" si="11"/>
        <v>0</v>
      </c>
      <c r="AG91" s="300">
        <v>0</v>
      </c>
      <c r="AH91" s="300">
        <v>0</v>
      </c>
      <c r="AI91" s="305" t="s">
        <v>77</v>
      </c>
      <c r="AJ91" s="300">
        <v>0</v>
      </c>
      <c r="AK91" s="301" t="s">
        <v>77</v>
      </c>
      <c r="AL91" s="301" t="s">
        <v>77</v>
      </c>
      <c r="AM91" s="299">
        <f t="shared" si="12"/>
        <v>0</v>
      </c>
      <c r="AN91" s="299">
        <f>+K91+AC91-AH91</f>
        <v>34063012</v>
      </c>
      <c r="AO91" s="301" t="s">
        <v>1214</v>
      </c>
      <c r="AP91" s="300">
        <v>0</v>
      </c>
      <c r="AQ91" s="301" t="s">
        <v>1214</v>
      </c>
      <c r="AR91" s="300">
        <v>0</v>
      </c>
      <c r="AS91" s="305" t="s">
        <v>77</v>
      </c>
      <c r="AT91" s="308">
        <v>0</v>
      </c>
      <c r="AU91" s="309">
        <f t="shared" si="13"/>
        <v>34063012</v>
      </c>
      <c r="AV91" s="310">
        <f t="shared" si="14"/>
        <v>0</v>
      </c>
      <c r="AW91" s="307" t="s">
        <v>77</v>
      </c>
      <c r="AX91" s="301" t="s">
        <v>1215</v>
      </c>
      <c r="AY91" s="299" t="s">
        <v>6052</v>
      </c>
      <c r="AZ91" s="297" t="s">
        <v>69</v>
      </c>
      <c r="BA91" s="297" t="s">
        <v>69</v>
      </c>
    </row>
    <row r="92" spans="2:53" x14ac:dyDescent="0.25">
      <c r="B92" s="297">
        <v>2024</v>
      </c>
      <c r="C92" s="297">
        <v>891780111</v>
      </c>
      <c r="D92" s="298" t="s">
        <v>64</v>
      </c>
      <c r="E92" s="299" t="s">
        <v>6051</v>
      </c>
      <c r="F92" s="299" t="s">
        <v>6050</v>
      </c>
      <c r="G92" s="326">
        <v>2021000100084</v>
      </c>
      <c r="H92" s="301" t="s">
        <v>75</v>
      </c>
      <c r="I92" s="300" t="s">
        <v>65</v>
      </c>
      <c r="J92" s="299" t="s">
        <v>6049</v>
      </c>
      <c r="K92" s="314">
        <v>31670285</v>
      </c>
      <c r="L92" s="297" t="s">
        <v>70</v>
      </c>
      <c r="M92" s="299" t="s">
        <v>6048</v>
      </c>
      <c r="N92" s="302">
        <v>1082998052</v>
      </c>
      <c r="O92" s="303">
        <v>81</v>
      </c>
      <c r="P92" s="304">
        <v>45335</v>
      </c>
      <c r="Q92" s="303">
        <v>617161150</v>
      </c>
      <c r="R92" s="304">
        <v>45384</v>
      </c>
      <c r="S92" s="300">
        <v>31670285</v>
      </c>
      <c r="T92" s="301" t="s">
        <v>69</v>
      </c>
      <c r="U92" s="302">
        <v>51913961</v>
      </c>
      <c r="V92" s="299" t="s">
        <v>5857</v>
      </c>
      <c r="W92" s="304">
        <v>45384</v>
      </c>
      <c r="X92" s="304">
        <v>45385</v>
      </c>
      <c r="Y92" s="407" t="s">
        <v>77</v>
      </c>
      <c r="Z92" s="407">
        <v>45747</v>
      </c>
      <c r="AA92" s="299">
        <f t="shared" si="10"/>
        <v>362</v>
      </c>
      <c r="AB92" s="300">
        <v>0</v>
      </c>
      <c r="AC92" s="300">
        <v>0</v>
      </c>
      <c r="AD92" s="300">
        <v>0</v>
      </c>
      <c r="AE92" s="305" t="s">
        <v>77</v>
      </c>
      <c r="AF92" s="299">
        <f t="shared" si="11"/>
        <v>0</v>
      </c>
      <c r="AG92" s="300">
        <v>0</v>
      </c>
      <c r="AH92" s="300">
        <v>0</v>
      </c>
      <c r="AI92" s="305" t="s">
        <v>77</v>
      </c>
      <c r="AJ92" s="300">
        <v>0</v>
      </c>
      <c r="AK92" s="301" t="s">
        <v>77</v>
      </c>
      <c r="AL92" s="301" t="s">
        <v>77</v>
      </c>
      <c r="AM92" s="299">
        <f t="shared" si="12"/>
        <v>0</v>
      </c>
      <c r="AN92" s="299">
        <f>+K92+AC92-AH92</f>
        <v>31670285</v>
      </c>
      <c r="AO92" s="301" t="s">
        <v>1214</v>
      </c>
      <c r="AP92" s="300">
        <v>0</v>
      </c>
      <c r="AQ92" s="301" t="s">
        <v>1214</v>
      </c>
      <c r="AR92" s="300">
        <v>0</v>
      </c>
      <c r="AS92" s="305" t="s">
        <v>77</v>
      </c>
      <c r="AT92" s="308">
        <v>0</v>
      </c>
      <c r="AU92" s="309">
        <f t="shared" si="13"/>
        <v>31670285</v>
      </c>
      <c r="AV92" s="310">
        <f t="shared" si="14"/>
        <v>0</v>
      </c>
      <c r="AW92" s="307" t="s">
        <v>77</v>
      </c>
      <c r="AX92" s="301" t="s">
        <v>1215</v>
      </c>
      <c r="AY92" s="299" t="s">
        <v>6047</v>
      </c>
      <c r="AZ92" s="297" t="s">
        <v>69</v>
      </c>
      <c r="BA92" s="297" t="s">
        <v>69</v>
      </c>
    </row>
    <row r="93" spans="2:53" x14ac:dyDescent="0.25">
      <c r="B93" s="297">
        <v>2024</v>
      </c>
      <c r="C93" s="297">
        <v>891780111</v>
      </c>
      <c r="D93" s="298" t="s">
        <v>64</v>
      </c>
      <c r="E93" s="299" t="s">
        <v>6046</v>
      </c>
      <c r="F93" s="299" t="s">
        <v>6045</v>
      </c>
      <c r="G93" s="326">
        <v>2021000100084</v>
      </c>
      <c r="H93" s="301" t="s">
        <v>75</v>
      </c>
      <c r="I93" s="300" t="s">
        <v>65</v>
      </c>
      <c r="J93" s="299" t="s">
        <v>6044</v>
      </c>
      <c r="K93" s="314">
        <v>34063012</v>
      </c>
      <c r="L93" s="297" t="s">
        <v>70</v>
      </c>
      <c r="M93" s="299" t="s">
        <v>6043</v>
      </c>
      <c r="N93" s="302">
        <v>1119816325</v>
      </c>
      <c r="O93" s="303">
        <v>81</v>
      </c>
      <c r="P93" s="304">
        <v>45335</v>
      </c>
      <c r="Q93" s="303">
        <v>617161150</v>
      </c>
      <c r="R93" s="304">
        <v>45384</v>
      </c>
      <c r="S93" s="300">
        <v>34063012</v>
      </c>
      <c r="T93" s="301" t="s">
        <v>69</v>
      </c>
      <c r="U93" s="302">
        <v>51913961</v>
      </c>
      <c r="V93" s="299" t="s">
        <v>5857</v>
      </c>
      <c r="W93" s="304">
        <v>45384</v>
      </c>
      <c r="X93" s="304">
        <v>45384</v>
      </c>
      <c r="Y93" s="407" t="s">
        <v>77</v>
      </c>
      <c r="Z93" s="407">
        <v>45777</v>
      </c>
      <c r="AA93" s="299">
        <f t="shared" si="10"/>
        <v>393</v>
      </c>
      <c r="AB93" s="300">
        <v>0</v>
      </c>
      <c r="AC93" s="300">
        <v>0</v>
      </c>
      <c r="AD93" s="300">
        <v>0</v>
      </c>
      <c r="AE93" s="305" t="s">
        <v>77</v>
      </c>
      <c r="AF93" s="299">
        <f t="shared" si="11"/>
        <v>0</v>
      </c>
      <c r="AG93" s="300">
        <v>0</v>
      </c>
      <c r="AH93" s="300">
        <v>0</v>
      </c>
      <c r="AI93" s="305" t="s">
        <v>77</v>
      </c>
      <c r="AJ93" s="300">
        <v>0</v>
      </c>
      <c r="AK93" s="301" t="s">
        <v>77</v>
      </c>
      <c r="AL93" s="301" t="s">
        <v>77</v>
      </c>
      <c r="AM93" s="299">
        <f t="shared" si="12"/>
        <v>0</v>
      </c>
      <c r="AN93" s="299">
        <f>+K93+AC93-AH93</f>
        <v>34063012</v>
      </c>
      <c r="AO93" s="301" t="s">
        <v>1214</v>
      </c>
      <c r="AP93" s="300">
        <v>0</v>
      </c>
      <c r="AQ93" s="301" t="s">
        <v>1214</v>
      </c>
      <c r="AR93" s="300">
        <v>0</v>
      </c>
      <c r="AS93" s="305" t="s">
        <v>77</v>
      </c>
      <c r="AT93" s="308">
        <v>0</v>
      </c>
      <c r="AU93" s="309">
        <f t="shared" si="13"/>
        <v>34063012</v>
      </c>
      <c r="AV93" s="310">
        <f t="shared" si="14"/>
        <v>0</v>
      </c>
      <c r="AW93" s="307" t="s">
        <v>77</v>
      </c>
      <c r="AX93" s="301" t="s">
        <v>1215</v>
      </c>
      <c r="AY93" s="299" t="s">
        <v>6042</v>
      </c>
      <c r="AZ93" s="297" t="s">
        <v>69</v>
      </c>
      <c r="BA93" s="297" t="s">
        <v>69</v>
      </c>
    </row>
    <row r="94" spans="2:53" x14ac:dyDescent="0.25">
      <c r="B94" s="297">
        <v>2024</v>
      </c>
      <c r="C94" s="297">
        <v>891780111</v>
      </c>
      <c r="D94" s="298" t="s">
        <v>64</v>
      </c>
      <c r="E94" s="299" t="s">
        <v>6041</v>
      </c>
      <c r="F94" s="299" t="s">
        <v>6040</v>
      </c>
      <c r="G94" s="326">
        <v>2020000100036</v>
      </c>
      <c r="H94" s="301" t="s">
        <v>75</v>
      </c>
      <c r="I94" s="300" t="s">
        <v>65</v>
      </c>
      <c r="J94" s="299" t="s">
        <v>6039</v>
      </c>
      <c r="K94" s="314">
        <v>15838195.33</v>
      </c>
      <c r="L94" s="297" t="s">
        <v>70</v>
      </c>
      <c r="M94" s="299" t="s">
        <v>6038</v>
      </c>
      <c r="N94" s="302">
        <v>1082860590</v>
      </c>
      <c r="O94" s="303">
        <v>82</v>
      </c>
      <c r="P94" s="304">
        <v>45338</v>
      </c>
      <c r="Q94" s="303">
        <v>241828362</v>
      </c>
      <c r="R94" s="304">
        <v>45390</v>
      </c>
      <c r="S94" s="300">
        <v>15838195.33</v>
      </c>
      <c r="T94" s="301" t="s">
        <v>69</v>
      </c>
      <c r="U94" s="302">
        <v>45498601</v>
      </c>
      <c r="V94" s="299" t="s">
        <v>6037</v>
      </c>
      <c r="W94" s="304">
        <v>45390</v>
      </c>
      <c r="X94" s="304">
        <v>45390</v>
      </c>
      <c r="Y94" s="407" t="s">
        <v>77</v>
      </c>
      <c r="Z94" s="407">
        <v>45516</v>
      </c>
      <c r="AA94" s="299">
        <f t="shared" si="10"/>
        <v>126</v>
      </c>
      <c r="AB94" s="300">
        <v>0</v>
      </c>
      <c r="AC94" s="300">
        <v>0</v>
      </c>
      <c r="AD94" s="300">
        <v>0</v>
      </c>
      <c r="AE94" s="305" t="s">
        <v>77</v>
      </c>
      <c r="AF94" s="299">
        <f t="shared" si="11"/>
        <v>0</v>
      </c>
      <c r="AG94" s="300">
        <v>0</v>
      </c>
      <c r="AH94" s="300">
        <v>0</v>
      </c>
      <c r="AI94" s="305" t="s">
        <v>77</v>
      </c>
      <c r="AJ94" s="300">
        <v>0</v>
      </c>
      <c r="AK94" s="301" t="s">
        <v>77</v>
      </c>
      <c r="AL94" s="301" t="s">
        <v>77</v>
      </c>
      <c r="AM94" s="299">
        <f t="shared" si="12"/>
        <v>0</v>
      </c>
      <c r="AN94" s="299">
        <f>+K94+AC94-AH94</f>
        <v>15838195.33</v>
      </c>
      <c r="AO94" s="301" t="s">
        <v>1214</v>
      </c>
      <c r="AP94" s="300">
        <v>0</v>
      </c>
      <c r="AQ94" s="301" t="s">
        <v>1214</v>
      </c>
      <c r="AR94" s="300">
        <v>0</v>
      </c>
      <c r="AS94" s="305" t="s">
        <v>77</v>
      </c>
      <c r="AT94" s="308">
        <v>0</v>
      </c>
      <c r="AU94" s="309">
        <f t="shared" si="13"/>
        <v>15838195.33</v>
      </c>
      <c r="AV94" s="310">
        <f t="shared" si="14"/>
        <v>0</v>
      </c>
      <c r="AW94" s="307" t="s">
        <v>77</v>
      </c>
      <c r="AX94" s="301" t="s">
        <v>1215</v>
      </c>
      <c r="AY94" s="299" t="s">
        <v>6036</v>
      </c>
      <c r="AZ94" s="297" t="s">
        <v>69</v>
      </c>
      <c r="BA94" s="297" t="s">
        <v>69</v>
      </c>
    </row>
    <row r="95" spans="2:53" x14ac:dyDescent="0.25">
      <c r="B95" s="297">
        <v>2024</v>
      </c>
      <c r="C95" s="297">
        <v>891780111</v>
      </c>
      <c r="D95" s="298" t="s">
        <v>64</v>
      </c>
      <c r="E95" s="299" t="s">
        <v>6035</v>
      </c>
      <c r="F95" s="299" t="s">
        <v>6034</v>
      </c>
      <c r="G95" s="326">
        <v>0</v>
      </c>
      <c r="H95" s="301" t="s">
        <v>75</v>
      </c>
      <c r="I95" s="300" t="s">
        <v>65</v>
      </c>
      <c r="J95" s="299" t="s">
        <v>6033</v>
      </c>
      <c r="K95" s="314">
        <v>65450000</v>
      </c>
      <c r="L95" s="297" t="s">
        <v>70</v>
      </c>
      <c r="M95" s="299" t="s">
        <v>6032</v>
      </c>
      <c r="N95" s="302">
        <v>800214001</v>
      </c>
      <c r="O95" s="303">
        <v>730</v>
      </c>
      <c r="P95" s="304">
        <v>45369</v>
      </c>
      <c r="Q95" s="303">
        <v>65450000</v>
      </c>
      <c r="R95" s="304">
        <v>45392</v>
      </c>
      <c r="S95" s="300">
        <v>65450000</v>
      </c>
      <c r="T95" s="301" t="s">
        <v>69</v>
      </c>
      <c r="U95" s="302">
        <v>85449357</v>
      </c>
      <c r="V95" s="299" t="s">
        <v>6031</v>
      </c>
      <c r="W95" s="304">
        <v>45392</v>
      </c>
      <c r="X95" s="328">
        <v>45392</v>
      </c>
      <c r="Y95" s="407" t="s">
        <v>77</v>
      </c>
      <c r="Z95" s="407">
        <v>45657</v>
      </c>
      <c r="AA95" s="299">
        <f t="shared" si="10"/>
        <v>265</v>
      </c>
      <c r="AB95" s="300">
        <v>0</v>
      </c>
      <c r="AC95" s="300">
        <v>0</v>
      </c>
      <c r="AD95" s="300">
        <v>0</v>
      </c>
      <c r="AE95" s="305" t="s">
        <v>77</v>
      </c>
      <c r="AF95" s="299">
        <f t="shared" si="11"/>
        <v>0</v>
      </c>
      <c r="AG95" s="300">
        <v>0</v>
      </c>
      <c r="AH95" s="300">
        <v>0</v>
      </c>
      <c r="AI95" s="305" t="s">
        <v>77</v>
      </c>
      <c r="AJ95" s="300">
        <v>0</v>
      </c>
      <c r="AK95" s="301" t="s">
        <v>77</v>
      </c>
      <c r="AL95" s="301" t="s">
        <v>77</v>
      </c>
      <c r="AM95" s="299">
        <f t="shared" si="12"/>
        <v>0</v>
      </c>
      <c r="AN95" s="299">
        <f>+K95+AC95-AH95</f>
        <v>65450000</v>
      </c>
      <c r="AO95" s="301" t="s">
        <v>69</v>
      </c>
      <c r="AP95" s="300">
        <v>63250000</v>
      </c>
      <c r="AQ95" s="301" t="s">
        <v>1214</v>
      </c>
      <c r="AR95" s="300">
        <v>0</v>
      </c>
      <c r="AS95" s="305" t="s">
        <v>77</v>
      </c>
      <c r="AT95" s="308">
        <v>0</v>
      </c>
      <c r="AU95" s="309">
        <f t="shared" si="13"/>
        <v>65450000</v>
      </c>
      <c r="AV95" s="310">
        <f t="shared" si="14"/>
        <v>0</v>
      </c>
      <c r="AW95" s="307" t="s">
        <v>77</v>
      </c>
      <c r="AX95" s="301" t="s">
        <v>1215</v>
      </c>
      <c r="AY95" s="299" t="s">
        <v>6030</v>
      </c>
      <c r="AZ95" s="297" t="s">
        <v>69</v>
      </c>
      <c r="BA95" s="297" t="s">
        <v>3456</v>
      </c>
    </row>
    <row r="96" spans="2:53" x14ac:dyDescent="0.25">
      <c r="B96" s="297">
        <v>2024</v>
      </c>
      <c r="C96" s="297">
        <v>891780111</v>
      </c>
      <c r="D96" s="298" t="s">
        <v>64</v>
      </c>
      <c r="E96" s="299" t="s">
        <v>6029</v>
      </c>
      <c r="F96" s="299" t="s">
        <v>6028</v>
      </c>
      <c r="G96" s="326">
        <v>0</v>
      </c>
      <c r="H96" s="301" t="s">
        <v>75</v>
      </c>
      <c r="I96" s="300" t="s">
        <v>65</v>
      </c>
      <c r="J96" s="299" t="s">
        <v>6027</v>
      </c>
      <c r="K96" s="314">
        <v>49000000</v>
      </c>
      <c r="L96" s="297" t="s">
        <v>70</v>
      </c>
      <c r="M96" s="299" t="s">
        <v>5970</v>
      </c>
      <c r="N96" s="302">
        <v>32661345</v>
      </c>
      <c r="O96" s="303">
        <v>1060</v>
      </c>
      <c r="P96" s="304">
        <v>45408</v>
      </c>
      <c r="Q96" s="303">
        <v>955600000</v>
      </c>
      <c r="R96" s="304">
        <v>45421</v>
      </c>
      <c r="S96" s="300">
        <v>49000000</v>
      </c>
      <c r="T96" s="301" t="s">
        <v>69</v>
      </c>
      <c r="U96" s="302">
        <v>85455983</v>
      </c>
      <c r="V96" s="299" t="s">
        <v>1170</v>
      </c>
      <c r="W96" s="406">
        <v>45419</v>
      </c>
      <c r="X96" s="406">
        <v>45421</v>
      </c>
      <c r="Y96" s="407" t="s">
        <v>77</v>
      </c>
      <c r="Z96" s="407">
        <v>45553</v>
      </c>
      <c r="AA96" s="299">
        <f t="shared" si="10"/>
        <v>132</v>
      </c>
      <c r="AB96" s="300">
        <v>0</v>
      </c>
      <c r="AC96" s="300">
        <v>0</v>
      </c>
      <c r="AD96" s="300">
        <v>0</v>
      </c>
      <c r="AE96" s="305" t="s">
        <v>77</v>
      </c>
      <c r="AF96" s="299">
        <f t="shared" si="11"/>
        <v>0</v>
      </c>
      <c r="AG96" s="300">
        <v>0</v>
      </c>
      <c r="AH96" s="300">
        <v>0</v>
      </c>
      <c r="AI96" s="305" t="s">
        <v>77</v>
      </c>
      <c r="AJ96" s="300">
        <v>0</v>
      </c>
      <c r="AK96" s="301" t="s">
        <v>77</v>
      </c>
      <c r="AL96" s="301" t="s">
        <v>77</v>
      </c>
      <c r="AM96" s="299">
        <f t="shared" si="12"/>
        <v>0</v>
      </c>
      <c r="AN96" s="299">
        <f>+K96+AC96-AH96</f>
        <v>49000000</v>
      </c>
      <c r="AO96" s="301" t="s">
        <v>1214</v>
      </c>
      <c r="AP96" s="300">
        <v>0</v>
      </c>
      <c r="AQ96" s="301" t="s">
        <v>1214</v>
      </c>
      <c r="AR96" s="300">
        <v>0</v>
      </c>
      <c r="AS96" s="305" t="s">
        <v>77</v>
      </c>
      <c r="AT96" s="308">
        <v>0</v>
      </c>
      <c r="AU96" s="309">
        <f t="shared" si="13"/>
        <v>49000000</v>
      </c>
      <c r="AV96" s="310">
        <f t="shared" si="14"/>
        <v>0</v>
      </c>
      <c r="AW96" s="307" t="s">
        <v>77</v>
      </c>
      <c r="AX96" s="301" t="s">
        <v>1215</v>
      </c>
      <c r="AY96" s="299" t="s">
        <v>6026</v>
      </c>
      <c r="AZ96" s="297" t="s">
        <v>69</v>
      </c>
      <c r="BA96" s="297" t="s">
        <v>69</v>
      </c>
    </row>
    <row r="97" spans="2:53" x14ac:dyDescent="0.25">
      <c r="B97" s="297">
        <v>2024</v>
      </c>
      <c r="C97" s="297">
        <v>891780111</v>
      </c>
      <c r="D97" s="298" t="s">
        <v>64</v>
      </c>
      <c r="E97" s="299" t="s">
        <v>6025</v>
      </c>
      <c r="F97" s="299" t="s">
        <v>6024</v>
      </c>
      <c r="G97" s="326">
        <v>0</v>
      </c>
      <c r="H97" s="301" t="s">
        <v>75</v>
      </c>
      <c r="I97" s="300" t="s">
        <v>65</v>
      </c>
      <c r="J97" s="299" t="s">
        <v>6023</v>
      </c>
      <c r="K97" s="314">
        <v>18500000</v>
      </c>
      <c r="L97" s="297" t="s">
        <v>70</v>
      </c>
      <c r="M97" s="299" t="s">
        <v>4340</v>
      </c>
      <c r="N97" s="302">
        <v>1082872242</v>
      </c>
      <c r="O97" s="303">
        <v>1060</v>
      </c>
      <c r="P97" s="304">
        <v>45408</v>
      </c>
      <c r="Q97" s="303">
        <v>955600000</v>
      </c>
      <c r="R97" s="304">
        <v>45421</v>
      </c>
      <c r="S97" s="300">
        <v>18500000</v>
      </c>
      <c r="T97" s="301" t="s">
        <v>69</v>
      </c>
      <c r="U97" s="302">
        <v>32661345</v>
      </c>
      <c r="V97" s="299" t="s">
        <v>5970</v>
      </c>
      <c r="W97" s="408">
        <v>45419</v>
      </c>
      <c r="X97" s="406">
        <v>45421</v>
      </c>
      <c r="Y97" s="407" t="s">
        <v>77</v>
      </c>
      <c r="Z97" s="407">
        <v>45553</v>
      </c>
      <c r="AA97" s="299">
        <f t="shared" si="10"/>
        <v>132</v>
      </c>
      <c r="AB97" s="300">
        <v>0</v>
      </c>
      <c r="AC97" s="300">
        <v>0</v>
      </c>
      <c r="AD97" s="300">
        <v>0</v>
      </c>
      <c r="AE97" s="305" t="s">
        <v>77</v>
      </c>
      <c r="AF97" s="299">
        <f t="shared" si="11"/>
        <v>0</v>
      </c>
      <c r="AG97" s="300">
        <v>0</v>
      </c>
      <c r="AH97" s="300">
        <v>0</v>
      </c>
      <c r="AI97" s="305" t="s">
        <v>77</v>
      </c>
      <c r="AJ97" s="300">
        <v>0</v>
      </c>
      <c r="AK97" s="301" t="s">
        <v>77</v>
      </c>
      <c r="AL97" s="301" t="s">
        <v>77</v>
      </c>
      <c r="AM97" s="299">
        <f t="shared" si="12"/>
        <v>0</v>
      </c>
      <c r="AN97" s="299">
        <f>+K97+AC97-AH97</f>
        <v>18500000</v>
      </c>
      <c r="AO97" s="301" t="s">
        <v>1214</v>
      </c>
      <c r="AP97" s="300">
        <v>0</v>
      </c>
      <c r="AQ97" s="301" t="s">
        <v>1214</v>
      </c>
      <c r="AR97" s="300">
        <v>0</v>
      </c>
      <c r="AS97" s="305" t="s">
        <v>77</v>
      </c>
      <c r="AT97" s="308">
        <v>0</v>
      </c>
      <c r="AU97" s="309">
        <f t="shared" si="13"/>
        <v>18500000</v>
      </c>
      <c r="AV97" s="310">
        <f t="shared" si="14"/>
        <v>0</v>
      </c>
      <c r="AW97" s="307" t="s">
        <v>77</v>
      </c>
      <c r="AX97" s="301" t="s">
        <v>1215</v>
      </c>
      <c r="AY97" s="299" t="s">
        <v>6022</v>
      </c>
      <c r="AZ97" s="297" t="s">
        <v>69</v>
      </c>
      <c r="BA97" s="297" t="s">
        <v>69</v>
      </c>
    </row>
    <row r="98" spans="2:53" x14ac:dyDescent="0.25">
      <c r="B98" s="297">
        <v>2024</v>
      </c>
      <c r="C98" s="297">
        <v>891780111</v>
      </c>
      <c r="D98" s="298" t="s">
        <v>64</v>
      </c>
      <c r="E98" s="299" t="s">
        <v>6021</v>
      </c>
      <c r="F98" s="299" t="s">
        <v>6020</v>
      </c>
      <c r="G98" s="326">
        <v>0</v>
      </c>
      <c r="H98" s="301" t="s">
        <v>75</v>
      </c>
      <c r="I98" s="300" t="s">
        <v>65</v>
      </c>
      <c r="J98" s="299" t="s">
        <v>6019</v>
      </c>
      <c r="K98" s="314">
        <v>35000000</v>
      </c>
      <c r="L98" s="297" t="s">
        <v>70</v>
      </c>
      <c r="M98" s="299" t="s">
        <v>6018</v>
      </c>
      <c r="N98" s="302">
        <v>24397390</v>
      </c>
      <c r="O98" s="303">
        <v>1060</v>
      </c>
      <c r="P98" s="304">
        <v>45408</v>
      </c>
      <c r="Q98" s="303">
        <v>955600000</v>
      </c>
      <c r="R98" s="304">
        <v>45421</v>
      </c>
      <c r="S98" s="300">
        <v>35000000</v>
      </c>
      <c r="T98" s="301" t="s">
        <v>69</v>
      </c>
      <c r="U98" s="302">
        <v>32661345</v>
      </c>
      <c r="V98" s="299" t="s">
        <v>5970</v>
      </c>
      <c r="W98" s="408">
        <v>45419</v>
      </c>
      <c r="X98" s="406">
        <v>45421</v>
      </c>
      <c r="Y98" s="407" t="s">
        <v>77</v>
      </c>
      <c r="Z98" s="407">
        <v>45553</v>
      </c>
      <c r="AA98" s="299">
        <f t="shared" si="10"/>
        <v>132</v>
      </c>
      <c r="AB98" s="300">
        <v>0</v>
      </c>
      <c r="AC98" s="300">
        <v>0</v>
      </c>
      <c r="AD98" s="300">
        <v>0</v>
      </c>
      <c r="AE98" s="305" t="s">
        <v>77</v>
      </c>
      <c r="AF98" s="299">
        <f t="shared" si="11"/>
        <v>0</v>
      </c>
      <c r="AG98" s="300">
        <v>0</v>
      </c>
      <c r="AH98" s="300">
        <v>0</v>
      </c>
      <c r="AI98" s="305" t="s">
        <v>77</v>
      </c>
      <c r="AJ98" s="300">
        <v>0</v>
      </c>
      <c r="AK98" s="301" t="s">
        <v>77</v>
      </c>
      <c r="AL98" s="301" t="s">
        <v>77</v>
      </c>
      <c r="AM98" s="299">
        <f t="shared" si="12"/>
        <v>0</v>
      </c>
      <c r="AN98" s="299">
        <f>+K98+AC98-AH98</f>
        <v>35000000</v>
      </c>
      <c r="AO98" s="301" t="s">
        <v>1214</v>
      </c>
      <c r="AP98" s="300">
        <v>0</v>
      </c>
      <c r="AQ98" s="301" t="s">
        <v>1214</v>
      </c>
      <c r="AR98" s="300">
        <v>0</v>
      </c>
      <c r="AS98" s="305" t="s">
        <v>77</v>
      </c>
      <c r="AT98" s="308">
        <v>0</v>
      </c>
      <c r="AU98" s="309">
        <f t="shared" si="13"/>
        <v>35000000</v>
      </c>
      <c r="AV98" s="310">
        <f t="shared" si="14"/>
        <v>0</v>
      </c>
      <c r="AW98" s="307" t="s">
        <v>77</v>
      </c>
      <c r="AX98" s="301" t="s">
        <v>1215</v>
      </c>
      <c r="AY98" s="299" t="s">
        <v>6017</v>
      </c>
      <c r="AZ98" s="297" t="s">
        <v>69</v>
      </c>
      <c r="BA98" s="297" t="s">
        <v>69</v>
      </c>
    </row>
    <row r="99" spans="2:53" x14ac:dyDescent="0.25">
      <c r="B99" s="297">
        <v>2024</v>
      </c>
      <c r="C99" s="297">
        <v>891780111</v>
      </c>
      <c r="D99" s="298" t="s">
        <v>64</v>
      </c>
      <c r="E99" s="299" t="s">
        <v>6016</v>
      </c>
      <c r="F99" s="299" t="s">
        <v>6015</v>
      </c>
      <c r="G99" s="326">
        <v>0</v>
      </c>
      <c r="H99" s="301" t="s">
        <v>75</v>
      </c>
      <c r="I99" s="300" t="s">
        <v>65</v>
      </c>
      <c r="J99" s="299" t="s">
        <v>6014</v>
      </c>
      <c r="K99" s="314">
        <v>24000000</v>
      </c>
      <c r="L99" s="297" t="s">
        <v>70</v>
      </c>
      <c r="M99" s="299" t="s">
        <v>6013</v>
      </c>
      <c r="N99" s="302">
        <v>43869666</v>
      </c>
      <c r="O99" s="303">
        <v>1060</v>
      </c>
      <c r="P99" s="304">
        <v>45408</v>
      </c>
      <c r="Q99" s="303">
        <v>955600000</v>
      </c>
      <c r="R99" s="304">
        <v>45428</v>
      </c>
      <c r="S99" s="300">
        <v>24000000</v>
      </c>
      <c r="T99" s="301" t="s">
        <v>69</v>
      </c>
      <c r="U99" s="302">
        <v>32661345</v>
      </c>
      <c r="V99" s="299" t="s">
        <v>5970</v>
      </c>
      <c r="W99" s="408">
        <v>45428</v>
      </c>
      <c r="X99" s="406">
        <v>45428</v>
      </c>
      <c r="Y99" s="407" t="s">
        <v>77</v>
      </c>
      <c r="Z99" s="407">
        <v>45553</v>
      </c>
      <c r="AA99" s="299">
        <f t="shared" si="10"/>
        <v>125</v>
      </c>
      <c r="AB99" s="300">
        <v>0</v>
      </c>
      <c r="AC99" s="300">
        <v>0</v>
      </c>
      <c r="AD99" s="300">
        <v>0</v>
      </c>
      <c r="AE99" s="305" t="s">
        <v>77</v>
      </c>
      <c r="AF99" s="299">
        <f t="shared" si="11"/>
        <v>0</v>
      </c>
      <c r="AG99" s="300">
        <v>0</v>
      </c>
      <c r="AH99" s="300">
        <v>0</v>
      </c>
      <c r="AI99" s="305" t="s">
        <v>77</v>
      </c>
      <c r="AJ99" s="300">
        <v>0</v>
      </c>
      <c r="AK99" s="301" t="s">
        <v>77</v>
      </c>
      <c r="AL99" s="301" t="s">
        <v>77</v>
      </c>
      <c r="AM99" s="299">
        <f t="shared" si="12"/>
        <v>0</v>
      </c>
      <c r="AN99" s="299">
        <f>+K99+AC99-AH99</f>
        <v>24000000</v>
      </c>
      <c r="AO99" s="301" t="s">
        <v>1214</v>
      </c>
      <c r="AP99" s="300">
        <v>0</v>
      </c>
      <c r="AQ99" s="301" t="s">
        <v>1214</v>
      </c>
      <c r="AR99" s="300">
        <v>0</v>
      </c>
      <c r="AS99" s="305" t="s">
        <v>77</v>
      </c>
      <c r="AT99" s="308">
        <v>0</v>
      </c>
      <c r="AU99" s="309">
        <f t="shared" si="13"/>
        <v>24000000</v>
      </c>
      <c r="AV99" s="310">
        <f t="shared" si="14"/>
        <v>0</v>
      </c>
      <c r="AW99" s="307" t="s">
        <v>77</v>
      </c>
      <c r="AX99" s="301" t="s">
        <v>1215</v>
      </c>
      <c r="AY99" s="299" t="s">
        <v>6012</v>
      </c>
      <c r="AZ99" s="297" t="s">
        <v>69</v>
      </c>
      <c r="BA99" s="297" t="s">
        <v>69</v>
      </c>
    </row>
    <row r="100" spans="2:53" x14ac:dyDescent="0.25">
      <c r="B100" s="297">
        <v>2024</v>
      </c>
      <c r="C100" s="297">
        <v>891780111</v>
      </c>
      <c r="D100" s="298" t="s">
        <v>64</v>
      </c>
      <c r="E100" s="299" t="s">
        <v>6011</v>
      </c>
      <c r="F100" s="299" t="s">
        <v>6010</v>
      </c>
      <c r="G100" s="326">
        <v>0</v>
      </c>
      <c r="H100" s="301" t="s">
        <v>75</v>
      </c>
      <c r="I100" s="300" t="s">
        <v>65</v>
      </c>
      <c r="J100" s="299" t="s">
        <v>6009</v>
      </c>
      <c r="K100" s="314">
        <v>24000000</v>
      </c>
      <c r="L100" s="297" t="s">
        <v>70</v>
      </c>
      <c r="M100" s="299" t="s">
        <v>6008</v>
      </c>
      <c r="N100" s="302">
        <v>80165859</v>
      </c>
      <c r="O100" s="303">
        <v>1060</v>
      </c>
      <c r="P100" s="304">
        <v>45408</v>
      </c>
      <c r="Q100" s="303">
        <v>955600000</v>
      </c>
      <c r="R100" s="304">
        <v>45428</v>
      </c>
      <c r="S100" s="300">
        <v>24000000</v>
      </c>
      <c r="T100" s="301" t="s">
        <v>69</v>
      </c>
      <c r="U100" s="302">
        <v>32661345</v>
      </c>
      <c r="V100" s="299" t="s">
        <v>5970</v>
      </c>
      <c r="W100" s="408">
        <v>45428</v>
      </c>
      <c r="X100" s="406">
        <v>45428</v>
      </c>
      <c r="Y100" s="407" t="s">
        <v>77</v>
      </c>
      <c r="Z100" s="407">
        <v>45553</v>
      </c>
      <c r="AA100" s="299">
        <f t="shared" si="10"/>
        <v>125</v>
      </c>
      <c r="AB100" s="300">
        <v>0</v>
      </c>
      <c r="AC100" s="300">
        <v>0</v>
      </c>
      <c r="AD100" s="300">
        <v>0</v>
      </c>
      <c r="AE100" s="305" t="s">
        <v>77</v>
      </c>
      <c r="AF100" s="299">
        <f t="shared" si="11"/>
        <v>0</v>
      </c>
      <c r="AG100" s="300">
        <v>0</v>
      </c>
      <c r="AH100" s="300">
        <v>0</v>
      </c>
      <c r="AI100" s="305" t="s">
        <v>77</v>
      </c>
      <c r="AJ100" s="300">
        <v>0</v>
      </c>
      <c r="AK100" s="301" t="s">
        <v>77</v>
      </c>
      <c r="AL100" s="301" t="s">
        <v>77</v>
      </c>
      <c r="AM100" s="299">
        <f t="shared" si="12"/>
        <v>0</v>
      </c>
      <c r="AN100" s="299">
        <f>+K100+AC100-AH100</f>
        <v>24000000</v>
      </c>
      <c r="AO100" s="301" t="s">
        <v>1214</v>
      </c>
      <c r="AP100" s="300">
        <v>0</v>
      </c>
      <c r="AQ100" s="301" t="s">
        <v>1214</v>
      </c>
      <c r="AR100" s="300">
        <v>0</v>
      </c>
      <c r="AS100" s="305" t="s">
        <v>77</v>
      </c>
      <c r="AT100" s="308">
        <v>0</v>
      </c>
      <c r="AU100" s="309">
        <f t="shared" si="13"/>
        <v>24000000</v>
      </c>
      <c r="AV100" s="310">
        <f t="shared" si="14"/>
        <v>0</v>
      </c>
      <c r="AW100" s="307" t="s">
        <v>77</v>
      </c>
      <c r="AX100" s="301" t="s">
        <v>1215</v>
      </c>
      <c r="AY100" s="299" t="s">
        <v>6007</v>
      </c>
      <c r="AZ100" s="297" t="s">
        <v>69</v>
      </c>
      <c r="BA100" s="297" t="s">
        <v>69</v>
      </c>
    </row>
    <row r="101" spans="2:53" x14ac:dyDescent="0.25">
      <c r="B101" s="297">
        <v>2024</v>
      </c>
      <c r="C101" s="297">
        <v>891780111</v>
      </c>
      <c r="D101" s="298" t="s">
        <v>64</v>
      </c>
      <c r="E101" s="299" t="s">
        <v>6006</v>
      </c>
      <c r="F101" s="299" t="s">
        <v>6005</v>
      </c>
      <c r="G101" s="326">
        <v>0</v>
      </c>
      <c r="H101" s="301" t="s">
        <v>75</v>
      </c>
      <c r="I101" s="300" t="s">
        <v>65</v>
      </c>
      <c r="J101" s="299" t="s">
        <v>6004</v>
      </c>
      <c r="K101" s="314">
        <v>24000000</v>
      </c>
      <c r="L101" s="297" t="s">
        <v>70</v>
      </c>
      <c r="M101" s="299" t="s">
        <v>6003</v>
      </c>
      <c r="N101" s="302">
        <v>1143440725</v>
      </c>
      <c r="O101" s="303">
        <v>1060</v>
      </c>
      <c r="P101" s="304">
        <v>45408</v>
      </c>
      <c r="Q101" s="303">
        <v>955600000</v>
      </c>
      <c r="R101" s="304">
        <v>45428</v>
      </c>
      <c r="S101" s="300">
        <v>24000000</v>
      </c>
      <c r="T101" s="301" t="s">
        <v>69</v>
      </c>
      <c r="U101" s="302">
        <v>32661345</v>
      </c>
      <c r="V101" s="299" t="s">
        <v>5970</v>
      </c>
      <c r="W101" s="408">
        <v>45428</v>
      </c>
      <c r="X101" s="406">
        <v>45428</v>
      </c>
      <c r="Y101" s="407" t="s">
        <v>77</v>
      </c>
      <c r="Z101" s="407">
        <v>45553</v>
      </c>
      <c r="AA101" s="299">
        <f t="shared" si="10"/>
        <v>125</v>
      </c>
      <c r="AB101" s="300">
        <v>0</v>
      </c>
      <c r="AC101" s="300">
        <v>0</v>
      </c>
      <c r="AD101" s="300">
        <v>0</v>
      </c>
      <c r="AE101" s="305" t="s">
        <v>77</v>
      </c>
      <c r="AF101" s="299">
        <f t="shared" si="11"/>
        <v>0</v>
      </c>
      <c r="AG101" s="300">
        <v>0</v>
      </c>
      <c r="AH101" s="300">
        <v>0</v>
      </c>
      <c r="AI101" s="305" t="s">
        <v>77</v>
      </c>
      <c r="AJ101" s="300">
        <v>0</v>
      </c>
      <c r="AK101" s="301" t="s">
        <v>77</v>
      </c>
      <c r="AL101" s="301" t="s">
        <v>77</v>
      </c>
      <c r="AM101" s="299">
        <f t="shared" si="12"/>
        <v>0</v>
      </c>
      <c r="AN101" s="299">
        <f>+K101+AC101-AH101</f>
        <v>24000000</v>
      </c>
      <c r="AO101" s="301" t="s">
        <v>1214</v>
      </c>
      <c r="AP101" s="300">
        <v>0</v>
      </c>
      <c r="AQ101" s="301" t="s">
        <v>1214</v>
      </c>
      <c r="AR101" s="300">
        <v>0</v>
      </c>
      <c r="AS101" s="305" t="s">
        <v>77</v>
      </c>
      <c r="AT101" s="308">
        <v>0</v>
      </c>
      <c r="AU101" s="309">
        <f t="shared" si="13"/>
        <v>24000000</v>
      </c>
      <c r="AV101" s="310">
        <f t="shared" si="14"/>
        <v>0</v>
      </c>
      <c r="AW101" s="307" t="s">
        <v>77</v>
      </c>
      <c r="AX101" s="301" t="s">
        <v>1215</v>
      </c>
      <c r="AY101" s="299" t="s">
        <v>6002</v>
      </c>
      <c r="AZ101" s="297" t="s">
        <v>69</v>
      </c>
      <c r="BA101" s="297" t="s">
        <v>69</v>
      </c>
    </row>
    <row r="102" spans="2:53" x14ac:dyDescent="0.25">
      <c r="B102" s="297">
        <v>2024</v>
      </c>
      <c r="C102" s="297">
        <v>891780111</v>
      </c>
      <c r="D102" s="298" t="s">
        <v>64</v>
      </c>
      <c r="E102" s="299" t="s">
        <v>6001</v>
      </c>
      <c r="F102" s="299" t="s">
        <v>6000</v>
      </c>
      <c r="G102" s="326">
        <v>0</v>
      </c>
      <c r="H102" s="301" t="s">
        <v>75</v>
      </c>
      <c r="I102" s="300" t="s">
        <v>65</v>
      </c>
      <c r="J102" s="299" t="s">
        <v>5999</v>
      </c>
      <c r="K102" s="314">
        <v>24000000</v>
      </c>
      <c r="L102" s="297" t="s">
        <v>70</v>
      </c>
      <c r="M102" s="299" t="s">
        <v>5998</v>
      </c>
      <c r="N102" s="302">
        <v>39794926</v>
      </c>
      <c r="O102" s="303">
        <v>1060</v>
      </c>
      <c r="P102" s="304">
        <v>45408</v>
      </c>
      <c r="Q102" s="303">
        <v>955600000</v>
      </c>
      <c r="R102" s="304" t="s">
        <v>5992</v>
      </c>
      <c r="S102" s="300">
        <v>24000000</v>
      </c>
      <c r="T102" s="301" t="s">
        <v>69</v>
      </c>
      <c r="U102" s="302">
        <v>32661345</v>
      </c>
      <c r="V102" s="299" t="s">
        <v>5970</v>
      </c>
      <c r="W102" s="408">
        <v>45428</v>
      </c>
      <c r="X102" s="406">
        <v>45429</v>
      </c>
      <c r="Y102" s="407" t="s">
        <v>77</v>
      </c>
      <c r="Z102" s="407">
        <v>45553</v>
      </c>
      <c r="AA102" s="299">
        <f t="shared" si="10"/>
        <v>124</v>
      </c>
      <c r="AB102" s="300">
        <v>0</v>
      </c>
      <c r="AC102" s="300">
        <v>0</v>
      </c>
      <c r="AD102" s="300">
        <v>0</v>
      </c>
      <c r="AE102" s="305" t="s">
        <v>77</v>
      </c>
      <c r="AF102" s="299">
        <f t="shared" si="11"/>
        <v>0</v>
      </c>
      <c r="AG102" s="300">
        <v>0</v>
      </c>
      <c r="AH102" s="300">
        <v>0</v>
      </c>
      <c r="AI102" s="305" t="s">
        <v>77</v>
      </c>
      <c r="AJ102" s="300">
        <v>0</v>
      </c>
      <c r="AK102" s="301" t="s">
        <v>77</v>
      </c>
      <c r="AL102" s="301" t="s">
        <v>77</v>
      </c>
      <c r="AM102" s="299">
        <f t="shared" si="12"/>
        <v>0</v>
      </c>
      <c r="AN102" s="299">
        <f>+K102+AC102-AH102</f>
        <v>24000000</v>
      </c>
      <c r="AO102" s="301" t="s">
        <v>1214</v>
      </c>
      <c r="AP102" s="300">
        <v>0</v>
      </c>
      <c r="AQ102" s="301" t="s">
        <v>1214</v>
      </c>
      <c r="AR102" s="300">
        <v>0</v>
      </c>
      <c r="AS102" s="305" t="s">
        <v>77</v>
      </c>
      <c r="AT102" s="308">
        <v>0</v>
      </c>
      <c r="AU102" s="309">
        <f t="shared" si="13"/>
        <v>24000000</v>
      </c>
      <c r="AV102" s="310">
        <f t="shared" si="14"/>
        <v>0</v>
      </c>
      <c r="AW102" s="307" t="s">
        <v>77</v>
      </c>
      <c r="AX102" s="301" t="s">
        <v>1215</v>
      </c>
      <c r="AY102" s="299" t="s">
        <v>5997</v>
      </c>
      <c r="AZ102" s="297" t="s">
        <v>69</v>
      </c>
      <c r="BA102" s="297" t="s">
        <v>69</v>
      </c>
    </row>
    <row r="103" spans="2:53" x14ac:dyDescent="0.25">
      <c r="B103" s="297">
        <v>2024</v>
      </c>
      <c r="C103" s="297">
        <v>891780111</v>
      </c>
      <c r="D103" s="298" t="s">
        <v>64</v>
      </c>
      <c r="E103" s="299" t="s">
        <v>5996</v>
      </c>
      <c r="F103" s="299" t="s">
        <v>5995</v>
      </c>
      <c r="G103" s="326">
        <v>0</v>
      </c>
      <c r="H103" s="301" t="s">
        <v>75</v>
      </c>
      <c r="I103" s="300" t="s">
        <v>65</v>
      </c>
      <c r="J103" s="299" t="s">
        <v>5994</v>
      </c>
      <c r="K103" s="314">
        <v>24000000</v>
      </c>
      <c r="L103" s="297" t="s">
        <v>70</v>
      </c>
      <c r="M103" s="299" t="s">
        <v>5993</v>
      </c>
      <c r="N103" s="302">
        <v>80421545</v>
      </c>
      <c r="O103" s="303">
        <v>1060</v>
      </c>
      <c r="P103" s="304">
        <v>45408</v>
      </c>
      <c r="Q103" s="303">
        <v>955600000</v>
      </c>
      <c r="R103" s="304" t="s">
        <v>5992</v>
      </c>
      <c r="S103" s="300">
        <v>24000000</v>
      </c>
      <c r="T103" s="301" t="s">
        <v>69</v>
      </c>
      <c r="U103" s="302">
        <v>32661345</v>
      </c>
      <c r="V103" s="299" t="s">
        <v>5970</v>
      </c>
      <c r="W103" s="408">
        <v>45428</v>
      </c>
      <c r="X103" s="406">
        <v>45429</v>
      </c>
      <c r="Y103" s="407" t="s">
        <v>77</v>
      </c>
      <c r="Z103" s="407">
        <v>45553</v>
      </c>
      <c r="AA103" s="299">
        <f t="shared" si="10"/>
        <v>124</v>
      </c>
      <c r="AB103" s="300">
        <v>0</v>
      </c>
      <c r="AC103" s="300">
        <v>0</v>
      </c>
      <c r="AD103" s="300">
        <v>0</v>
      </c>
      <c r="AE103" s="305" t="s">
        <v>77</v>
      </c>
      <c r="AF103" s="299">
        <f t="shared" si="11"/>
        <v>0</v>
      </c>
      <c r="AG103" s="300">
        <v>0</v>
      </c>
      <c r="AH103" s="300">
        <v>0</v>
      </c>
      <c r="AI103" s="305" t="s">
        <v>77</v>
      </c>
      <c r="AJ103" s="300">
        <v>0</v>
      </c>
      <c r="AK103" s="301" t="s">
        <v>77</v>
      </c>
      <c r="AL103" s="301" t="s">
        <v>77</v>
      </c>
      <c r="AM103" s="299">
        <f t="shared" si="12"/>
        <v>0</v>
      </c>
      <c r="AN103" s="299">
        <f>+K103+AC103-AH103</f>
        <v>24000000</v>
      </c>
      <c r="AO103" s="301" t="s">
        <v>1214</v>
      </c>
      <c r="AP103" s="300">
        <v>0</v>
      </c>
      <c r="AQ103" s="301" t="s">
        <v>1214</v>
      </c>
      <c r="AR103" s="300">
        <v>0</v>
      </c>
      <c r="AS103" s="305" t="s">
        <v>77</v>
      </c>
      <c r="AT103" s="308">
        <v>0</v>
      </c>
      <c r="AU103" s="309">
        <f t="shared" si="13"/>
        <v>24000000</v>
      </c>
      <c r="AV103" s="310">
        <f t="shared" si="14"/>
        <v>0</v>
      </c>
      <c r="AW103" s="307" t="s">
        <v>77</v>
      </c>
      <c r="AX103" s="301" t="s">
        <v>1215</v>
      </c>
      <c r="AY103" s="299" t="s">
        <v>5991</v>
      </c>
      <c r="AZ103" s="297" t="s">
        <v>69</v>
      </c>
      <c r="BA103" s="297" t="s">
        <v>69</v>
      </c>
    </row>
    <row r="104" spans="2:53" x14ac:dyDescent="0.25">
      <c r="B104" s="297">
        <v>2024</v>
      </c>
      <c r="C104" s="297">
        <v>891780111</v>
      </c>
      <c r="D104" s="298" t="s">
        <v>64</v>
      </c>
      <c r="E104" s="299" t="s">
        <v>5990</v>
      </c>
      <c r="F104" s="299" t="s">
        <v>5989</v>
      </c>
      <c r="G104" s="326">
        <v>0</v>
      </c>
      <c r="H104" s="301" t="s">
        <v>75</v>
      </c>
      <c r="I104" s="300" t="s">
        <v>65</v>
      </c>
      <c r="J104" s="299" t="s">
        <v>5988</v>
      </c>
      <c r="K104" s="314">
        <v>24000000</v>
      </c>
      <c r="L104" s="297" t="s">
        <v>70</v>
      </c>
      <c r="M104" s="299" t="s">
        <v>5987</v>
      </c>
      <c r="N104" s="302">
        <v>80795053</v>
      </c>
      <c r="O104" s="303">
        <v>1060</v>
      </c>
      <c r="P104" s="304">
        <v>45408</v>
      </c>
      <c r="Q104" s="303">
        <v>955600000</v>
      </c>
      <c r="R104" s="304" t="s">
        <v>5976</v>
      </c>
      <c r="S104" s="300">
        <v>24000000</v>
      </c>
      <c r="T104" s="301" t="s">
        <v>69</v>
      </c>
      <c r="U104" s="302">
        <v>32661345</v>
      </c>
      <c r="V104" s="299" t="s">
        <v>5970</v>
      </c>
      <c r="W104" s="408">
        <v>45428</v>
      </c>
      <c r="X104" s="406">
        <v>45428</v>
      </c>
      <c r="Y104" s="407" t="s">
        <v>77</v>
      </c>
      <c r="Z104" s="407">
        <v>45553</v>
      </c>
      <c r="AA104" s="299">
        <f t="shared" ref="AA104:AA132" si="15">+IF(Y104="1800-01-01",Z104-X104,Z104-Y104)</f>
        <v>125</v>
      </c>
      <c r="AB104" s="300">
        <v>0</v>
      </c>
      <c r="AC104" s="300">
        <v>0</v>
      </c>
      <c r="AD104" s="300">
        <v>0</v>
      </c>
      <c r="AE104" s="305" t="s">
        <v>77</v>
      </c>
      <c r="AF104" s="299">
        <f t="shared" ref="AF104:AF132" si="16">+IF(AE104="1800-01-01",0,AE104-Z104)</f>
        <v>0</v>
      </c>
      <c r="AG104" s="300">
        <v>0</v>
      </c>
      <c r="AH104" s="300">
        <v>0</v>
      </c>
      <c r="AI104" s="305" t="s">
        <v>77</v>
      </c>
      <c r="AJ104" s="300">
        <v>0</v>
      </c>
      <c r="AK104" s="301" t="s">
        <v>77</v>
      </c>
      <c r="AL104" s="301" t="s">
        <v>77</v>
      </c>
      <c r="AM104" s="299">
        <f t="shared" ref="AM104:AM132" si="17">+IF(AK104="1800-01-01",0,AL104-AK104)</f>
        <v>0</v>
      </c>
      <c r="AN104" s="299">
        <f>+K104+AC104-AH104</f>
        <v>24000000</v>
      </c>
      <c r="AO104" s="301" t="s">
        <v>1214</v>
      </c>
      <c r="AP104" s="300">
        <v>0</v>
      </c>
      <c r="AQ104" s="301" t="s">
        <v>1214</v>
      </c>
      <c r="AR104" s="300">
        <v>0</v>
      </c>
      <c r="AS104" s="305" t="s">
        <v>77</v>
      </c>
      <c r="AT104" s="308">
        <v>0</v>
      </c>
      <c r="AU104" s="309">
        <f t="shared" ref="AU104:AU132" si="18">AN104-AT104</f>
        <v>24000000</v>
      </c>
      <c r="AV104" s="310">
        <f t="shared" ref="AV104:AV132" si="19">+IFERROR(AT104/AN104,"_")</f>
        <v>0</v>
      </c>
      <c r="AW104" s="307" t="s">
        <v>77</v>
      </c>
      <c r="AX104" s="301" t="s">
        <v>1215</v>
      </c>
      <c r="AY104" s="299" t="s">
        <v>5986</v>
      </c>
      <c r="AZ104" s="297" t="s">
        <v>69</v>
      </c>
      <c r="BA104" s="297" t="s">
        <v>69</v>
      </c>
    </row>
    <row r="105" spans="2:53" x14ac:dyDescent="0.25">
      <c r="B105" s="297">
        <v>2024</v>
      </c>
      <c r="C105" s="297">
        <v>891780111</v>
      </c>
      <c r="D105" s="298" t="s">
        <v>64</v>
      </c>
      <c r="E105" s="299" t="s">
        <v>5985</v>
      </c>
      <c r="F105" s="299" t="s">
        <v>5984</v>
      </c>
      <c r="G105" s="326">
        <v>0</v>
      </c>
      <c r="H105" s="301" t="s">
        <v>75</v>
      </c>
      <c r="I105" s="300" t="s">
        <v>65</v>
      </c>
      <c r="J105" s="299" t="s">
        <v>5983</v>
      </c>
      <c r="K105" s="314">
        <v>24000000</v>
      </c>
      <c r="L105" s="297" t="s">
        <v>70</v>
      </c>
      <c r="M105" s="299" t="s">
        <v>5982</v>
      </c>
      <c r="N105" s="302">
        <v>52795669</v>
      </c>
      <c r="O105" s="303">
        <v>1060</v>
      </c>
      <c r="P105" s="304">
        <v>45408</v>
      </c>
      <c r="Q105" s="303">
        <v>955600000</v>
      </c>
      <c r="R105" s="304" t="s">
        <v>5976</v>
      </c>
      <c r="S105" s="300">
        <v>24000000</v>
      </c>
      <c r="T105" s="301" t="s">
        <v>69</v>
      </c>
      <c r="U105" s="302">
        <v>32661345</v>
      </c>
      <c r="V105" s="299" t="s">
        <v>5970</v>
      </c>
      <c r="W105" s="408">
        <v>45428</v>
      </c>
      <c r="X105" s="406">
        <v>45428</v>
      </c>
      <c r="Y105" s="407" t="s">
        <v>77</v>
      </c>
      <c r="Z105" s="407">
        <v>45553</v>
      </c>
      <c r="AA105" s="299">
        <f t="shared" si="15"/>
        <v>125</v>
      </c>
      <c r="AB105" s="300">
        <v>0</v>
      </c>
      <c r="AC105" s="300">
        <v>0</v>
      </c>
      <c r="AD105" s="300">
        <v>0</v>
      </c>
      <c r="AE105" s="305" t="s">
        <v>77</v>
      </c>
      <c r="AF105" s="299">
        <f t="shared" si="16"/>
        <v>0</v>
      </c>
      <c r="AG105" s="300">
        <v>0</v>
      </c>
      <c r="AH105" s="300">
        <v>0</v>
      </c>
      <c r="AI105" s="305" t="s">
        <v>77</v>
      </c>
      <c r="AJ105" s="300">
        <v>0</v>
      </c>
      <c r="AK105" s="301" t="s">
        <v>77</v>
      </c>
      <c r="AL105" s="301" t="s">
        <v>77</v>
      </c>
      <c r="AM105" s="299">
        <f t="shared" si="17"/>
        <v>0</v>
      </c>
      <c r="AN105" s="299">
        <f>+K105+AC105-AH105</f>
        <v>24000000</v>
      </c>
      <c r="AO105" s="301" t="s">
        <v>1214</v>
      </c>
      <c r="AP105" s="300">
        <v>0</v>
      </c>
      <c r="AQ105" s="301" t="s">
        <v>1214</v>
      </c>
      <c r="AR105" s="300">
        <v>0</v>
      </c>
      <c r="AS105" s="305" t="s">
        <v>77</v>
      </c>
      <c r="AT105" s="308">
        <v>0</v>
      </c>
      <c r="AU105" s="309">
        <f t="shared" si="18"/>
        <v>24000000</v>
      </c>
      <c r="AV105" s="310">
        <f t="shared" si="19"/>
        <v>0</v>
      </c>
      <c r="AW105" s="307" t="s">
        <v>77</v>
      </c>
      <c r="AX105" s="301" t="s">
        <v>1215</v>
      </c>
      <c r="AY105" s="299" t="s">
        <v>5981</v>
      </c>
      <c r="AZ105" s="297" t="s">
        <v>69</v>
      </c>
      <c r="BA105" s="297" t="s">
        <v>69</v>
      </c>
    </row>
    <row r="106" spans="2:53" x14ac:dyDescent="0.25">
      <c r="B106" s="297">
        <v>2024</v>
      </c>
      <c r="C106" s="297">
        <v>891780111</v>
      </c>
      <c r="D106" s="298" t="s">
        <v>64</v>
      </c>
      <c r="E106" s="299" t="s">
        <v>5980</v>
      </c>
      <c r="F106" s="299" t="s">
        <v>5979</v>
      </c>
      <c r="G106" s="326">
        <v>0</v>
      </c>
      <c r="H106" s="301" t="s">
        <v>75</v>
      </c>
      <c r="I106" s="300" t="s">
        <v>65</v>
      </c>
      <c r="J106" s="299" t="s">
        <v>5978</v>
      </c>
      <c r="K106" s="314">
        <v>24000000</v>
      </c>
      <c r="L106" s="297" t="s">
        <v>70</v>
      </c>
      <c r="M106" s="299" t="s">
        <v>5977</v>
      </c>
      <c r="N106" s="302">
        <v>23810324</v>
      </c>
      <c r="O106" s="303">
        <v>1060</v>
      </c>
      <c r="P106" s="304">
        <v>45408</v>
      </c>
      <c r="Q106" s="303">
        <v>955600000</v>
      </c>
      <c r="R106" s="304" t="s">
        <v>5976</v>
      </c>
      <c r="S106" s="300">
        <v>24000000</v>
      </c>
      <c r="T106" s="301" t="s">
        <v>69</v>
      </c>
      <c r="U106" s="302">
        <v>32661345</v>
      </c>
      <c r="V106" s="299" t="s">
        <v>5970</v>
      </c>
      <c r="W106" s="408">
        <v>45428</v>
      </c>
      <c r="X106" s="406">
        <v>45428</v>
      </c>
      <c r="Y106" s="407" t="s">
        <v>77</v>
      </c>
      <c r="Z106" s="407">
        <v>45553</v>
      </c>
      <c r="AA106" s="299">
        <f t="shared" si="15"/>
        <v>125</v>
      </c>
      <c r="AB106" s="300">
        <v>0</v>
      </c>
      <c r="AC106" s="300">
        <v>0</v>
      </c>
      <c r="AD106" s="300">
        <v>0</v>
      </c>
      <c r="AE106" s="305" t="s">
        <v>77</v>
      </c>
      <c r="AF106" s="299">
        <f t="shared" si="16"/>
        <v>0</v>
      </c>
      <c r="AG106" s="300">
        <v>0</v>
      </c>
      <c r="AH106" s="300">
        <v>0</v>
      </c>
      <c r="AI106" s="305" t="s">
        <v>77</v>
      </c>
      <c r="AJ106" s="300">
        <v>0</v>
      </c>
      <c r="AK106" s="301" t="s">
        <v>77</v>
      </c>
      <c r="AL106" s="301" t="s">
        <v>77</v>
      </c>
      <c r="AM106" s="299">
        <f t="shared" si="17"/>
        <v>0</v>
      </c>
      <c r="AN106" s="299">
        <f>+K106+AC106-AH106</f>
        <v>24000000</v>
      </c>
      <c r="AO106" s="301" t="s">
        <v>1214</v>
      </c>
      <c r="AP106" s="300">
        <v>0</v>
      </c>
      <c r="AQ106" s="301" t="s">
        <v>1214</v>
      </c>
      <c r="AR106" s="300">
        <v>0</v>
      </c>
      <c r="AS106" s="305" t="s">
        <v>77</v>
      </c>
      <c r="AT106" s="308">
        <v>0</v>
      </c>
      <c r="AU106" s="309">
        <f t="shared" si="18"/>
        <v>24000000</v>
      </c>
      <c r="AV106" s="310">
        <f t="shared" si="19"/>
        <v>0</v>
      </c>
      <c r="AW106" s="307" t="s">
        <v>77</v>
      </c>
      <c r="AX106" s="301" t="s">
        <v>1215</v>
      </c>
      <c r="AY106" s="299" t="s">
        <v>5975</v>
      </c>
      <c r="AZ106" s="297" t="s">
        <v>69</v>
      </c>
      <c r="BA106" s="297" t="s">
        <v>69</v>
      </c>
    </row>
    <row r="107" spans="2:53" x14ac:dyDescent="0.25">
      <c r="B107" s="297">
        <v>2024</v>
      </c>
      <c r="C107" s="297">
        <v>891780111</v>
      </c>
      <c r="D107" s="298" t="s">
        <v>64</v>
      </c>
      <c r="E107" s="299" t="s">
        <v>5974</v>
      </c>
      <c r="F107" s="299" t="s">
        <v>5973</v>
      </c>
      <c r="G107" s="326">
        <v>0</v>
      </c>
      <c r="H107" s="301" t="s">
        <v>75</v>
      </c>
      <c r="I107" s="300" t="s">
        <v>65</v>
      </c>
      <c r="J107" s="299" t="s">
        <v>5972</v>
      </c>
      <c r="K107" s="314">
        <v>22000000</v>
      </c>
      <c r="L107" s="297" t="s">
        <v>70</v>
      </c>
      <c r="M107" s="299" t="s">
        <v>5971</v>
      </c>
      <c r="N107" s="302">
        <v>1034284252</v>
      </c>
      <c r="O107" s="303">
        <v>1060</v>
      </c>
      <c r="P107" s="304">
        <v>45408</v>
      </c>
      <c r="Q107" s="303">
        <v>955600000</v>
      </c>
      <c r="R107" s="304">
        <v>45440</v>
      </c>
      <c r="S107" s="300">
        <v>22000000</v>
      </c>
      <c r="T107" s="301" t="s">
        <v>69</v>
      </c>
      <c r="U107" s="302">
        <v>32661345</v>
      </c>
      <c r="V107" s="299" t="s">
        <v>5970</v>
      </c>
      <c r="W107" s="408">
        <v>45440</v>
      </c>
      <c r="X107" s="406">
        <v>45440</v>
      </c>
      <c r="Y107" s="407" t="s">
        <v>77</v>
      </c>
      <c r="Z107" s="407">
        <v>45553</v>
      </c>
      <c r="AA107" s="299">
        <f t="shared" si="15"/>
        <v>113</v>
      </c>
      <c r="AB107" s="300">
        <v>0</v>
      </c>
      <c r="AC107" s="300">
        <v>0</v>
      </c>
      <c r="AD107" s="300">
        <v>0</v>
      </c>
      <c r="AE107" s="305" t="s">
        <v>77</v>
      </c>
      <c r="AF107" s="299">
        <f t="shared" si="16"/>
        <v>0</v>
      </c>
      <c r="AG107" s="300">
        <v>0</v>
      </c>
      <c r="AH107" s="300">
        <v>0</v>
      </c>
      <c r="AI107" s="305" t="s">
        <v>77</v>
      </c>
      <c r="AJ107" s="300">
        <v>0</v>
      </c>
      <c r="AK107" s="301" t="s">
        <v>77</v>
      </c>
      <c r="AL107" s="301" t="s">
        <v>77</v>
      </c>
      <c r="AM107" s="299">
        <f t="shared" si="17"/>
        <v>0</v>
      </c>
      <c r="AN107" s="299">
        <f>+K107+AC107-AH107</f>
        <v>22000000</v>
      </c>
      <c r="AO107" s="301" t="s">
        <v>1214</v>
      </c>
      <c r="AP107" s="300">
        <v>0</v>
      </c>
      <c r="AQ107" s="301" t="s">
        <v>1214</v>
      </c>
      <c r="AR107" s="300">
        <v>0</v>
      </c>
      <c r="AS107" s="305" t="s">
        <v>77</v>
      </c>
      <c r="AT107" s="308">
        <v>0</v>
      </c>
      <c r="AU107" s="309">
        <f t="shared" si="18"/>
        <v>22000000</v>
      </c>
      <c r="AV107" s="310">
        <f t="shared" si="19"/>
        <v>0</v>
      </c>
      <c r="AW107" s="307" t="s">
        <v>77</v>
      </c>
      <c r="AX107" s="301" t="s">
        <v>1215</v>
      </c>
      <c r="AY107" s="299" t="s">
        <v>5969</v>
      </c>
      <c r="AZ107" s="297" t="s">
        <v>69</v>
      </c>
      <c r="BA107" s="297" t="s">
        <v>69</v>
      </c>
    </row>
    <row r="108" spans="2:53" x14ac:dyDescent="0.25">
      <c r="B108" s="297">
        <v>2024</v>
      </c>
      <c r="C108" s="297">
        <v>891780111</v>
      </c>
      <c r="D108" s="298" t="s">
        <v>64</v>
      </c>
      <c r="E108" s="299" t="s">
        <v>5968</v>
      </c>
      <c r="F108" s="299" t="s">
        <v>5967</v>
      </c>
      <c r="G108" s="301">
        <v>0</v>
      </c>
      <c r="H108" s="301" t="s">
        <v>75</v>
      </c>
      <c r="I108" s="300" t="s">
        <v>65</v>
      </c>
      <c r="J108" s="299" t="s">
        <v>5966</v>
      </c>
      <c r="K108" s="314">
        <v>8000000</v>
      </c>
      <c r="L108" s="297" t="s">
        <v>70</v>
      </c>
      <c r="M108" s="299" t="s">
        <v>5965</v>
      </c>
      <c r="N108" s="302">
        <v>36453744</v>
      </c>
      <c r="O108" s="303">
        <v>388</v>
      </c>
      <c r="P108" s="304">
        <v>45338</v>
      </c>
      <c r="Q108" s="303">
        <v>466800000</v>
      </c>
      <c r="R108" s="304">
        <v>45341</v>
      </c>
      <c r="S108" s="300">
        <v>8000000</v>
      </c>
      <c r="T108" s="301" t="s">
        <v>69</v>
      </c>
      <c r="U108" s="302">
        <v>36559959</v>
      </c>
      <c r="V108" s="299" t="s">
        <v>2706</v>
      </c>
      <c r="W108" s="407">
        <v>45341</v>
      </c>
      <c r="X108" s="407">
        <v>45341</v>
      </c>
      <c r="Y108" s="312" t="s">
        <v>77</v>
      </c>
      <c r="Z108" s="407">
        <v>45382</v>
      </c>
      <c r="AA108" s="299">
        <f t="shared" si="15"/>
        <v>41</v>
      </c>
      <c r="AB108" s="300">
        <v>0</v>
      </c>
      <c r="AC108" s="300">
        <v>0</v>
      </c>
      <c r="AD108" s="300">
        <v>1</v>
      </c>
      <c r="AE108" s="322">
        <v>45412</v>
      </c>
      <c r="AF108" s="299">
        <f t="shared" si="16"/>
        <v>30</v>
      </c>
      <c r="AG108" s="300">
        <v>0</v>
      </c>
      <c r="AH108" s="300">
        <v>0</v>
      </c>
      <c r="AI108" s="305" t="s">
        <v>77</v>
      </c>
      <c r="AJ108" s="300">
        <v>0</v>
      </c>
      <c r="AK108" s="301" t="s">
        <v>77</v>
      </c>
      <c r="AL108" s="301" t="s">
        <v>77</v>
      </c>
      <c r="AM108" s="299">
        <f t="shared" si="17"/>
        <v>0</v>
      </c>
      <c r="AN108" s="299">
        <f>+K108+AC108-AH108</f>
        <v>8000000</v>
      </c>
      <c r="AO108" s="301" t="s">
        <v>1214</v>
      </c>
      <c r="AP108" s="300">
        <v>0</v>
      </c>
      <c r="AQ108" s="301" t="s">
        <v>1214</v>
      </c>
      <c r="AR108" s="300">
        <v>0</v>
      </c>
      <c r="AS108" s="305" t="s">
        <v>77</v>
      </c>
      <c r="AT108" s="308">
        <v>0</v>
      </c>
      <c r="AU108" s="309">
        <f t="shared" si="18"/>
        <v>8000000</v>
      </c>
      <c r="AV108" s="310">
        <f t="shared" si="19"/>
        <v>0</v>
      </c>
      <c r="AW108" s="307" t="s">
        <v>77</v>
      </c>
      <c r="AX108" s="301" t="s">
        <v>1215</v>
      </c>
      <c r="AY108" s="299" t="s">
        <v>5964</v>
      </c>
      <c r="AZ108" s="297" t="s">
        <v>69</v>
      </c>
      <c r="BA108" s="297" t="s">
        <v>69</v>
      </c>
    </row>
    <row r="109" spans="2:53" x14ac:dyDescent="0.25">
      <c r="B109" s="297">
        <v>2024</v>
      </c>
      <c r="C109" s="297">
        <v>891780111</v>
      </c>
      <c r="D109" s="298" t="s">
        <v>64</v>
      </c>
      <c r="E109" s="299" t="s">
        <v>5963</v>
      </c>
      <c r="F109" s="299" t="s">
        <v>5962</v>
      </c>
      <c r="G109" s="301">
        <v>0</v>
      </c>
      <c r="H109" s="301" t="s">
        <v>75</v>
      </c>
      <c r="I109" s="300" t="s">
        <v>65</v>
      </c>
      <c r="J109" s="299" t="s">
        <v>5908</v>
      </c>
      <c r="K109" s="314">
        <v>8000000</v>
      </c>
      <c r="L109" s="297" t="s">
        <v>70</v>
      </c>
      <c r="M109" s="299" t="s">
        <v>5961</v>
      </c>
      <c r="N109" s="302">
        <v>1085181610</v>
      </c>
      <c r="O109" s="303">
        <v>388</v>
      </c>
      <c r="P109" s="304">
        <v>45338</v>
      </c>
      <c r="Q109" s="303">
        <v>466800000</v>
      </c>
      <c r="R109" s="304">
        <v>45341</v>
      </c>
      <c r="S109" s="300">
        <v>8000000</v>
      </c>
      <c r="T109" s="301" t="s">
        <v>69</v>
      </c>
      <c r="U109" s="302">
        <v>36559959</v>
      </c>
      <c r="V109" s="299" t="s">
        <v>2706</v>
      </c>
      <c r="W109" s="407">
        <v>45341</v>
      </c>
      <c r="X109" s="407">
        <v>45341</v>
      </c>
      <c r="Y109" s="312" t="s">
        <v>77</v>
      </c>
      <c r="Z109" s="407">
        <v>45382</v>
      </c>
      <c r="AA109" s="299">
        <f t="shared" si="15"/>
        <v>41</v>
      </c>
      <c r="AB109" s="300">
        <v>0</v>
      </c>
      <c r="AC109" s="300">
        <v>0</v>
      </c>
      <c r="AD109" s="300">
        <v>1</v>
      </c>
      <c r="AE109" s="322">
        <v>45412</v>
      </c>
      <c r="AF109" s="299">
        <f t="shared" si="16"/>
        <v>30</v>
      </c>
      <c r="AG109" s="300">
        <v>0</v>
      </c>
      <c r="AH109" s="300">
        <v>0</v>
      </c>
      <c r="AI109" s="305" t="s">
        <v>77</v>
      </c>
      <c r="AJ109" s="300">
        <v>0</v>
      </c>
      <c r="AK109" s="301" t="s">
        <v>77</v>
      </c>
      <c r="AL109" s="301" t="s">
        <v>77</v>
      </c>
      <c r="AM109" s="299">
        <f t="shared" si="17"/>
        <v>0</v>
      </c>
      <c r="AN109" s="299">
        <f>+K109+AC109-AH109</f>
        <v>8000000</v>
      </c>
      <c r="AO109" s="301" t="s">
        <v>1214</v>
      </c>
      <c r="AP109" s="300">
        <v>0</v>
      </c>
      <c r="AQ109" s="301" t="s">
        <v>1214</v>
      </c>
      <c r="AR109" s="300">
        <v>0</v>
      </c>
      <c r="AS109" s="305" t="s">
        <v>77</v>
      </c>
      <c r="AT109" s="308">
        <v>0</v>
      </c>
      <c r="AU109" s="309">
        <f t="shared" si="18"/>
        <v>8000000</v>
      </c>
      <c r="AV109" s="310">
        <f t="shared" si="19"/>
        <v>0</v>
      </c>
      <c r="AW109" s="307" t="s">
        <v>77</v>
      </c>
      <c r="AX109" s="301" t="s">
        <v>1215</v>
      </c>
      <c r="AY109" s="299" t="s">
        <v>5960</v>
      </c>
      <c r="AZ109" s="297" t="s">
        <v>69</v>
      </c>
      <c r="BA109" s="297" t="s">
        <v>69</v>
      </c>
    </row>
    <row r="110" spans="2:53" x14ac:dyDescent="0.25">
      <c r="B110" s="297">
        <v>2024</v>
      </c>
      <c r="C110" s="297">
        <v>891780111</v>
      </c>
      <c r="D110" s="298" t="s">
        <v>64</v>
      </c>
      <c r="E110" s="299" t="s">
        <v>5959</v>
      </c>
      <c r="F110" s="299" t="s">
        <v>5958</v>
      </c>
      <c r="G110" s="301">
        <v>0</v>
      </c>
      <c r="H110" s="301" t="s">
        <v>75</v>
      </c>
      <c r="I110" s="300" t="s">
        <v>65</v>
      </c>
      <c r="J110" s="299" t="s">
        <v>5908</v>
      </c>
      <c r="K110" s="314">
        <v>8000000</v>
      </c>
      <c r="L110" s="297" t="s">
        <v>70</v>
      </c>
      <c r="M110" s="299" t="s">
        <v>5957</v>
      </c>
      <c r="N110" s="302">
        <v>19582588</v>
      </c>
      <c r="O110" s="303">
        <v>388</v>
      </c>
      <c r="P110" s="304">
        <v>45338</v>
      </c>
      <c r="Q110" s="303">
        <v>466800000</v>
      </c>
      <c r="R110" s="304">
        <v>45341</v>
      </c>
      <c r="S110" s="300">
        <v>8000000</v>
      </c>
      <c r="T110" s="301" t="s">
        <v>69</v>
      </c>
      <c r="U110" s="302">
        <v>36559959</v>
      </c>
      <c r="V110" s="299" t="s">
        <v>2706</v>
      </c>
      <c r="W110" s="407">
        <v>45341</v>
      </c>
      <c r="X110" s="407">
        <v>45341</v>
      </c>
      <c r="Y110" s="312" t="s">
        <v>77</v>
      </c>
      <c r="Z110" s="407">
        <v>45382</v>
      </c>
      <c r="AA110" s="299">
        <f t="shared" si="15"/>
        <v>41</v>
      </c>
      <c r="AB110" s="300">
        <v>0</v>
      </c>
      <c r="AC110" s="300">
        <v>0</v>
      </c>
      <c r="AD110" s="300">
        <v>1</v>
      </c>
      <c r="AE110" s="322">
        <v>45412</v>
      </c>
      <c r="AF110" s="299">
        <f t="shared" si="16"/>
        <v>30</v>
      </c>
      <c r="AG110" s="300">
        <v>0</v>
      </c>
      <c r="AH110" s="300">
        <v>0</v>
      </c>
      <c r="AI110" s="305" t="s">
        <v>77</v>
      </c>
      <c r="AJ110" s="300">
        <v>0</v>
      </c>
      <c r="AK110" s="301" t="s">
        <v>77</v>
      </c>
      <c r="AL110" s="301" t="s">
        <v>77</v>
      </c>
      <c r="AM110" s="299">
        <f t="shared" si="17"/>
        <v>0</v>
      </c>
      <c r="AN110" s="299">
        <f>+K110+AC110-AH110</f>
        <v>8000000</v>
      </c>
      <c r="AO110" s="301" t="s">
        <v>1214</v>
      </c>
      <c r="AP110" s="300">
        <v>0</v>
      </c>
      <c r="AQ110" s="301" t="s">
        <v>1214</v>
      </c>
      <c r="AR110" s="300">
        <v>0</v>
      </c>
      <c r="AS110" s="305" t="s">
        <v>77</v>
      </c>
      <c r="AT110" s="308">
        <v>0</v>
      </c>
      <c r="AU110" s="309">
        <f t="shared" si="18"/>
        <v>8000000</v>
      </c>
      <c r="AV110" s="310">
        <f t="shared" si="19"/>
        <v>0</v>
      </c>
      <c r="AW110" s="307" t="s">
        <v>77</v>
      </c>
      <c r="AX110" s="301" t="s">
        <v>1215</v>
      </c>
      <c r="AY110" s="299" t="s">
        <v>5956</v>
      </c>
      <c r="AZ110" s="297" t="s">
        <v>69</v>
      </c>
      <c r="BA110" s="297" t="s">
        <v>69</v>
      </c>
    </row>
    <row r="111" spans="2:53" x14ac:dyDescent="0.25">
      <c r="B111" s="297">
        <v>2024</v>
      </c>
      <c r="C111" s="297">
        <v>891780111</v>
      </c>
      <c r="D111" s="298" t="s">
        <v>64</v>
      </c>
      <c r="E111" s="299" t="s">
        <v>5955</v>
      </c>
      <c r="F111" s="299" t="s">
        <v>5954</v>
      </c>
      <c r="G111" s="301">
        <v>0</v>
      </c>
      <c r="H111" s="301" t="s">
        <v>75</v>
      </c>
      <c r="I111" s="300" t="s">
        <v>65</v>
      </c>
      <c r="J111" s="299" t="s">
        <v>5908</v>
      </c>
      <c r="K111" s="314">
        <v>8000000</v>
      </c>
      <c r="L111" s="297" t="s">
        <v>70</v>
      </c>
      <c r="M111" s="299" t="s">
        <v>5953</v>
      </c>
      <c r="N111" s="302">
        <v>85151234</v>
      </c>
      <c r="O111" s="303">
        <v>388</v>
      </c>
      <c r="P111" s="304">
        <v>45338</v>
      </c>
      <c r="Q111" s="303">
        <v>466800000</v>
      </c>
      <c r="R111" s="304">
        <v>45341</v>
      </c>
      <c r="S111" s="300">
        <v>8000000</v>
      </c>
      <c r="T111" s="301" t="s">
        <v>69</v>
      </c>
      <c r="U111" s="302">
        <v>36559959</v>
      </c>
      <c r="V111" s="299" t="s">
        <v>2706</v>
      </c>
      <c r="W111" s="407">
        <v>45341</v>
      </c>
      <c r="X111" s="407">
        <v>45341</v>
      </c>
      <c r="Y111" s="312" t="s">
        <v>77</v>
      </c>
      <c r="Z111" s="407">
        <v>45382</v>
      </c>
      <c r="AA111" s="299">
        <f t="shared" si="15"/>
        <v>41</v>
      </c>
      <c r="AB111" s="300">
        <v>0</v>
      </c>
      <c r="AC111" s="300">
        <v>0</v>
      </c>
      <c r="AD111" s="300">
        <v>0</v>
      </c>
      <c r="AE111" s="305" t="s">
        <v>77</v>
      </c>
      <c r="AF111" s="299">
        <f t="shared" si="16"/>
        <v>0</v>
      </c>
      <c r="AG111" s="300">
        <v>0</v>
      </c>
      <c r="AH111" s="300">
        <v>0</v>
      </c>
      <c r="AI111" s="305" t="s">
        <v>77</v>
      </c>
      <c r="AJ111" s="300">
        <v>0</v>
      </c>
      <c r="AK111" s="301" t="s">
        <v>77</v>
      </c>
      <c r="AL111" s="301" t="s">
        <v>77</v>
      </c>
      <c r="AM111" s="299">
        <f t="shared" si="17"/>
        <v>0</v>
      </c>
      <c r="AN111" s="299">
        <f>+K111+AC111-AH111</f>
        <v>8000000</v>
      </c>
      <c r="AO111" s="301" t="s">
        <v>1214</v>
      </c>
      <c r="AP111" s="300">
        <v>0</v>
      </c>
      <c r="AQ111" s="301" t="s">
        <v>1214</v>
      </c>
      <c r="AR111" s="300">
        <v>0</v>
      </c>
      <c r="AS111" s="305" t="s">
        <v>77</v>
      </c>
      <c r="AT111" s="308">
        <v>0</v>
      </c>
      <c r="AU111" s="309">
        <f t="shared" si="18"/>
        <v>8000000</v>
      </c>
      <c r="AV111" s="310">
        <f t="shared" si="19"/>
        <v>0</v>
      </c>
      <c r="AW111" s="307" t="s">
        <v>77</v>
      </c>
      <c r="AX111" s="301" t="s">
        <v>1215</v>
      </c>
      <c r="AY111" s="299" t="s">
        <v>5952</v>
      </c>
      <c r="AZ111" s="297" t="s">
        <v>69</v>
      </c>
      <c r="BA111" s="297" t="s">
        <v>69</v>
      </c>
    </row>
    <row r="112" spans="2:53" x14ac:dyDescent="0.25">
      <c r="B112" s="297">
        <v>2024</v>
      </c>
      <c r="C112" s="297">
        <v>891780111</v>
      </c>
      <c r="D112" s="298" t="s">
        <v>64</v>
      </c>
      <c r="E112" s="299" t="s">
        <v>5951</v>
      </c>
      <c r="F112" s="299" t="s">
        <v>5950</v>
      </c>
      <c r="G112" s="301">
        <v>0</v>
      </c>
      <c r="H112" s="301" t="s">
        <v>75</v>
      </c>
      <c r="I112" s="300" t="s">
        <v>65</v>
      </c>
      <c r="J112" s="299" t="s">
        <v>5908</v>
      </c>
      <c r="K112" s="314">
        <v>8000000</v>
      </c>
      <c r="L112" s="297" t="s">
        <v>70</v>
      </c>
      <c r="M112" s="299" t="s">
        <v>5949</v>
      </c>
      <c r="N112" s="302">
        <v>1081760438</v>
      </c>
      <c r="O112" s="303">
        <v>388</v>
      </c>
      <c r="P112" s="304">
        <v>45338</v>
      </c>
      <c r="Q112" s="303">
        <v>466800000</v>
      </c>
      <c r="R112" s="304">
        <v>45341</v>
      </c>
      <c r="S112" s="300">
        <v>8000000</v>
      </c>
      <c r="T112" s="301" t="s">
        <v>69</v>
      </c>
      <c r="U112" s="302">
        <v>36559959</v>
      </c>
      <c r="V112" s="299" t="s">
        <v>2706</v>
      </c>
      <c r="W112" s="407">
        <v>45341</v>
      </c>
      <c r="X112" s="407">
        <v>45341</v>
      </c>
      <c r="Y112" s="312" t="s">
        <v>77</v>
      </c>
      <c r="Z112" s="407">
        <v>45382</v>
      </c>
      <c r="AA112" s="299">
        <f t="shared" si="15"/>
        <v>41</v>
      </c>
      <c r="AB112" s="300">
        <v>0</v>
      </c>
      <c r="AC112" s="300">
        <v>0</v>
      </c>
      <c r="AD112" s="300">
        <v>1</v>
      </c>
      <c r="AE112" s="322">
        <v>45412</v>
      </c>
      <c r="AF112" s="299">
        <f t="shared" si="16"/>
        <v>30</v>
      </c>
      <c r="AG112" s="300">
        <v>0</v>
      </c>
      <c r="AH112" s="300">
        <v>0</v>
      </c>
      <c r="AI112" s="305" t="s">
        <v>77</v>
      </c>
      <c r="AJ112" s="300">
        <v>0</v>
      </c>
      <c r="AK112" s="301" t="s">
        <v>77</v>
      </c>
      <c r="AL112" s="301" t="s">
        <v>77</v>
      </c>
      <c r="AM112" s="299">
        <f t="shared" si="17"/>
        <v>0</v>
      </c>
      <c r="AN112" s="299">
        <f>+K112+AC112-AH112</f>
        <v>8000000</v>
      </c>
      <c r="AO112" s="301" t="s">
        <v>1214</v>
      </c>
      <c r="AP112" s="300">
        <v>0</v>
      </c>
      <c r="AQ112" s="301" t="s">
        <v>1214</v>
      </c>
      <c r="AR112" s="300">
        <v>0</v>
      </c>
      <c r="AS112" s="305" t="s">
        <v>77</v>
      </c>
      <c r="AT112" s="308">
        <v>0</v>
      </c>
      <c r="AU112" s="309">
        <f t="shared" si="18"/>
        <v>8000000</v>
      </c>
      <c r="AV112" s="310">
        <f t="shared" si="19"/>
        <v>0</v>
      </c>
      <c r="AW112" s="307" t="s">
        <v>77</v>
      </c>
      <c r="AX112" s="301" t="s">
        <v>1215</v>
      </c>
      <c r="AY112" s="299" t="s">
        <v>5948</v>
      </c>
      <c r="AZ112" s="297" t="s">
        <v>69</v>
      </c>
      <c r="BA112" s="297" t="s">
        <v>69</v>
      </c>
    </row>
    <row r="113" spans="2:53" x14ac:dyDescent="0.25">
      <c r="B113" s="297">
        <v>2024</v>
      </c>
      <c r="C113" s="297">
        <v>891780111</v>
      </c>
      <c r="D113" s="298" t="s">
        <v>64</v>
      </c>
      <c r="E113" s="299" t="s">
        <v>5947</v>
      </c>
      <c r="F113" s="299" t="s">
        <v>5946</v>
      </c>
      <c r="G113" s="301">
        <v>0</v>
      </c>
      <c r="H113" s="301" t="s">
        <v>75</v>
      </c>
      <c r="I113" s="300" t="s">
        <v>65</v>
      </c>
      <c r="J113" s="299" t="s">
        <v>5908</v>
      </c>
      <c r="K113" s="314">
        <v>8000000</v>
      </c>
      <c r="L113" s="297" t="s">
        <v>70</v>
      </c>
      <c r="M113" s="299" t="s">
        <v>5945</v>
      </c>
      <c r="N113" s="302">
        <v>1085177375</v>
      </c>
      <c r="O113" s="303">
        <v>388</v>
      </c>
      <c r="P113" s="304">
        <v>45338</v>
      </c>
      <c r="Q113" s="303">
        <v>466800000</v>
      </c>
      <c r="R113" s="304">
        <v>45341</v>
      </c>
      <c r="S113" s="300">
        <v>8000000</v>
      </c>
      <c r="T113" s="301" t="s">
        <v>69</v>
      </c>
      <c r="U113" s="302">
        <v>36559959</v>
      </c>
      <c r="V113" s="299" t="s">
        <v>2706</v>
      </c>
      <c r="W113" s="407">
        <v>45341</v>
      </c>
      <c r="X113" s="407">
        <v>45341</v>
      </c>
      <c r="Y113" s="312" t="s">
        <v>77</v>
      </c>
      <c r="Z113" s="407">
        <v>45382</v>
      </c>
      <c r="AA113" s="299">
        <f t="shared" si="15"/>
        <v>41</v>
      </c>
      <c r="AB113" s="300">
        <v>0</v>
      </c>
      <c r="AC113" s="300">
        <v>0</v>
      </c>
      <c r="AD113" s="300">
        <v>0</v>
      </c>
      <c r="AE113" s="305" t="s">
        <v>77</v>
      </c>
      <c r="AF113" s="299">
        <f t="shared" si="16"/>
        <v>0</v>
      </c>
      <c r="AG113" s="300">
        <v>0</v>
      </c>
      <c r="AH113" s="300">
        <v>0</v>
      </c>
      <c r="AI113" s="305" t="s">
        <v>77</v>
      </c>
      <c r="AJ113" s="300">
        <v>0</v>
      </c>
      <c r="AK113" s="301" t="s">
        <v>77</v>
      </c>
      <c r="AL113" s="301" t="s">
        <v>77</v>
      </c>
      <c r="AM113" s="299">
        <f t="shared" si="17"/>
        <v>0</v>
      </c>
      <c r="AN113" s="299">
        <f>+K113+AC113-AH113</f>
        <v>8000000</v>
      </c>
      <c r="AO113" s="301" t="s">
        <v>1214</v>
      </c>
      <c r="AP113" s="300">
        <v>0</v>
      </c>
      <c r="AQ113" s="301" t="s">
        <v>1214</v>
      </c>
      <c r="AR113" s="300">
        <v>0</v>
      </c>
      <c r="AS113" s="305" t="s">
        <v>77</v>
      </c>
      <c r="AT113" s="308">
        <v>0</v>
      </c>
      <c r="AU113" s="309">
        <f t="shared" si="18"/>
        <v>8000000</v>
      </c>
      <c r="AV113" s="310">
        <f t="shared" si="19"/>
        <v>0</v>
      </c>
      <c r="AW113" s="307" t="s">
        <v>77</v>
      </c>
      <c r="AX113" s="301" t="s">
        <v>1215</v>
      </c>
      <c r="AY113" s="299" t="s">
        <v>5944</v>
      </c>
      <c r="AZ113" s="297" t="s">
        <v>69</v>
      </c>
      <c r="BA113" s="297" t="s">
        <v>69</v>
      </c>
    </row>
    <row r="114" spans="2:53" x14ac:dyDescent="0.25">
      <c r="B114" s="297">
        <v>2024</v>
      </c>
      <c r="C114" s="297">
        <v>891780111</v>
      </c>
      <c r="D114" s="298" t="s">
        <v>64</v>
      </c>
      <c r="E114" s="299" t="s">
        <v>5943</v>
      </c>
      <c r="F114" s="299" t="s">
        <v>5942</v>
      </c>
      <c r="G114" s="301">
        <v>0</v>
      </c>
      <c r="H114" s="301" t="s">
        <v>75</v>
      </c>
      <c r="I114" s="300" t="s">
        <v>65</v>
      </c>
      <c r="J114" s="299" t="s">
        <v>5908</v>
      </c>
      <c r="K114" s="314">
        <v>8000000</v>
      </c>
      <c r="L114" s="297" t="s">
        <v>70</v>
      </c>
      <c r="M114" s="299" t="s">
        <v>5941</v>
      </c>
      <c r="N114" s="302">
        <v>19594555</v>
      </c>
      <c r="O114" s="303">
        <v>388</v>
      </c>
      <c r="P114" s="304">
        <v>45338</v>
      </c>
      <c r="Q114" s="303">
        <v>466800000</v>
      </c>
      <c r="R114" s="304">
        <v>45341</v>
      </c>
      <c r="S114" s="300">
        <v>8000000</v>
      </c>
      <c r="T114" s="301" t="s">
        <v>69</v>
      </c>
      <c r="U114" s="302">
        <v>36559959</v>
      </c>
      <c r="V114" s="299" t="s">
        <v>2706</v>
      </c>
      <c r="W114" s="407">
        <v>45341</v>
      </c>
      <c r="X114" s="407">
        <v>45341</v>
      </c>
      <c r="Y114" s="312" t="s">
        <v>77</v>
      </c>
      <c r="Z114" s="407">
        <v>45382</v>
      </c>
      <c r="AA114" s="299">
        <f t="shared" si="15"/>
        <v>41</v>
      </c>
      <c r="AB114" s="300">
        <v>0</v>
      </c>
      <c r="AC114" s="300">
        <v>0</v>
      </c>
      <c r="AD114" s="300">
        <v>0</v>
      </c>
      <c r="AE114" s="305" t="s">
        <v>77</v>
      </c>
      <c r="AF114" s="299">
        <f t="shared" si="16"/>
        <v>0</v>
      </c>
      <c r="AG114" s="300">
        <v>0</v>
      </c>
      <c r="AH114" s="300">
        <v>0</v>
      </c>
      <c r="AI114" s="305" t="s">
        <v>77</v>
      </c>
      <c r="AJ114" s="300">
        <v>0</v>
      </c>
      <c r="AK114" s="301" t="s">
        <v>77</v>
      </c>
      <c r="AL114" s="301" t="s">
        <v>77</v>
      </c>
      <c r="AM114" s="299">
        <f t="shared" si="17"/>
        <v>0</v>
      </c>
      <c r="AN114" s="299">
        <f>+K114+AC114-AH114</f>
        <v>8000000</v>
      </c>
      <c r="AO114" s="301" t="s">
        <v>1214</v>
      </c>
      <c r="AP114" s="300">
        <v>0</v>
      </c>
      <c r="AQ114" s="301" t="s">
        <v>1214</v>
      </c>
      <c r="AR114" s="300">
        <v>0</v>
      </c>
      <c r="AS114" s="305" t="s">
        <v>77</v>
      </c>
      <c r="AT114" s="308">
        <v>0</v>
      </c>
      <c r="AU114" s="309">
        <f t="shared" si="18"/>
        <v>8000000</v>
      </c>
      <c r="AV114" s="310">
        <f t="shared" si="19"/>
        <v>0</v>
      </c>
      <c r="AW114" s="307" t="s">
        <v>77</v>
      </c>
      <c r="AX114" s="301" t="s">
        <v>1215</v>
      </c>
      <c r="AY114" s="299" t="s">
        <v>5940</v>
      </c>
      <c r="AZ114" s="297" t="s">
        <v>69</v>
      </c>
      <c r="BA114" s="297" t="s">
        <v>69</v>
      </c>
    </row>
    <row r="115" spans="2:53" x14ac:dyDescent="0.25">
      <c r="B115" s="297">
        <v>2024</v>
      </c>
      <c r="C115" s="297">
        <v>891780111</v>
      </c>
      <c r="D115" s="298" t="s">
        <v>64</v>
      </c>
      <c r="E115" s="299" t="s">
        <v>5939</v>
      </c>
      <c r="F115" s="299" t="s">
        <v>5938</v>
      </c>
      <c r="G115" s="301">
        <v>0</v>
      </c>
      <c r="H115" s="301" t="s">
        <v>75</v>
      </c>
      <c r="I115" s="300" t="s">
        <v>65</v>
      </c>
      <c r="J115" s="299" t="s">
        <v>5908</v>
      </c>
      <c r="K115" s="314">
        <v>8000000</v>
      </c>
      <c r="L115" s="297" t="s">
        <v>70</v>
      </c>
      <c r="M115" s="299" t="s">
        <v>5937</v>
      </c>
      <c r="N115" s="302">
        <v>12626997</v>
      </c>
      <c r="O115" s="303">
        <v>388</v>
      </c>
      <c r="P115" s="304">
        <v>45338</v>
      </c>
      <c r="Q115" s="303">
        <v>466800000</v>
      </c>
      <c r="R115" s="304">
        <v>45341</v>
      </c>
      <c r="S115" s="300">
        <v>8000000</v>
      </c>
      <c r="T115" s="301" t="s">
        <v>69</v>
      </c>
      <c r="U115" s="302">
        <v>36559959</v>
      </c>
      <c r="V115" s="299" t="s">
        <v>2706</v>
      </c>
      <c r="W115" s="407">
        <v>45341</v>
      </c>
      <c r="X115" s="407">
        <v>45341</v>
      </c>
      <c r="Y115" s="312" t="s">
        <v>77</v>
      </c>
      <c r="Z115" s="407">
        <v>45382</v>
      </c>
      <c r="AA115" s="299">
        <f t="shared" si="15"/>
        <v>41</v>
      </c>
      <c r="AB115" s="300">
        <v>0</v>
      </c>
      <c r="AC115" s="300">
        <v>0</v>
      </c>
      <c r="AD115" s="300">
        <v>1</v>
      </c>
      <c r="AE115" s="322">
        <v>45412</v>
      </c>
      <c r="AF115" s="299">
        <f t="shared" si="16"/>
        <v>30</v>
      </c>
      <c r="AG115" s="300">
        <v>0</v>
      </c>
      <c r="AH115" s="300">
        <v>0</v>
      </c>
      <c r="AI115" s="305" t="s">
        <v>77</v>
      </c>
      <c r="AJ115" s="300">
        <v>0</v>
      </c>
      <c r="AK115" s="301" t="s">
        <v>77</v>
      </c>
      <c r="AL115" s="301" t="s">
        <v>77</v>
      </c>
      <c r="AM115" s="299">
        <f t="shared" si="17"/>
        <v>0</v>
      </c>
      <c r="AN115" s="299">
        <f>+K115+AC115-AH115</f>
        <v>8000000</v>
      </c>
      <c r="AO115" s="301" t="s">
        <v>1214</v>
      </c>
      <c r="AP115" s="300">
        <v>0</v>
      </c>
      <c r="AQ115" s="301" t="s">
        <v>1214</v>
      </c>
      <c r="AR115" s="300">
        <v>0</v>
      </c>
      <c r="AS115" s="305" t="s">
        <v>77</v>
      </c>
      <c r="AT115" s="308">
        <v>0</v>
      </c>
      <c r="AU115" s="309">
        <f t="shared" si="18"/>
        <v>8000000</v>
      </c>
      <c r="AV115" s="310">
        <f t="shared" si="19"/>
        <v>0</v>
      </c>
      <c r="AW115" s="307" t="s">
        <v>77</v>
      </c>
      <c r="AX115" s="301" t="s">
        <v>1215</v>
      </c>
      <c r="AY115" s="299" t="s">
        <v>5936</v>
      </c>
      <c r="AZ115" s="297" t="s">
        <v>69</v>
      </c>
      <c r="BA115" s="297" t="s">
        <v>69</v>
      </c>
    </row>
    <row r="116" spans="2:53" x14ac:dyDescent="0.25">
      <c r="B116" s="297">
        <v>2024</v>
      </c>
      <c r="C116" s="297">
        <v>891780111</v>
      </c>
      <c r="D116" s="298" t="s">
        <v>64</v>
      </c>
      <c r="E116" s="299" t="s">
        <v>5935</v>
      </c>
      <c r="F116" s="299" t="s">
        <v>5934</v>
      </c>
      <c r="G116" s="301">
        <v>0</v>
      </c>
      <c r="H116" s="301" t="s">
        <v>75</v>
      </c>
      <c r="I116" s="300" t="s">
        <v>65</v>
      </c>
      <c r="J116" s="299" t="s">
        <v>5895</v>
      </c>
      <c r="K116" s="314">
        <v>8000000</v>
      </c>
      <c r="L116" s="297" t="s">
        <v>70</v>
      </c>
      <c r="M116" s="299" t="s">
        <v>5933</v>
      </c>
      <c r="N116" s="302">
        <v>40937704</v>
      </c>
      <c r="O116" s="303">
        <v>388</v>
      </c>
      <c r="P116" s="304">
        <v>45338</v>
      </c>
      <c r="Q116" s="303">
        <v>466800000</v>
      </c>
      <c r="R116" s="304">
        <v>45341</v>
      </c>
      <c r="S116" s="300">
        <v>8000000</v>
      </c>
      <c r="T116" s="301" t="s">
        <v>69</v>
      </c>
      <c r="U116" s="302">
        <v>36559959</v>
      </c>
      <c r="V116" s="299" t="s">
        <v>2706</v>
      </c>
      <c r="W116" s="407">
        <v>45341</v>
      </c>
      <c r="X116" s="407">
        <v>45341</v>
      </c>
      <c r="Y116" s="312" t="s">
        <v>77</v>
      </c>
      <c r="Z116" s="407">
        <v>45382</v>
      </c>
      <c r="AA116" s="299">
        <f t="shared" si="15"/>
        <v>41</v>
      </c>
      <c r="AB116" s="300">
        <v>0</v>
      </c>
      <c r="AC116" s="300">
        <v>0</v>
      </c>
      <c r="AD116" s="300">
        <v>0</v>
      </c>
      <c r="AE116" s="305" t="s">
        <v>77</v>
      </c>
      <c r="AF116" s="299">
        <f t="shared" si="16"/>
        <v>0</v>
      </c>
      <c r="AG116" s="300">
        <v>0</v>
      </c>
      <c r="AH116" s="300">
        <v>0</v>
      </c>
      <c r="AI116" s="305" t="s">
        <v>77</v>
      </c>
      <c r="AJ116" s="300">
        <v>0</v>
      </c>
      <c r="AK116" s="301" t="s">
        <v>77</v>
      </c>
      <c r="AL116" s="301" t="s">
        <v>77</v>
      </c>
      <c r="AM116" s="299">
        <f t="shared" si="17"/>
        <v>0</v>
      </c>
      <c r="AN116" s="299">
        <f>+K116+AC116-AH116</f>
        <v>8000000</v>
      </c>
      <c r="AO116" s="301" t="s">
        <v>1214</v>
      </c>
      <c r="AP116" s="300">
        <v>0</v>
      </c>
      <c r="AQ116" s="301" t="s">
        <v>1214</v>
      </c>
      <c r="AR116" s="300">
        <v>0</v>
      </c>
      <c r="AS116" s="305" t="s">
        <v>77</v>
      </c>
      <c r="AT116" s="308">
        <v>0</v>
      </c>
      <c r="AU116" s="309">
        <f t="shared" si="18"/>
        <v>8000000</v>
      </c>
      <c r="AV116" s="310">
        <f t="shared" si="19"/>
        <v>0</v>
      </c>
      <c r="AW116" s="307" t="s">
        <v>77</v>
      </c>
      <c r="AX116" s="301" t="s">
        <v>1215</v>
      </c>
      <c r="AY116" s="299" t="s">
        <v>5932</v>
      </c>
      <c r="AZ116" s="297" t="s">
        <v>69</v>
      </c>
      <c r="BA116" s="297" t="s">
        <v>69</v>
      </c>
    </row>
    <row r="117" spans="2:53" x14ac:dyDescent="0.25">
      <c r="B117" s="297">
        <v>2024</v>
      </c>
      <c r="C117" s="297">
        <v>891780111</v>
      </c>
      <c r="D117" s="298" t="s">
        <v>64</v>
      </c>
      <c r="E117" s="299" t="s">
        <v>5931</v>
      </c>
      <c r="F117" s="299" t="s">
        <v>5930</v>
      </c>
      <c r="G117" s="301">
        <v>0</v>
      </c>
      <c r="H117" s="301" t="s">
        <v>75</v>
      </c>
      <c r="I117" s="300" t="s">
        <v>65</v>
      </c>
      <c r="J117" s="299" t="s">
        <v>5929</v>
      </c>
      <c r="K117" s="314">
        <v>8000000</v>
      </c>
      <c r="L117" s="297" t="s">
        <v>70</v>
      </c>
      <c r="M117" s="299" t="s">
        <v>5928</v>
      </c>
      <c r="N117" s="302">
        <v>77038078</v>
      </c>
      <c r="O117" s="303">
        <v>388</v>
      </c>
      <c r="P117" s="304">
        <v>45338</v>
      </c>
      <c r="Q117" s="303">
        <v>466800000</v>
      </c>
      <c r="R117" s="304">
        <v>45341</v>
      </c>
      <c r="S117" s="300">
        <v>8000000</v>
      </c>
      <c r="T117" s="301" t="s">
        <v>69</v>
      </c>
      <c r="U117" s="302">
        <v>36559959</v>
      </c>
      <c r="V117" s="299" t="s">
        <v>2706</v>
      </c>
      <c r="W117" s="407">
        <v>45341</v>
      </c>
      <c r="X117" s="407">
        <v>45341</v>
      </c>
      <c r="Y117" s="312" t="s">
        <v>77</v>
      </c>
      <c r="Z117" s="407">
        <v>45382</v>
      </c>
      <c r="AA117" s="299">
        <f t="shared" si="15"/>
        <v>41</v>
      </c>
      <c r="AB117" s="300">
        <v>0</v>
      </c>
      <c r="AC117" s="300">
        <v>0</v>
      </c>
      <c r="AD117" s="300">
        <v>1</v>
      </c>
      <c r="AE117" s="322">
        <v>45412</v>
      </c>
      <c r="AF117" s="299">
        <f t="shared" si="16"/>
        <v>30</v>
      </c>
      <c r="AG117" s="300">
        <v>0</v>
      </c>
      <c r="AH117" s="300">
        <v>0</v>
      </c>
      <c r="AI117" s="305" t="s">
        <v>77</v>
      </c>
      <c r="AJ117" s="300">
        <v>0</v>
      </c>
      <c r="AK117" s="301" t="s">
        <v>77</v>
      </c>
      <c r="AL117" s="301" t="s">
        <v>77</v>
      </c>
      <c r="AM117" s="299">
        <f t="shared" si="17"/>
        <v>0</v>
      </c>
      <c r="AN117" s="299">
        <f>+K117+AC117-AH117</f>
        <v>8000000</v>
      </c>
      <c r="AO117" s="301" t="s">
        <v>1214</v>
      </c>
      <c r="AP117" s="300">
        <v>0</v>
      </c>
      <c r="AQ117" s="301" t="s">
        <v>1214</v>
      </c>
      <c r="AR117" s="300">
        <v>0</v>
      </c>
      <c r="AS117" s="305" t="s">
        <v>77</v>
      </c>
      <c r="AT117" s="308">
        <v>0</v>
      </c>
      <c r="AU117" s="309">
        <f t="shared" si="18"/>
        <v>8000000</v>
      </c>
      <c r="AV117" s="310">
        <f t="shared" si="19"/>
        <v>0</v>
      </c>
      <c r="AW117" s="307" t="s">
        <v>77</v>
      </c>
      <c r="AX117" s="301" t="s">
        <v>1215</v>
      </c>
      <c r="AY117" s="299" t="s">
        <v>5927</v>
      </c>
      <c r="AZ117" s="297" t="s">
        <v>69</v>
      </c>
      <c r="BA117" s="297" t="s">
        <v>69</v>
      </c>
    </row>
    <row r="118" spans="2:53" x14ac:dyDescent="0.25">
      <c r="B118" s="297">
        <v>2024</v>
      </c>
      <c r="C118" s="297">
        <v>891780111</v>
      </c>
      <c r="D118" s="298" t="s">
        <v>64</v>
      </c>
      <c r="E118" s="299" t="s">
        <v>5926</v>
      </c>
      <c r="F118" s="299" t="s">
        <v>5925</v>
      </c>
      <c r="G118" s="301">
        <v>0</v>
      </c>
      <c r="H118" s="301" t="s">
        <v>75</v>
      </c>
      <c r="I118" s="300" t="s">
        <v>65</v>
      </c>
      <c r="J118" s="299" t="s">
        <v>5908</v>
      </c>
      <c r="K118" s="314">
        <v>8000000</v>
      </c>
      <c r="L118" s="297" t="s">
        <v>70</v>
      </c>
      <c r="M118" s="299" t="s">
        <v>5924</v>
      </c>
      <c r="N118" s="302">
        <v>1118824714</v>
      </c>
      <c r="O118" s="303">
        <v>388</v>
      </c>
      <c r="P118" s="304">
        <v>45338</v>
      </c>
      <c r="Q118" s="303">
        <v>466800000</v>
      </c>
      <c r="R118" s="304">
        <v>45341</v>
      </c>
      <c r="S118" s="300">
        <v>8000000</v>
      </c>
      <c r="T118" s="301" t="s">
        <v>69</v>
      </c>
      <c r="U118" s="302">
        <v>36559959</v>
      </c>
      <c r="V118" s="299" t="s">
        <v>2706</v>
      </c>
      <c r="W118" s="407">
        <v>45341</v>
      </c>
      <c r="X118" s="407">
        <v>45341</v>
      </c>
      <c r="Y118" s="312" t="s">
        <v>77</v>
      </c>
      <c r="Z118" s="407">
        <v>45382</v>
      </c>
      <c r="AA118" s="299">
        <f t="shared" si="15"/>
        <v>41</v>
      </c>
      <c r="AB118" s="300">
        <v>0</v>
      </c>
      <c r="AC118" s="300">
        <v>0</v>
      </c>
      <c r="AD118" s="300">
        <v>0</v>
      </c>
      <c r="AE118" s="305" t="s">
        <v>77</v>
      </c>
      <c r="AF118" s="299">
        <f t="shared" si="16"/>
        <v>0</v>
      </c>
      <c r="AG118" s="300">
        <v>0</v>
      </c>
      <c r="AH118" s="300">
        <v>0</v>
      </c>
      <c r="AI118" s="305" t="s">
        <v>77</v>
      </c>
      <c r="AJ118" s="300">
        <v>0</v>
      </c>
      <c r="AK118" s="301" t="s">
        <v>77</v>
      </c>
      <c r="AL118" s="301" t="s">
        <v>77</v>
      </c>
      <c r="AM118" s="299">
        <f t="shared" si="17"/>
        <v>0</v>
      </c>
      <c r="AN118" s="299">
        <f>+K118+AC118-AH118</f>
        <v>8000000</v>
      </c>
      <c r="AO118" s="301" t="s">
        <v>1214</v>
      </c>
      <c r="AP118" s="300">
        <v>0</v>
      </c>
      <c r="AQ118" s="301" t="s">
        <v>1214</v>
      </c>
      <c r="AR118" s="300">
        <v>0</v>
      </c>
      <c r="AS118" s="305" t="s">
        <v>77</v>
      </c>
      <c r="AT118" s="308">
        <v>0</v>
      </c>
      <c r="AU118" s="309">
        <f t="shared" si="18"/>
        <v>8000000</v>
      </c>
      <c r="AV118" s="310">
        <f t="shared" si="19"/>
        <v>0</v>
      </c>
      <c r="AW118" s="307" t="s">
        <v>77</v>
      </c>
      <c r="AX118" s="301" t="s">
        <v>1215</v>
      </c>
      <c r="AY118" s="299" t="s">
        <v>5923</v>
      </c>
      <c r="AZ118" s="297" t="s">
        <v>69</v>
      </c>
      <c r="BA118" s="297" t="s">
        <v>69</v>
      </c>
    </row>
    <row r="119" spans="2:53" x14ac:dyDescent="0.25">
      <c r="B119" s="297">
        <v>2024</v>
      </c>
      <c r="C119" s="297">
        <v>891780111</v>
      </c>
      <c r="D119" s="298" t="s">
        <v>64</v>
      </c>
      <c r="E119" s="299" t="s">
        <v>5922</v>
      </c>
      <c r="F119" s="299" t="s">
        <v>5921</v>
      </c>
      <c r="G119" s="301">
        <v>0</v>
      </c>
      <c r="H119" s="301" t="s">
        <v>75</v>
      </c>
      <c r="I119" s="300" t="s">
        <v>65</v>
      </c>
      <c r="J119" s="299" t="s">
        <v>5908</v>
      </c>
      <c r="K119" s="314">
        <v>8000000</v>
      </c>
      <c r="L119" s="297" t="s">
        <v>70</v>
      </c>
      <c r="M119" s="299" t="s">
        <v>5920</v>
      </c>
      <c r="N119" s="302">
        <v>1081806544</v>
      </c>
      <c r="O119" s="303">
        <v>388</v>
      </c>
      <c r="P119" s="304">
        <v>45338</v>
      </c>
      <c r="Q119" s="303">
        <v>466800000</v>
      </c>
      <c r="R119" s="304">
        <v>45341</v>
      </c>
      <c r="S119" s="300">
        <v>8000000</v>
      </c>
      <c r="T119" s="301" t="s">
        <v>69</v>
      </c>
      <c r="U119" s="302">
        <v>36559959</v>
      </c>
      <c r="V119" s="299" t="s">
        <v>2706</v>
      </c>
      <c r="W119" s="407">
        <v>45341</v>
      </c>
      <c r="X119" s="407">
        <v>45341</v>
      </c>
      <c r="Y119" s="312" t="s">
        <v>77</v>
      </c>
      <c r="Z119" s="407">
        <v>45382</v>
      </c>
      <c r="AA119" s="299">
        <f t="shared" si="15"/>
        <v>41</v>
      </c>
      <c r="AB119" s="300">
        <v>0</v>
      </c>
      <c r="AC119" s="300">
        <v>0</v>
      </c>
      <c r="AD119" s="300">
        <v>0</v>
      </c>
      <c r="AE119" s="305" t="s">
        <v>77</v>
      </c>
      <c r="AF119" s="299">
        <f t="shared" si="16"/>
        <v>0</v>
      </c>
      <c r="AG119" s="300">
        <v>0</v>
      </c>
      <c r="AH119" s="300">
        <v>0</v>
      </c>
      <c r="AI119" s="305" t="s">
        <v>77</v>
      </c>
      <c r="AJ119" s="300">
        <v>0</v>
      </c>
      <c r="AK119" s="301" t="s">
        <v>77</v>
      </c>
      <c r="AL119" s="301" t="s">
        <v>77</v>
      </c>
      <c r="AM119" s="299">
        <f t="shared" si="17"/>
        <v>0</v>
      </c>
      <c r="AN119" s="299">
        <f>+K119+AC119-AH119</f>
        <v>8000000</v>
      </c>
      <c r="AO119" s="301" t="s">
        <v>1214</v>
      </c>
      <c r="AP119" s="300">
        <v>0</v>
      </c>
      <c r="AQ119" s="301" t="s">
        <v>1214</v>
      </c>
      <c r="AR119" s="300">
        <v>0</v>
      </c>
      <c r="AS119" s="305" t="s">
        <v>77</v>
      </c>
      <c r="AT119" s="308">
        <v>0</v>
      </c>
      <c r="AU119" s="309">
        <f t="shared" si="18"/>
        <v>8000000</v>
      </c>
      <c r="AV119" s="310">
        <f t="shared" si="19"/>
        <v>0</v>
      </c>
      <c r="AW119" s="307" t="s">
        <v>77</v>
      </c>
      <c r="AX119" s="301" t="s">
        <v>1215</v>
      </c>
      <c r="AY119" s="299" t="s">
        <v>5919</v>
      </c>
      <c r="AZ119" s="297" t="s">
        <v>69</v>
      </c>
      <c r="BA119" s="297" t="s">
        <v>69</v>
      </c>
    </row>
    <row r="120" spans="2:53" x14ac:dyDescent="0.25">
      <c r="B120" s="297">
        <v>2024</v>
      </c>
      <c r="C120" s="297">
        <v>891780111</v>
      </c>
      <c r="D120" s="298" t="s">
        <v>64</v>
      </c>
      <c r="E120" s="299" t="s">
        <v>5918</v>
      </c>
      <c r="F120" s="299" t="s">
        <v>5917</v>
      </c>
      <c r="G120" s="301">
        <v>0</v>
      </c>
      <c r="H120" s="301" t="s">
        <v>75</v>
      </c>
      <c r="I120" s="300" t="s">
        <v>65</v>
      </c>
      <c r="J120" s="299" t="s">
        <v>5908</v>
      </c>
      <c r="K120" s="314">
        <v>8000000</v>
      </c>
      <c r="L120" s="297" t="s">
        <v>70</v>
      </c>
      <c r="M120" s="299" t="s">
        <v>5916</v>
      </c>
      <c r="N120" s="302">
        <v>19640444</v>
      </c>
      <c r="O120" s="303">
        <v>388</v>
      </c>
      <c r="P120" s="304">
        <v>45338</v>
      </c>
      <c r="Q120" s="303">
        <v>466800000</v>
      </c>
      <c r="R120" s="304">
        <v>45341</v>
      </c>
      <c r="S120" s="300">
        <v>8000000</v>
      </c>
      <c r="T120" s="301" t="s">
        <v>69</v>
      </c>
      <c r="U120" s="302">
        <v>36559959</v>
      </c>
      <c r="V120" s="299" t="s">
        <v>2706</v>
      </c>
      <c r="W120" s="407">
        <v>45341</v>
      </c>
      <c r="X120" s="407">
        <v>45341</v>
      </c>
      <c r="Y120" s="312" t="s">
        <v>77</v>
      </c>
      <c r="Z120" s="407">
        <v>45382</v>
      </c>
      <c r="AA120" s="299">
        <f t="shared" si="15"/>
        <v>41</v>
      </c>
      <c r="AB120" s="300">
        <v>0</v>
      </c>
      <c r="AC120" s="300">
        <v>0</v>
      </c>
      <c r="AD120" s="300">
        <v>1</v>
      </c>
      <c r="AE120" s="322">
        <v>45412</v>
      </c>
      <c r="AF120" s="299">
        <f t="shared" si="16"/>
        <v>30</v>
      </c>
      <c r="AG120" s="300">
        <v>0</v>
      </c>
      <c r="AH120" s="300">
        <v>0</v>
      </c>
      <c r="AI120" s="305" t="s">
        <v>77</v>
      </c>
      <c r="AJ120" s="300">
        <v>0</v>
      </c>
      <c r="AK120" s="301" t="s">
        <v>77</v>
      </c>
      <c r="AL120" s="301" t="s">
        <v>77</v>
      </c>
      <c r="AM120" s="299">
        <f t="shared" si="17"/>
        <v>0</v>
      </c>
      <c r="AN120" s="299">
        <f>+K120+AC120-AH120</f>
        <v>8000000</v>
      </c>
      <c r="AO120" s="301" t="s">
        <v>1214</v>
      </c>
      <c r="AP120" s="300">
        <v>0</v>
      </c>
      <c r="AQ120" s="301" t="s">
        <v>1214</v>
      </c>
      <c r="AR120" s="300">
        <v>0</v>
      </c>
      <c r="AS120" s="305" t="s">
        <v>77</v>
      </c>
      <c r="AT120" s="308">
        <v>0</v>
      </c>
      <c r="AU120" s="309">
        <f t="shared" si="18"/>
        <v>8000000</v>
      </c>
      <c r="AV120" s="310">
        <f t="shared" si="19"/>
        <v>0</v>
      </c>
      <c r="AW120" s="307" t="s">
        <v>77</v>
      </c>
      <c r="AX120" s="301" t="s">
        <v>1215</v>
      </c>
      <c r="AY120" s="299" t="s">
        <v>5915</v>
      </c>
      <c r="AZ120" s="297" t="s">
        <v>69</v>
      </c>
      <c r="BA120" s="297" t="s">
        <v>69</v>
      </c>
    </row>
    <row r="121" spans="2:53" x14ac:dyDescent="0.25">
      <c r="B121" s="297">
        <v>2024</v>
      </c>
      <c r="C121" s="297">
        <v>891780111</v>
      </c>
      <c r="D121" s="298" t="s">
        <v>64</v>
      </c>
      <c r="E121" s="299" t="s">
        <v>5914</v>
      </c>
      <c r="F121" s="299" t="s">
        <v>5913</v>
      </c>
      <c r="G121" s="301">
        <v>0</v>
      </c>
      <c r="H121" s="301" t="s">
        <v>75</v>
      </c>
      <c r="I121" s="300" t="s">
        <v>65</v>
      </c>
      <c r="J121" s="299" t="s">
        <v>5908</v>
      </c>
      <c r="K121" s="314">
        <v>8000000</v>
      </c>
      <c r="L121" s="297" t="s">
        <v>70</v>
      </c>
      <c r="M121" s="299" t="s">
        <v>5912</v>
      </c>
      <c r="N121" s="302">
        <v>19603634</v>
      </c>
      <c r="O121" s="303">
        <v>388</v>
      </c>
      <c r="P121" s="304">
        <v>45338</v>
      </c>
      <c r="Q121" s="303">
        <v>466800000</v>
      </c>
      <c r="R121" s="304">
        <v>45341</v>
      </c>
      <c r="S121" s="300">
        <v>8000000</v>
      </c>
      <c r="T121" s="301" t="s">
        <v>69</v>
      </c>
      <c r="U121" s="302">
        <v>36559959</v>
      </c>
      <c r="V121" s="299" t="s">
        <v>2706</v>
      </c>
      <c r="W121" s="407">
        <v>45341</v>
      </c>
      <c r="X121" s="407">
        <v>45341</v>
      </c>
      <c r="Y121" s="312" t="s">
        <v>77</v>
      </c>
      <c r="Z121" s="407">
        <v>45382</v>
      </c>
      <c r="AA121" s="299">
        <f t="shared" si="15"/>
        <v>41</v>
      </c>
      <c r="AB121" s="300">
        <v>0</v>
      </c>
      <c r="AC121" s="300">
        <v>0</v>
      </c>
      <c r="AD121" s="300">
        <v>0</v>
      </c>
      <c r="AE121" s="305" t="s">
        <v>77</v>
      </c>
      <c r="AF121" s="299">
        <f t="shared" si="16"/>
        <v>0</v>
      </c>
      <c r="AG121" s="300">
        <v>0</v>
      </c>
      <c r="AH121" s="300">
        <v>0</v>
      </c>
      <c r="AI121" s="305" t="s">
        <v>77</v>
      </c>
      <c r="AJ121" s="300">
        <v>0</v>
      </c>
      <c r="AK121" s="301" t="s">
        <v>77</v>
      </c>
      <c r="AL121" s="301" t="s">
        <v>77</v>
      </c>
      <c r="AM121" s="299">
        <f t="shared" si="17"/>
        <v>0</v>
      </c>
      <c r="AN121" s="299">
        <f>+K121+AC121-AH121</f>
        <v>8000000</v>
      </c>
      <c r="AO121" s="301" t="s">
        <v>1214</v>
      </c>
      <c r="AP121" s="300">
        <v>0</v>
      </c>
      <c r="AQ121" s="301" t="s">
        <v>1214</v>
      </c>
      <c r="AR121" s="300">
        <v>0</v>
      </c>
      <c r="AS121" s="305" t="s">
        <v>77</v>
      </c>
      <c r="AT121" s="308">
        <v>0</v>
      </c>
      <c r="AU121" s="309">
        <f t="shared" si="18"/>
        <v>8000000</v>
      </c>
      <c r="AV121" s="310">
        <f t="shared" si="19"/>
        <v>0</v>
      </c>
      <c r="AW121" s="307" t="s">
        <v>77</v>
      </c>
      <c r="AX121" s="301" t="s">
        <v>1215</v>
      </c>
      <c r="AY121" s="299" t="s">
        <v>5911</v>
      </c>
      <c r="AZ121" s="297" t="s">
        <v>69</v>
      </c>
      <c r="BA121" s="297" t="s">
        <v>69</v>
      </c>
    </row>
    <row r="122" spans="2:53" x14ac:dyDescent="0.25">
      <c r="B122" s="297">
        <v>2024</v>
      </c>
      <c r="C122" s="297">
        <v>891780111</v>
      </c>
      <c r="D122" s="298" t="s">
        <v>64</v>
      </c>
      <c r="E122" s="299" t="s">
        <v>5910</v>
      </c>
      <c r="F122" s="299" t="s">
        <v>5909</v>
      </c>
      <c r="G122" s="301">
        <v>0</v>
      </c>
      <c r="H122" s="301" t="s">
        <v>75</v>
      </c>
      <c r="I122" s="300" t="s">
        <v>65</v>
      </c>
      <c r="J122" s="299" t="s">
        <v>5908</v>
      </c>
      <c r="K122" s="314">
        <v>8000000</v>
      </c>
      <c r="L122" s="297" t="s">
        <v>70</v>
      </c>
      <c r="M122" s="299" t="s">
        <v>5907</v>
      </c>
      <c r="N122" s="302">
        <v>85443053</v>
      </c>
      <c r="O122" s="303">
        <v>388</v>
      </c>
      <c r="P122" s="304">
        <v>45338</v>
      </c>
      <c r="Q122" s="303">
        <v>466800000</v>
      </c>
      <c r="R122" s="304">
        <v>45341</v>
      </c>
      <c r="S122" s="300">
        <v>8000000</v>
      </c>
      <c r="T122" s="301" t="s">
        <v>69</v>
      </c>
      <c r="U122" s="302">
        <v>36559959</v>
      </c>
      <c r="V122" s="299" t="s">
        <v>2706</v>
      </c>
      <c r="W122" s="407">
        <v>45341</v>
      </c>
      <c r="X122" s="407">
        <v>45341</v>
      </c>
      <c r="Y122" s="312" t="s">
        <v>77</v>
      </c>
      <c r="Z122" s="407">
        <v>45382</v>
      </c>
      <c r="AA122" s="299">
        <f t="shared" si="15"/>
        <v>41</v>
      </c>
      <c r="AB122" s="300">
        <v>0</v>
      </c>
      <c r="AC122" s="300">
        <v>0</v>
      </c>
      <c r="AD122" s="300">
        <v>0</v>
      </c>
      <c r="AE122" s="305" t="s">
        <v>77</v>
      </c>
      <c r="AF122" s="299">
        <f t="shared" si="16"/>
        <v>0</v>
      </c>
      <c r="AG122" s="300">
        <v>0</v>
      </c>
      <c r="AH122" s="300">
        <v>0</v>
      </c>
      <c r="AI122" s="305" t="s">
        <v>77</v>
      </c>
      <c r="AJ122" s="300">
        <v>0</v>
      </c>
      <c r="AK122" s="301" t="s">
        <v>77</v>
      </c>
      <c r="AL122" s="301" t="s">
        <v>77</v>
      </c>
      <c r="AM122" s="299">
        <f t="shared" si="17"/>
        <v>0</v>
      </c>
      <c r="AN122" s="299">
        <f>+K122+AC122-AH122</f>
        <v>8000000</v>
      </c>
      <c r="AO122" s="301" t="s">
        <v>1214</v>
      </c>
      <c r="AP122" s="300">
        <v>0</v>
      </c>
      <c r="AQ122" s="301" t="s">
        <v>1214</v>
      </c>
      <c r="AR122" s="300">
        <v>0</v>
      </c>
      <c r="AS122" s="305" t="s">
        <v>77</v>
      </c>
      <c r="AT122" s="308">
        <v>0</v>
      </c>
      <c r="AU122" s="309">
        <f t="shared" si="18"/>
        <v>8000000</v>
      </c>
      <c r="AV122" s="310">
        <f t="shared" si="19"/>
        <v>0</v>
      </c>
      <c r="AW122" s="307" t="s">
        <v>77</v>
      </c>
      <c r="AX122" s="301" t="s">
        <v>1215</v>
      </c>
      <c r="AY122" s="299" t="s">
        <v>5906</v>
      </c>
      <c r="AZ122" s="297" t="s">
        <v>69</v>
      </c>
      <c r="BA122" s="297" t="s">
        <v>69</v>
      </c>
    </row>
    <row r="123" spans="2:53" x14ac:dyDescent="0.25">
      <c r="B123" s="297">
        <v>2024</v>
      </c>
      <c r="C123" s="297">
        <v>891780111</v>
      </c>
      <c r="D123" s="298" t="s">
        <v>64</v>
      </c>
      <c r="E123" s="299" t="s">
        <v>5905</v>
      </c>
      <c r="F123" s="299" t="s">
        <v>5904</v>
      </c>
      <c r="G123" s="301">
        <v>0</v>
      </c>
      <c r="H123" s="301" t="s">
        <v>75</v>
      </c>
      <c r="I123" s="300" t="s">
        <v>65</v>
      </c>
      <c r="J123" s="299" t="s">
        <v>5895</v>
      </c>
      <c r="K123" s="314">
        <v>8000000</v>
      </c>
      <c r="L123" s="297" t="s">
        <v>70</v>
      </c>
      <c r="M123" s="299" t="s">
        <v>5903</v>
      </c>
      <c r="N123" s="302">
        <v>19601556</v>
      </c>
      <c r="O123" s="303">
        <v>388</v>
      </c>
      <c r="P123" s="304">
        <v>45338</v>
      </c>
      <c r="Q123" s="303">
        <v>466800000</v>
      </c>
      <c r="R123" s="304">
        <v>45341</v>
      </c>
      <c r="S123" s="300">
        <v>8000000</v>
      </c>
      <c r="T123" s="301" t="s">
        <v>69</v>
      </c>
      <c r="U123" s="302">
        <v>36559959</v>
      </c>
      <c r="V123" s="299" t="s">
        <v>2706</v>
      </c>
      <c r="W123" s="407">
        <v>45341</v>
      </c>
      <c r="X123" s="407">
        <v>45341</v>
      </c>
      <c r="Y123" s="312" t="s">
        <v>77</v>
      </c>
      <c r="Z123" s="407">
        <v>45382</v>
      </c>
      <c r="AA123" s="299">
        <f t="shared" si="15"/>
        <v>41</v>
      </c>
      <c r="AB123" s="300">
        <v>0</v>
      </c>
      <c r="AC123" s="300">
        <v>0</v>
      </c>
      <c r="AD123" s="300">
        <v>0</v>
      </c>
      <c r="AE123" s="305" t="s">
        <v>77</v>
      </c>
      <c r="AF123" s="299">
        <f t="shared" si="16"/>
        <v>0</v>
      </c>
      <c r="AG123" s="300">
        <v>0</v>
      </c>
      <c r="AH123" s="300">
        <v>0</v>
      </c>
      <c r="AI123" s="305" t="s">
        <v>77</v>
      </c>
      <c r="AJ123" s="300">
        <v>0</v>
      </c>
      <c r="AK123" s="301" t="s">
        <v>77</v>
      </c>
      <c r="AL123" s="301" t="s">
        <v>77</v>
      </c>
      <c r="AM123" s="299">
        <f t="shared" si="17"/>
        <v>0</v>
      </c>
      <c r="AN123" s="299">
        <f>+K123+AC123-AH123</f>
        <v>8000000</v>
      </c>
      <c r="AO123" s="301" t="s">
        <v>1214</v>
      </c>
      <c r="AP123" s="300">
        <v>0</v>
      </c>
      <c r="AQ123" s="301" t="s">
        <v>1214</v>
      </c>
      <c r="AR123" s="300">
        <v>0</v>
      </c>
      <c r="AS123" s="305" t="s">
        <v>77</v>
      </c>
      <c r="AT123" s="308">
        <v>0</v>
      </c>
      <c r="AU123" s="309">
        <f t="shared" si="18"/>
        <v>8000000</v>
      </c>
      <c r="AV123" s="310">
        <f t="shared" si="19"/>
        <v>0</v>
      </c>
      <c r="AW123" s="307" t="s">
        <v>77</v>
      </c>
      <c r="AX123" s="301" t="s">
        <v>1215</v>
      </c>
      <c r="AY123" s="299" t="s">
        <v>5902</v>
      </c>
      <c r="AZ123" s="297" t="s">
        <v>69</v>
      </c>
      <c r="BA123" s="297" t="s">
        <v>69</v>
      </c>
    </row>
    <row r="124" spans="2:53" x14ac:dyDescent="0.25">
      <c r="B124" s="297">
        <v>2024</v>
      </c>
      <c r="C124" s="297">
        <v>891780111</v>
      </c>
      <c r="D124" s="298" t="s">
        <v>64</v>
      </c>
      <c r="E124" s="299" t="s">
        <v>5901</v>
      </c>
      <c r="F124" s="299" t="s">
        <v>5900</v>
      </c>
      <c r="G124" s="301">
        <v>0</v>
      </c>
      <c r="H124" s="301" t="s">
        <v>75</v>
      </c>
      <c r="I124" s="300" t="s">
        <v>65</v>
      </c>
      <c r="J124" s="299" t="s">
        <v>5895</v>
      </c>
      <c r="K124" s="314">
        <v>8000000</v>
      </c>
      <c r="L124" s="297" t="s">
        <v>70</v>
      </c>
      <c r="M124" s="299" t="s">
        <v>5899</v>
      </c>
      <c r="N124" s="302">
        <v>85167700</v>
      </c>
      <c r="O124" s="303">
        <v>388</v>
      </c>
      <c r="P124" s="304">
        <v>45338</v>
      </c>
      <c r="Q124" s="303">
        <v>466800000</v>
      </c>
      <c r="R124" s="304">
        <v>45341</v>
      </c>
      <c r="S124" s="300">
        <v>8000000</v>
      </c>
      <c r="T124" s="301" t="s">
        <v>69</v>
      </c>
      <c r="U124" s="302">
        <v>36559959</v>
      </c>
      <c r="V124" s="299" t="s">
        <v>2706</v>
      </c>
      <c r="W124" s="407">
        <v>45341</v>
      </c>
      <c r="X124" s="407">
        <v>45341</v>
      </c>
      <c r="Y124" s="312" t="s">
        <v>77</v>
      </c>
      <c r="Z124" s="407">
        <v>45382</v>
      </c>
      <c r="AA124" s="299">
        <f t="shared" si="15"/>
        <v>41</v>
      </c>
      <c r="AB124" s="300">
        <v>0</v>
      </c>
      <c r="AC124" s="300">
        <v>0</v>
      </c>
      <c r="AD124" s="300">
        <v>0</v>
      </c>
      <c r="AE124" s="305" t="s">
        <v>77</v>
      </c>
      <c r="AF124" s="299">
        <f t="shared" si="16"/>
        <v>0</v>
      </c>
      <c r="AG124" s="300">
        <v>0</v>
      </c>
      <c r="AH124" s="300">
        <v>0</v>
      </c>
      <c r="AI124" s="305" t="s">
        <v>77</v>
      </c>
      <c r="AJ124" s="300">
        <v>0</v>
      </c>
      <c r="AK124" s="301" t="s">
        <v>77</v>
      </c>
      <c r="AL124" s="301" t="s">
        <v>77</v>
      </c>
      <c r="AM124" s="299">
        <f t="shared" si="17"/>
        <v>0</v>
      </c>
      <c r="AN124" s="299">
        <f>+K124+AC124-AH124</f>
        <v>8000000</v>
      </c>
      <c r="AO124" s="301" t="s">
        <v>1214</v>
      </c>
      <c r="AP124" s="300">
        <v>0</v>
      </c>
      <c r="AQ124" s="301" t="s">
        <v>1214</v>
      </c>
      <c r="AR124" s="300">
        <v>0</v>
      </c>
      <c r="AS124" s="305" t="s">
        <v>77</v>
      </c>
      <c r="AT124" s="308">
        <v>0</v>
      </c>
      <c r="AU124" s="309">
        <f t="shared" si="18"/>
        <v>8000000</v>
      </c>
      <c r="AV124" s="310">
        <f t="shared" si="19"/>
        <v>0</v>
      </c>
      <c r="AW124" s="307" t="s">
        <v>77</v>
      </c>
      <c r="AX124" s="301" t="s">
        <v>1215</v>
      </c>
      <c r="AY124" s="299" t="s">
        <v>5898</v>
      </c>
      <c r="AZ124" s="297" t="s">
        <v>69</v>
      </c>
      <c r="BA124" s="297" t="s">
        <v>69</v>
      </c>
    </row>
    <row r="125" spans="2:53" x14ac:dyDescent="0.25">
      <c r="B125" s="297">
        <v>2024</v>
      </c>
      <c r="C125" s="297">
        <v>891780111</v>
      </c>
      <c r="D125" s="298" t="s">
        <v>64</v>
      </c>
      <c r="E125" s="299" t="s">
        <v>5897</v>
      </c>
      <c r="F125" s="299" t="s">
        <v>5896</v>
      </c>
      <c r="G125" s="301">
        <v>0</v>
      </c>
      <c r="H125" s="301" t="s">
        <v>75</v>
      </c>
      <c r="I125" s="300" t="s">
        <v>65</v>
      </c>
      <c r="J125" s="299" t="s">
        <v>5895</v>
      </c>
      <c r="K125" s="314">
        <v>8000000</v>
      </c>
      <c r="L125" s="297" t="s">
        <v>70</v>
      </c>
      <c r="M125" s="299" t="s">
        <v>5894</v>
      </c>
      <c r="N125" s="302">
        <v>12550984</v>
      </c>
      <c r="O125" s="303">
        <v>388</v>
      </c>
      <c r="P125" s="304">
        <v>45338</v>
      </c>
      <c r="Q125" s="303">
        <v>466800000</v>
      </c>
      <c r="R125" s="304">
        <v>45342</v>
      </c>
      <c r="S125" s="300">
        <v>8000000</v>
      </c>
      <c r="T125" s="301" t="s">
        <v>69</v>
      </c>
      <c r="U125" s="302">
        <v>36559959</v>
      </c>
      <c r="V125" s="299" t="s">
        <v>2706</v>
      </c>
      <c r="W125" s="407">
        <v>45342</v>
      </c>
      <c r="X125" s="407">
        <v>45342</v>
      </c>
      <c r="Y125" s="312" t="s">
        <v>77</v>
      </c>
      <c r="Z125" s="407">
        <v>45382</v>
      </c>
      <c r="AA125" s="299">
        <f t="shared" si="15"/>
        <v>40</v>
      </c>
      <c r="AB125" s="300">
        <v>0</v>
      </c>
      <c r="AC125" s="300">
        <v>0</v>
      </c>
      <c r="AD125" s="300">
        <v>0</v>
      </c>
      <c r="AE125" s="305" t="s">
        <v>77</v>
      </c>
      <c r="AF125" s="299">
        <f t="shared" si="16"/>
        <v>0</v>
      </c>
      <c r="AG125" s="300">
        <v>0</v>
      </c>
      <c r="AH125" s="300">
        <v>0</v>
      </c>
      <c r="AI125" s="305" t="s">
        <v>77</v>
      </c>
      <c r="AJ125" s="300">
        <v>0</v>
      </c>
      <c r="AK125" s="301" t="s">
        <v>77</v>
      </c>
      <c r="AL125" s="301" t="s">
        <v>77</v>
      </c>
      <c r="AM125" s="299">
        <f t="shared" si="17"/>
        <v>0</v>
      </c>
      <c r="AN125" s="299">
        <f>+K125+AC125-AH125</f>
        <v>8000000</v>
      </c>
      <c r="AO125" s="301" t="s">
        <v>1214</v>
      </c>
      <c r="AP125" s="300">
        <v>0</v>
      </c>
      <c r="AQ125" s="301" t="s">
        <v>1214</v>
      </c>
      <c r="AR125" s="300">
        <v>0</v>
      </c>
      <c r="AS125" s="305" t="s">
        <v>77</v>
      </c>
      <c r="AT125" s="308">
        <v>0</v>
      </c>
      <c r="AU125" s="309">
        <f t="shared" si="18"/>
        <v>8000000</v>
      </c>
      <c r="AV125" s="310">
        <f t="shared" si="19"/>
        <v>0</v>
      </c>
      <c r="AW125" s="307" t="s">
        <v>77</v>
      </c>
      <c r="AX125" s="301" t="s">
        <v>1215</v>
      </c>
      <c r="AY125" s="299" t="s">
        <v>5893</v>
      </c>
      <c r="AZ125" s="297" t="s">
        <v>69</v>
      </c>
      <c r="BA125" s="297" t="s">
        <v>69</v>
      </c>
    </row>
    <row r="126" spans="2:53" x14ac:dyDescent="0.25">
      <c r="B126" s="297">
        <v>2024</v>
      </c>
      <c r="C126" s="297">
        <v>891780111</v>
      </c>
      <c r="D126" s="298" t="s">
        <v>64</v>
      </c>
      <c r="E126" s="299" t="s">
        <v>5892</v>
      </c>
      <c r="F126" s="299" t="s">
        <v>5891</v>
      </c>
      <c r="G126" s="326">
        <v>2022000100019</v>
      </c>
      <c r="H126" s="301" t="s">
        <v>75</v>
      </c>
      <c r="I126" s="300" t="s">
        <v>65</v>
      </c>
      <c r="J126" s="299" t="s">
        <v>5890</v>
      </c>
      <c r="K126" s="314">
        <v>7897725</v>
      </c>
      <c r="L126" s="297" t="s">
        <v>70</v>
      </c>
      <c r="M126" s="299" t="s">
        <v>5889</v>
      </c>
      <c r="N126" s="302">
        <v>19594169</v>
      </c>
      <c r="O126" s="303">
        <v>172</v>
      </c>
      <c r="P126" s="304">
        <v>45329</v>
      </c>
      <c r="Q126" s="303">
        <v>129204526</v>
      </c>
      <c r="R126" s="304">
        <v>45343</v>
      </c>
      <c r="S126" s="300">
        <v>7897725</v>
      </c>
      <c r="T126" s="301" t="s">
        <v>69</v>
      </c>
      <c r="U126" s="302">
        <v>85468582</v>
      </c>
      <c r="V126" s="299" t="s">
        <v>5863</v>
      </c>
      <c r="W126" s="407">
        <v>45342</v>
      </c>
      <c r="X126" s="407">
        <v>45343</v>
      </c>
      <c r="Y126" s="312" t="s">
        <v>77</v>
      </c>
      <c r="Z126" s="407">
        <v>45473</v>
      </c>
      <c r="AA126" s="299">
        <f t="shared" si="15"/>
        <v>130</v>
      </c>
      <c r="AB126" s="300">
        <v>0</v>
      </c>
      <c r="AC126" s="300">
        <v>0</v>
      </c>
      <c r="AD126" s="300">
        <v>0</v>
      </c>
      <c r="AE126" s="305" t="s">
        <v>77</v>
      </c>
      <c r="AF126" s="299">
        <f t="shared" si="16"/>
        <v>0</v>
      </c>
      <c r="AG126" s="300">
        <v>0</v>
      </c>
      <c r="AH126" s="300">
        <v>0</v>
      </c>
      <c r="AI126" s="305" t="s">
        <v>77</v>
      </c>
      <c r="AJ126" s="300">
        <v>0</v>
      </c>
      <c r="AK126" s="301" t="s">
        <v>77</v>
      </c>
      <c r="AL126" s="301" t="s">
        <v>77</v>
      </c>
      <c r="AM126" s="299">
        <f t="shared" si="17"/>
        <v>0</v>
      </c>
      <c r="AN126" s="299">
        <f>+K126+AC126-AH126</f>
        <v>7897725</v>
      </c>
      <c r="AO126" s="301" t="s">
        <v>1214</v>
      </c>
      <c r="AP126" s="300">
        <v>0</v>
      </c>
      <c r="AQ126" s="301" t="s">
        <v>1214</v>
      </c>
      <c r="AR126" s="300">
        <v>0</v>
      </c>
      <c r="AS126" s="305" t="s">
        <v>77</v>
      </c>
      <c r="AT126" s="308">
        <v>0</v>
      </c>
      <c r="AU126" s="309">
        <f t="shared" si="18"/>
        <v>7897725</v>
      </c>
      <c r="AV126" s="310">
        <f t="shared" si="19"/>
        <v>0</v>
      </c>
      <c r="AW126" s="307" t="s">
        <v>77</v>
      </c>
      <c r="AX126" s="301" t="s">
        <v>1215</v>
      </c>
      <c r="AY126" s="299" t="s">
        <v>5888</v>
      </c>
      <c r="AZ126" s="297" t="s">
        <v>69</v>
      </c>
      <c r="BA126" s="297" t="s">
        <v>69</v>
      </c>
    </row>
    <row r="127" spans="2:53" x14ac:dyDescent="0.25">
      <c r="B127" s="297">
        <v>2024</v>
      </c>
      <c r="C127" s="297">
        <v>891780111</v>
      </c>
      <c r="D127" s="298" t="s">
        <v>64</v>
      </c>
      <c r="E127" s="299" t="s">
        <v>5887</v>
      </c>
      <c r="F127" s="299" t="s">
        <v>5886</v>
      </c>
      <c r="G127" s="326">
        <v>2022000100019</v>
      </c>
      <c r="H127" s="301" t="s">
        <v>75</v>
      </c>
      <c r="I127" s="300" t="s">
        <v>65</v>
      </c>
      <c r="J127" s="299" t="s">
        <v>5885</v>
      </c>
      <c r="K127" s="314">
        <v>7897725</v>
      </c>
      <c r="L127" s="297" t="s">
        <v>70</v>
      </c>
      <c r="M127" s="299" t="s">
        <v>5884</v>
      </c>
      <c r="N127" s="302">
        <v>17958170</v>
      </c>
      <c r="O127" s="303">
        <v>172</v>
      </c>
      <c r="P127" s="304">
        <v>45329</v>
      </c>
      <c r="Q127" s="303">
        <v>129204526</v>
      </c>
      <c r="R127" s="304">
        <v>45345</v>
      </c>
      <c r="S127" s="300">
        <v>7897725</v>
      </c>
      <c r="T127" s="301" t="s">
        <v>69</v>
      </c>
      <c r="U127" s="302">
        <v>85468582</v>
      </c>
      <c r="V127" s="299" t="s">
        <v>5863</v>
      </c>
      <c r="W127" s="407">
        <v>45345</v>
      </c>
      <c r="X127" s="407">
        <v>45345</v>
      </c>
      <c r="Y127" s="312" t="s">
        <v>77</v>
      </c>
      <c r="Z127" s="407">
        <v>45473</v>
      </c>
      <c r="AA127" s="299">
        <f t="shared" si="15"/>
        <v>128</v>
      </c>
      <c r="AB127" s="300">
        <v>0</v>
      </c>
      <c r="AC127" s="300">
        <v>0</v>
      </c>
      <c r="AD127" s="300">
        <v>0</v>
      </c>
      <c r="AE127" s="305" t="s">
        <v>77</v>
      </c>
      <c r="AF127" s="299">
        <f t="shared" si="16"/>
        <v>0</v>
      </c>
      <c r="AG127" s="300">
        <v>0</v>
      </c>
      <c r="AH127" s="300">
        <v>0</v>
      </c>
      <c r="AI127" s="305" t="s">
        <v>77</v>
      </c>
      <c r="AJ127" s="300">
        <v>0</v>
      </c>
      <c r="AK127" s="301" t="s">
        <v>77</v>
      </c>
      <c r="AL127" s="301" t="s">
        <v>77</v>
      </c>
      <c r="AM127" s="299">
        <f t="shared" si="17"/>
        <v>0</v>
      </c>
      <c r="AN127" s="299">
        <f>+K127+AC127-AH127</f>
        <v>7897725</v>
      </c>
      <c r="AO127" s="301" t="s">
        <v>1214</v>
      </c>
      <c r="AP127" s="300">
        <v>0</v>
      </c>
      <c r="AQ127" s="301" t="s">
        <v>1214</v>
      </c>
      <c r="AR127" s="300">
        <v>0</v>
      </c>
      <c r="AS127" s="305" t="s">
        <v>77</v>
      </c>
      <c r="AT127" s="308">
        <v>0</v>
      </c>
      <c r="AU127" s="309">
        <f t="shared" si="18"/>
        <v>7897725</v>
      </c>
      <c r="AV127" s="310">
        <f t="shared" si="19"/>
        <v>0</v>
      </c>
      <c r="AW127" s="307" t="s">
        <v>77</v>
      </c>
      <c r="AX127" s="301" t="s">
        <v>1215</v>
      </c>
      <c r="AY127" s="299" t="s">
        <v>5883</v>
      </c>
      <c r="AZ127" s="297" t="s">
        <v>69</v>
      </c>
      <c r="BA127" s="297" t="s">
        <v>69</v>
      </c>
    </row>
    <row r="128" spans="2:53" x14ac:dyDescent="0.25">
      <c r="B128" s="297">
        <v>2024</v>
      </c>
      <c r="C128" s="297">
        <v>891780111</v>
      </c>
      <c r="D128" s="298" t="s">
        <v>64</v>
      </c>
      <c r="E128" s="299" t="s">
        <v>5882</v>
      </c>
      <c r="F128" s="299" t="s">
        <v>5881</v>
      </c>
      <c r="G128" s="326">
        <v>2022000100019</v>
      </c>
      <c r="H128" s="301" t="s">
        <v>75</v>
      </c>
      <c r="I128" s="300" t="s">
        <v>65</v>
      </c>
      <c r="J128" s="299" t="s">
        <v>5880</v>
      </c>
      <c r="K128" s="314">
        <v>7897725</v>
      </c>
      <c r="L128" s="297" t="s">
        <v>70</v>
      </c>
      <c r="M128" s="299" t="s">
        <v>5879</v>
      </c>
      <c r="N128" s="302">
        <v>85050226</v>
      </c>
      <c r="O128" s="303">
        <v>172</v>
      </c>
      <c r="P128" s="304">
        <v>45329</v>
      </c>
      <c r="Q128" s="303">
        <v>129204526</v>
      </c>
      <c r="R128" s="304">
        <v>45345</v>
      </c>
      <c r="S128" s="300">
        <v>7897725</v>
      </c>
      <c r="T128" s="301" t="s">
        <v>69</v>
      </c>
      <c r="U128" s="302">
        <v>85468582</v>
      </c>
      <c r="V128" s="299" t="s">
        <v>5863</v>
      </c>
      <c r="W128" s="407">
        <v>45345</v>
      </c>
      <c r="X128" s="407">
        <v>45345</v>
      </c>
      <c r="Y128" s="312" t="s">
        <v>77</v>
      </c>
      <c r="Z128" s="407">
        <v>45473</v>
      </c>
      <c r="AA128" s="299">
        <f t="shared" si="15"/>
        <v>128</v>
      </c>
      <c r="AB128" s="300">
        <v>0</v>
      </c>
      <c r="AC128" s="300">
        <v>0</v>
      </c>
      <c r="AD128" s="300">
        <v>0</v>
      </c>
      <c r="AE128" s="305" t="s">
        <v>77</v>
      </c>
      <c r="AF128" s="299">
        <f t="shared" si="16"/>
        <v>0</v>
      </c>
      <c r="AG128" s="300">
        <v>0</v>
      </c>
      <c r="AH128" s="300">
        <v>0</v>
      </c>
      <c r="AI128" s="305" t="s">
        <v>77</v>
      </c>
      <c r="AJ128" s="300">
        <v>0</v>
      </c>
      <c r="AK128" s="301" t="s">
        <v>77</v>
      </c>
      <c r="AL128" s="301" t="s">
        <v>77</v>
      </c>
      <c r="AM128" s="299">
        <f t="shared" si="17"/>
        <v>0</v>
      </c>
      <c r="AN128" s="299">
        <f>+K128+AC128-AH128</f>
        <v>7897725</v>
      </c>
      <c r="AO128" s="301" t="s">
        <v>1214</v>
      </c>
      <c r="AP128" s="300">
        <v>0</v>
      </c>
      <c r="AQ128" s="301" t="s">
        <v>1214</v>
      </c>
      <c r="AR128" s="300">
        <v>0</v>
      </c>
      <c r="AS128" s="305" t="s">
        <v>77</v>
      </c>
      <c r="AT128" s="308">
        <v>0</v>
      </c>
      <c r="AU128" s="309">
        <f t="shared" si="18"/>
        <v>7897725</v>
      </c>
      <c r="AV128" s="310">
        <f t="shared" si="19"/>
        <v>0</v>
      </c>
      <c r="AW128" s="307" t="s">
        <v>77</v>
      </c>
      <c r="AX128" s="301" t="s">
        <v>1215</v>
      </c>
      <c r="AY128" s="299" t="s">
        <v>5878</v>
      </c>
      <c r="AZ128" s="297" t="s">
        <v>69</v>
      </c>
      <c r="BA128" s="297" t="s">
        <v>69</v>
      </c>
    </row>
    <row r="129" spans="2:53" x14ac:dyDescent="0.25">
      <c r="B129" s="297">
        <v>2024</v>
      </c>
      <c r="C129" s="297">
        <v>891780111</v>
      </c>
      <c r="D129" s="298" t="s">
        <v>64</v>
      </c>
      <c r="E129" s="299" t="s">
        <v>5877</v>
      </c>
      <c r="F129" s="299" t="s">
        <v>5876</v>
      </c>
      <c r="G129" s="326">
        <v>2022000100019</v>
      </c>
      <c r="H129" s="301" t="s">
        <v>75</v>
      </c>
      <c r="I129" s="300" t="s">
        <v>65</v>
      </c>
      <c r="J129" s="299" t="s">
        <v>5875</v>
      </c>
      <c r="K129" s="314">
        <v>7897725</v>
      </c>
      <c r="L129" s="297" t="s">
        <v>70</v>
      </c>
      <c r="M129" s="299" t="s">
        <v>5874</v>
      </c>
      <c r="N129" s="302">
        <v>5166144</v>
      </c>
      <c r="O129" s="303">
        <v>172</v>
      </c>
      <c r="P129" s="304">
        <v>45329</v>
      </c>
      <c r="Q129" s="303">
        <v>129204526</v>
      </c>
      <c r="R129" s="304">
        <v>45348</v>
      </c>
      <c r="S129" s="300">
        <v>7897725</v>
      </c>
      <c r="T129" s="301" t="s">
        <v>69</v>
      </c>
      <c r="U129" s="302">
        <v>85468582</v>
      </c>
      <c r="V129" s="299" t="s">
        <v>5863</v>
      </c>
      <c r="W129" s="407">
        <v>45345</v>
      </c>
      <c r="X129" s="407">
        <v>45348</v>
      </c>
      <c r="Y129" s="312" t="s">
        <v>77</v>
      </c>
      <c r="Z129" s="407">
        <v>45473</v>
      </c>
      <c r="AA129" s="299">
        <f t="shared" si="15"/>
        <v>125</v>
      </c>
      <c r="AB129" s="300">
        <v>0</v>
      </c>
      <c r="AC129" s="300">
        <v>0</v>
      </c>
      <c r="AD129" s="300">
        <v>0</v>
      </c>
      <c r="AE129" s="305" t="s">
        <v>77</v>
      </c>
      <c r="AF129" s="299">
        <f t="shared" si="16"/>
        <v>0</v>
      </c>
      <c r="AG129" s="300">
        <v>0</v>
      </c>
      <c r="AH129" s="300">
        <v>0</v>
      </c>
      <c r="AI129" s="305" t="s">
        <v>77</v>
      </c>
      <c r="AJ129" s="300">
        <v>0</v>
      </c>
      <c r="AK129" s="301" t="s">
        <v>77</v>
      </c>
      <c r="AL129" s="301" t="s">
        <v>77</v>
      </c>
      <c r="AM129" s="299">
        <f t="shared" si="17"/>
        <v>0</v>
      </c>
      <c r="AN129" s="299">
        <f>+K129+AC129-AH129</f>
        <v>7897725</v>
      </c>
      <c r="AO129" s="301" t="s">
        <v>1214</v>
      </c>
      <c r="AP129" s="300">
        <v>0</v>
      </c>
      <c r="AQ129" s="301" t="s">
        <v>1214</v>
      </c>
      <c r="AR129" s="300">
        <v>0</v>
      </c>
      <c r="AS129" s="305" t="s">
        <v>77</v>
      </c>
      <c r="AT129" s="308">
        <v>0</v>
      </c>
      <c r="AU129" s="309">
        <f t="shared" si="18"/>
        <v>7897725</v>
      </c>
      <c r="AV129" s="310">
        <f t="shared" si="19"/>
        <v>0</v>
      </c>
      <c r="AW129" s="307" t="s">
        <v>77</v>
      </c>
      <c r="AX129" s="301" t="s">
        <v>1215</v>
      </c>
      <c r="AY129" s="299" t="s">
        <v>5873</v>
      </c>
      <c r="AZ129" s="297" t="s">
        <v>69</v>
      </c>
      <c r="BA129" s="297" t="s">
        <v>69</v>
      </c>
    </row>
    <row r="130" spans="2:53" x14ac:dyDescent="0.25">
      <c r="B130" s="297">
        <v>2024</v>
      </c>
      <c r="C130" s="297">
        <v>891780111</v>
      </c>
      <c r="D130" s="298" t="s">
        <v>64</v>
      </c>
      <c r="E130" s="299" t="s">
        <v>5872</v>
      </c>
      <c r="F130" s="299" t="s">
        <v>5871</v>
      </c>
      <c r="G130" s="326">
        <v>2022000100019</v>
      </c>
      <c r="H130" s="301" t="s">
        <v>75</v>
      </c>
      <c r="I130" s="300" t="s">
        <v>65</v>
      </c>
      <c r="J130" s="299" t="s">
        <v>5870</v>
      </c>
      <c r="K130" s="314">
        <v>7897725</v>
      </c>
      <c r="L130" s="297" t="s">
        <v>70</v>
      </c>
      <c r="M130" s="299" t="s">
        <v>5869</v>
      </c>
      <c r="N130" s="302">
        <v>1082409369</v>
      </c>
      <c r="O130" s="303">
        <v>172</v>
      </c>
      <c r="P130" s="304">
        <v>45329</v>
      </c>
      <c r="Q130" s="303">
        <v>129204526</v>
      </c>
      <c r="R130" s="304">
        <v>45349</v>
      </c>
      <c r="S130" s="300">
        <v>7897725</v>
      </c>
      <c r="T130" s="301" t="s">
        <v>69</v>
      </c>
      <c r="U130" s="302">
        <v>85468582</v>
      </c>
      <c r="V130" s="299" t="s">
        <v>5863</v>
      </c>
      <c r="W130" s="407">
        <v>45349</v>
      </c>
      <c r="X130" s="407">
        <v>45349</v>
      </c>
      <c r="Y130" s="312" t="s">
        <v>77</v>
      </c>
      <c r="Z130" s="407">
        <v>45473</v>
      </c>
      <c r="AA130" s="299">
        <f t="shared" si="15"/>
        <v>124</v>
      </c>
      <c r="AB130" s="300">
        <v>0</v>
      </c>
      <c r="AC130" s="300">
        <v>0</v>
      </c>
      <c r="AD130" s="300">
        <v>0</v>
      </c>
      <c r="AE130" s="305" t="s">
        <v>77</v>
      </c>
      <c r="AF130" s="299">
        <f t="shared" si="16"/>
        <v>0</v>
      </c>
      <c r="AG130" s="300">
        <v>0</v>
      </c>
      <c r="AH130" s="300">
        <v>0</v>
      </c>
      <c r="AI130" s="305" t="s">
        <v>77</v>
      </c>
      <c r="AJ130" s="300">
        <v>0</v>
      </c>
      <c r="AK130" s="301" t="s">
        <v>77</v>
      </c>
      <c r="AL130" s="301" t="s">
        <v>77</v>
      </c>
      <c r="AM130" s="299">
        <f t="shared" si="17"/>
        <v>0</v>
      </c>
      <c r="AN130" s="299">
        <f>+K130+AC130-AH130</f>
        <v>7897725</v>
      </c>
      <c r="AO130" s="301" t="s">
        <v>1214</v>
      </c>
      <c r="AP130" s="300">
        <v>0</v>
      </c>
      <c r="AQ130" s="301" t="s">
        <v>1214</v>
      </c>
      <c r="AR130" s="300">
        <v>0</v>
      </c>
      <c r="AS130" s="305" t="s">
        <v>77</v>
      </c>
      <c r="AT130" s="308">
        <v>0</v>
      </c>
      <c r="AU130" s="309">
        <f t="shared" si="18"/>
        <v>7897725</v>
      </c>
      <c r="AV130" s="310">
        <f t="shared" si="19"/>
        <v>0</v>
      </c>
      <c r="AW130" s="307" t="s">
        <v>77</v>
      </c>
      <c r="AX130" s="301" t="s">
        <v>1215</v>
      </c>
      <c r="AY130" s="299" t="s">
        <v>5868</v>
      </c>
      <c r="AZ130" s="297" t="s">
        <v>69</v>
      </c>
      <c r="BA130" s="297" t="s">
        <v>69</v>
      </c>
    </row>
    <row r="131" spans="2:53" x14ac:dyDescent="0.25">
      <c r="B131" s="297">
        <v>2024</v>
      </c>
      <c r="C131" s="297">
        <v>891780111</v>
      </c>
      <c r="D131" s="298" t="s">
        <v>64</v>
      </c>
      <c r="E131" s="299" t="s">
        <v>5867</v>
      </c>
      <c r="F131" s="299" t="s">
        <v>5866</v>
      </c>
      <c r="G131" s="326">
        <v>2022000100019</v>
      </c>
      <c r="H131" s="301" t="s">
        <v>75</v>
      </c>
      <c r="I131" s="300" t="s">
        <v>65</v>
      </c>
      <c r="J131" s="299" t="s">
        <v>5865</v>
      </c>
      <c r="K131" s="314">
        <v>7897725</v>
      </c>
      <c r="L131" s="297" t="s">
        <v>70</v>
      </c>
      <c r="M131" s="299" t="s">
        <v>5864</v>
      </c>
      <c r="N131" s="302">
        <v>1124005920</v>
      </c>
      <c r="O131" s="303">
        <v>172</v>
      </c>
      <c r="P131" s="304">
        <v>45329</v>
      </c>
      <c r="Q131" s="303">
        <v>129204526</v>
      </c>
      <c r="R131" s="304">
        <v>45350</v>
      </c>
      <c r="S131" s="300">
        <v>7897725</v>
      </c>
      <c r="T131" s="301" t="s">
        <v>69</v>
      </c>
      <c r="U131" s="302">
        <v>85468582</v>
      </c>
      <c r="V131" s="299" t="s">
        <v>5863</v>
      </c>
      <c r="W131" s="407">
        <v>45350</v>
      </c>
      <c r="X131" s="407">
        <v>45350</v>
      </c>
      <c r="Y131" s="312" t="s">
        <v>77</v>
      </c>
      <c r="Z131" s="407">
        <v>45473</v>
      </c>
      <c r="AA131" s="299">
        <f t="shared" si="15"/>
        <v>123</v>
      </c>
      <c r="AB131" s="300">
        <v>0</v>
      </c>
      <c r="AC131" s="300">
        <v>0</v>
      </c>
      <c r="AD131" s="300">
        <v>0</v>
      </c>
      <c r="AE131" s="305" t="s">
        <v>77</v>
      </c>
      <c r="AF131" s="299">
        <f t="shared" si="16"/>
        <v>0</v>
      </c>
      <c r="AG131" s="300">
        <v>0</v>
      </c>
      <c r="AH131" s="300">
        <v>0</v>
      </c>
      <c r="AI131" s="305" t="s">
        <v>77</v>
      </c>
      <c r="AJ131" s="300">
        <v>0</v>
      </c>
      <c r="AK131" s="301" t="s">
        <v>77</v>
      </c>
      <c r="AL131" s="301" t="s">
        <v>77</v>
      </c>
      <c r="AM131" s="299">
        <f t="shared" si="17"/>
        <v>0</v>
      </c>
      <c r="AN131" s="299">
        <f>+K131+AC131-AH131</f>
        <v>7897725</v>
      </c>
      <c r="AO131" s="301" t="s">
        <v>1214</v>
      </c>
      <c r="AP131" s="300">
        <v>0</v>
      </c>
      <c r="AQ131" s="301" t="s">
        <v>1214</v>
      </c>
      <c r="AR131" s="300">
        <v>0</v>
      </c>
      <c r="AS131" s="305" t="s">
        <v>77</v>
      </c>
      <c r="AT131" s="308">
        <v>0</v>
      </c>
      <c r="AU131" s="309">
        <f t="shared" si="18"/>
        <v>7897725</v>
      </c>
      <c r="AV131" s="310">
        <f t="shared" si="19"/>
        <v>0</v>
      </c>
      <c r="AW131" s="307" t="s">
        <v>77</v>
      </c>
      <c r="AX131" s="301" t="s">
        <v>1215</v>
      </c>
      <c r="AY131" s="299" t="s">
        <v>5862</v>
      </c>
      <c r="AZ131" s="297" t="s">
        <v>69</v>
      </c>
      <c r="BA131" s="297" t="s">
        <v>69</v>
      </c>
    </row>
    <row r="132" spans="2:53" ht="15.75" thickBot="1" x14ac:dyDescent="0.3">
      <c r="B132" s="329">
        <v>2024</v>
      </c>
      <c r="C132" s="329">
        <v>891780111</v>
      </c>
      <c r="D132" s="330" t="s">
        <v>64</v>
      </c>
      <c r="E132" s="331" t="s">
        <v>5861</v>
      </c>
      <c r="F132" s="331" t="s">
        <v>5860</v>
      </c>
      <c r="G132" s="332">
        <v>2021000100084</v>
      </c>
      <c r="H132" s="333" t="s">
        <v>75</v>
      </c>
      <c r="I132" s="334" t="s">
        <v>65</v>
      </c>
      <c r="J132" s="331" t="s">
        <v>5859</v>
      </c>
      <c r="K132" s="468">
        <v>22550699</v>
      </c>
      <c r="L132" s="329" t="s">
        <v>70</v>
      </c>
      <c r="M132" s="331" t="s">
        <v>5858</v>
      </c>
      <c r="N132" s="335">
        <v>1083006847</v>
      </c>
      <c r="O132" s="336">
        <v>81</v>
      </c>
      <c r="P132" s="337">
        <v>45335</v>
      </c>
      <c r="Q132" s="336">
        <v>617161150</v>
      </c>
      <c r="R132" s="337">
        <v>45390</v>
      </c>
      <c r="S132" s="334">
        <v>22550699</v>
      </c>
      <c r="T132" s="333" t="s">
        <v>69</v>
      </c>
      <c r="U132" s="335">
        <v>51913961</v>
      </c>
      <c r="V132" s="331" t="s">
        <v>5857</v>
      </c>
      <c r="W132" s="412">
        <v>45390</v>
      </c>
      <c r="X132" s="412">
        <v>45390</v>
      </c>
      <c r="Y132" s="413" t="s">
        <v>77</v>
      </c>
      <c r="Z132" s="412">
        <v>45808</v>
      </c>
      <c r="AA132" s="331">
        <f t="shared" si="15"/>
        <v>418</v>
      </c>
      <c r="AB132" s="334">
        <v>0</v>
      </c>
      <c r="AC132" s="334">
        <v>0</v>
      </c>
      <c r="AD132" s="334">
        <v>0</v>
      </c>
      <c r="AE132" s="338" t="s">
        <v>77</v>
      </c>
      <c r="AF132" s="331">
        <f t="shared" si="16"/>
        <v>0</v>
      </c>
      <c r="AG132" s="334">
        <v>0</v>
      </c>
      <c r="AH132" s="334">
        <v>0</v>
      </c>
      <c r="AI132" s="338" t="s">
        <v>77</v>
      </c>
      <c r="AJ132" s="334">
        <v>0</v>
      </c>
      <c r="AK132" s="333" t="s">
        <v>77</v>
      </c>
      <c r="AL132" s="333" t="s">
        <v>77</v>
      </c>
      <c r="AM132" s="331">
        <f t="shared" si="17"/>
        <v>0</v>
      </c>
      <c r="AN132" s="331">
        <f>+K132+AC132-AH132</f>
        <v>22550699</v>
      </c>
      <c r="AO132" s="333" t="s">
        <v>1214</v>
      </c>
      <c r="AP132" s="334">
        <v>0</v>
      </c>
      <c r="AQ132" s="333" t="s">
        <v>1214</v>
      </c>
      <c r="AR132" s="334">
        <v>0</v>
      </c>
      <c r="AS132" s="338" t="s">
        <v>77</v>
      </c>
      <c r="AT132" s="339">
        <v>0</v>
      </c>
      <c r="AU132" s="340">
        <f t="shared" si="18"/>
        <v>22550699</v>
      </c>
      <c r="AV132" s="544">
        <f t="shared" si="19"/>
        <v>0</v>
      </c>
      <c r="AW132" s="545" t="s">
        <v>77</v>
      </c>
      <c r="AX132" s="546" t="s">
        <v>1215</v>
      </c>
      <c r="AY132" s="547" t="s">
        <v>5856</v>
      </c>
      <c r="AZ132" s="548" t="s">
        <v>69</v>
      </c>
      <c r="BA132" s="548" t="s">
        <v>69</v>
      </c>
    </row>
    <row r="133" spans="2:53" s="7" customFormat="1" ht="15.75" thickBot="1" x14ac:dyDescent="0.3">
      <c r="B133" s="497" t="s">
        <v>71</v>
      </c>
      <c r="C133" s="498"/>
      <c r="D133" s="499"/>
      <c r="E133" s="82">
        <f>+SUBTOTAL(3,E8:E132)</f>
        <v>125</v>
      </c>
      <c r="F133" s="206"/>
      <c r="G133" s="208"/>
      <c r="H133" s="208"/>
      <c r="I133" s="208"/>
      <c r="J133" s="208"/>
      <c r="K133" s="471">
        <f>SUM(K8:K132)</f>
        <v>14303927389.33</v>
      </c>
      <c r="L133" s="521"/>
      <c r="M133" s="522"/>
      <c r="N133" s="522"/>
      <c r="O133" s="522"/>
      <c r="P133" s="522"/>
      <c r="Q133" s="522"/>
      <c r="R133" s="522"/>
      <c r="S133" s="522"/>
      <c r="T133" s="522"/>
      <c r="U133" s="522"/>
      <c r="V133" s="522"/>
      <c r="W133" s="522"/>
      <c r="X133" s="522"/>
      <c r="Y133" s="522"/>
      <c r="Z133" s="522"/>
      <c r="AA133" s="523"/>
      <c r="AB133" s="86">
        <f>SUM(AB8:AB132)</f>
        <v>5</v>
      </c>
      <c r="AC133" s="87">
        <f>SUM(AC8:AC132)</f>
        <v>1004837700</v>
      </c>
      <c r="AD133" s="87">
        <f>SUM(AD8:AD132)</f>
        <v>18</v>
      </c>
      <c r="AE133" s="211"/>
      <c r="AF133" s="87">
        <f>SUM(AF8:AF132)</f>
        <v>563</v>
      </c>
      <c r="AG133" s="87">
        <f>SUM(AG8:AG132)</f>
        <v>2</v>
      </c>
      <c r="AH133" s="89">
        <f>SUM(AH8:AH132)</f>
        <v>16000000</v>
      </c>
      <c r="AI133" s="211"/>
      <c r="AJ133" s="90">
        <f>SUM(AJ8:AJ132)</f>
        <v>2</v>
      </c>
      <c r="AK133" s="521"/>
      <c r="AL133" s="522"/>
      <c r="AM133" s="523"/>
      <c r="AN133" s="86">
        <f>SUM(AN8:AN132)</f>
        <v>15292765089.33</v>
      </c>
      <c r="AO133" s="211"/>
      <c r="AP133" s="91">
        <f>SUM(AP8:AP132)</f>
        <v>7179403526</v>
      </c>
      <c r="AQ133" s="211"/>
      <c r="AR133" s="87">
        <f>SUM(AR8:AR132)</f>
        <v>2542552489.8400002</v>
      </c>
      <c r="AS133" s="211"/>
      <c r="AT133" s="92">
        <f>SUM(AT8:AT132)</f>
        <v>7927874563.9200001</v>
      </c>
      <c r="AU133" s="93">
        <f>SUM(AU8:AU132)</f>
        <v>7364890525.4099998</v>
      </c>
      <c r="AV133" s="549"/>
      <c r="AW133" s="550"/>
      <c r="AX133" s="550"/>
      <c r="AY133" s="550"/>
      <c r="AZ133" s="550"/>
      <c r="BA133" s="551"/>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33:BA133"/>
    <mergeCell ref="AO6:AP6"/>
    <mergeCell ref="B133:D133"/>
    <mergeCell ref="L133:AA133"/>
    <mergeCell ref="AY6:BA6"/>
    <mergeCell ref="M6:N6"/>
    <mergeCell ref="O6:Q6"/>
    <mergeCell ref="R6:S6"/>
    <mergeCell ref="AK133:AM133"/>
    <mergeCell ref="T6:V6"/>
    <mergeCell ref="H3:I5"/>
    <mergeCell ref="E6:G6"/>
    <mergeCell ref="AV6:AX6"/>
    <mergeCell ref="AQ6:AU6"/>
  </mergeCells>
  <conditionalFormatting sqref="F5 E6">
    <cfRule type="containsText" dxfId="9"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P9 AA8:AA132 AF8:AF132 AU8:AV132 AM10:AO10 AM11:AP22 AM23:AO23 AM24:AP132">
    <cfRule type="expression" dxfId="8" priority="1">
      <formula>+_xlfn.ISFORMULA(AA8)</formula>
    </cfRule>
  </conditionalFormatting>
  <dataValidations count="10">
    <dataValidation type="list" allowBlank="1" showInputMessage="1" showErrorMessage="1" sqref="L19:L21" xr:uid="{23C06AA6-A058-462F-A2D2-ACCB356047BB}">
      <formula1>"DIRECTA,CONVOCATORIA"</formula1>
    </dataValidation>
    <dataValidation type="list" allowBlank="1" showInputMessage="1" showErrorMessage="1" sqref="H8:H132" xr:uid="{0702C2A5-72D9-4820-8D3B-D816F8654FDD}">
      <formula1>"OTRO SECTOR"</formula1>
    </dataValidation>
    <dataValidation type="list" allowBlank="1" showInputMessage="1" showErrorMessage="1" sqref="L8:L18 L22:L132" xr:uid="{EE8EE2F2-8BC1-46D7-B28C-9776309D777D}">
      <formula1>"DIRECTA"</formula1>
    </dataValidation>
    <dataValidation type="list" allowBlank="1" showInputMessage="1" showErrorMessage="1" sqref="BA8:BA132" xr:uid="{7299B4FF-1FDF-4CCF-8E6C-D62CC1F07AC6}">
      <formula1>"SI,NA por TIPO Contrato"</formula1>
    </dataValidation>
    <dataValidation type="list" allowBlank="1" showInputMessage="1" showErrorMessage="1" sqref="AZ8:AZ132" xr:uid="{C999323E-82E4-4B22-A9EA-DF4DDEFC5E8D}">
      <formula1>"SI,NO HA INICIADO"</formula1>
    </dataValidation>
    <dataValidation type="list" allowBlank="1" showInputMessage="1" showErrorMessage="1" sqref="AX8:AX132" xr:uid="{63DA7620-CE4C-4F8A-896E-61CFBC4FF58E}">
      <formula1>"Por iniciar,En ejecucion,Suspendido,Terminado,Liquidado"</formula1>
    </dataValidation>
    <dataValidation type="list" allowBlank="1" showInputMessage="1" showErrorMessage="1" sqref="AQ8:AQ132 AO8:AO132 T8:T22 T24:T132" xr:uid="{301B71B2-D3E4-4E77-88BC-DCB7485E0C66}">
      <formula1>"SI,NO"</formula1>
    </dataValidation>
    <dataValidation type="list" allowBlank="1" showInputMessage="1" showErrorMessage="1" sqref="I8"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36" r:id="rId1" xr:uid="{FC6BE558-F8CB-46C1-8634-BE7C3776709E}"/>
  </hyperlinks>
  <pageMargins left="0.7" right="0.7" top="0.75" bottom="0.75" header="0.3" footer="0.3"/>
  <pageSetup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BE4B8-64E8-4DB2-8902-5501D4AB48A7}">
  <dimension ref="A1:BT706"/>
  <sheetViews>
    <sheetView showGridLines="0" zoomScaleNormal="100" workbookViewId="0">
      <selection activeCell="BD694" sqref="BD694"/>
    </sheetView>
  </sheetViews>
  <sheetFormatPr baseColWidth="10" defaultRowHeight="15" x14ac:dyDescent="0.25"/>
  <cols>
    <col min="1" max="1" width="2.5703125" customWidth="1"/>
    <col min="2" max="2" width="9.28515625" customWidth="1"/>
    <col min="3" max="3" width="13.5703125" customWidth="1"/>
    <col min="4" max="4" width="25" customWidth="1"/>
    <col min="5" max="5" width="20.7109375" style="40" customWidth="1"/>
    <col min="6" max="6" width="18.28515625" customWidth="1"/>
    <col min="7" max="7" width="14.28515625" style="18" customWidth="1"/>
    <col min="8" max="8" width="16.5703125" customWidth="1"/>
    <col min="9" max="9" width="18" customWidth="1"/>
    <col min="10" max="10" width="18.42578125" customWidth="1"/>
    <col min="11" max="11" width="17.140625" customWidth="1"/>
    <col min="12" max="12" width="15.5703125" customWidth="1"/>
    <col min="13" max="13" width="16.140625" customWidth="1"/>
    <col min="14" max="14" width="16.42578125" customWidth="1"/>
    <col min="15" max="15" width="12.28515625" customWidth="1"/>
    <col min="16" max="16" width="14.5703125" style="19" customWidth="1"/>
    <col min="17" max="17" width="15.140625" customWidth="1"/>
    <col min="18" max="18" width="16.85546875" style="19" customWidth="1"/>
    <col min="19" max="19" width="14.7109375" customWidth="1"/>
    <col min="20" max="20" width="14.140625" customWidth="1"/>
    <col min="21" max="21" width="14.42578125" customWidth="1"/>
    <col min="22" max="22" width="17.140625" customWidth="1"/>
    <col min="23" max="23" width="17.7109375" style="19" customWidth="1"/>
    <col min="24" max="24" width="14.7109375" style="19" customWidth="1"/>
    <col min="25" max="25" width="15.42578125" customWidth="1"/>
    <col min="26" max="26" width="16" style="19" customWidth="1"/>
    <col min="27" max="27" width="13.28515625" customWidth="1"/>
    <col min="28" max="28" width="11.42578125" customWidth="1"/>
    <col min="29" max="29" width="14.140625" style="42" customWidth="1"/>
    <col min="30" max="30" width="13.42578125" customWidth="1"/>
    <col min="31" max="31" width="15.5703125" style="19" customWidth="1"/>
    <col min="32" max="32" width="13.5703125" customWidth="1"/>
    <col min="33" max="33" width="16.5703125" customWidth="1"/>
    <col min="34" max="34" width="14.28515625" style="42" customWidth="1"/>
    <col min="35" max="35" width="16.42578125" style="19" customWidth="1"/>
    <col min="36" max="36" width="14.5703125" customWidth="1"/>
    <col min="37" max="38" width="15" customWidth="1"/>
    <col min="39" max="39" width="16.7109375" customWidth="1"/>
    <col min="40" max="42" width="14.85546875" customWidth="1"/>
    <col min="43" max="43" width="14.7109375" customWidth="1"/>
    <col min="44" max="44" width="14.28515625" customWidth="1"/>
    <col min="45" max="45" width="16.85546875" customWidth="1"/>
    <col min="46" max="46" width="17" style="42" customWidth="1"/>
    <col min="47" max="47" width="15.85546875" style="42" customWidth="1"/>
    <col min="48" max="48" width="13.28515625" customWidth="1"/>
    <col min="49" max="49" width="14.42578125" style="19" customWidth="1"/>
    <col min="50" max="50" width="14.85546875" customWidth="1"/>
    <col min="51" max="51" width="17.28515625" customWidth="1"/>
  </cols>
  <sheetData>
    <row r="1" spans="1:72" ht="7.5" customHeight="1" x14ac:dyDescent="0.25">
      <c r="V1" s="1"/>
    </row>
    <row r="2" spans="1:72" ht="11.25" customHeight="1" thickBot="1" x14ac:dyDescent="0.3">
      <c r="H2" s="23"/>
      <c r="N2" t="s">
        <v>3305</v>
      </c>
      <c r="V2" s="1"/>
    </row>
    <row r="3" spans="1:72" ht="21" customHeight="1" thickBot="1" x14ac:dyDescent="0.3">
      <c r="B3" s="475"/>
      <c r="C3" s="476"/>
      <c r="D3" s="526" t="s">
        <v>73</v>
      </c>
      <c r="E3" s="527"/>
      <c r="F3" s="527"/>
      <c r="G3" s="528"/>
      <c r="H3" s="487" t="s">
        <v>0</v>
      </c>
      <c r="I3" s="488"/>
      <c r="J3" s="3" t="s">
        <v>78</v>
      </c>
      <c r="K3" s="20"/>
      <c r="L3" s="21"/>
      <c r="M3" s="21"/>
      <c r="N3" s="21"/>
      <c r="O3" s="21"/>
      <c r="P3" s="22"/>
      <c r="Q3" s="21"/>
      <c r="R3" s="22"/>
      <c r="S3" s="21"/>
      <c r="T3" s="21"/>
      <c r="U3" s="21"/>
      <c r="V3" s="4"/>
      <c r="W3" s="17"/>
      <c r="X3" s="22"/>
      <c r="Y3" s="4"/>
      <c r="Z3" s="22"/>
      <c r="AA3" s="4"/>
      <c r="AB3" s="21"/>
      <c r="AC3" s="43"/>
      <c r="AD3" s="21"/>
      <c r="AE3" s="17"/>
      <c r="AF3" s="21"/>
      <c r="AG3" s="4"/>
      <c r="AH3" s="45"/>
      <c r="AI3" s="17"/>
      <c r="AJ3" s="21"/>
      <c r="AK3" s="4"/>
      <c r="AL3" s="21"/>
      <c r="AM3" s="4"/>
      <c r="AN3" s="21"/>
      <c r="AO3" s="21"/>
      <c r="AP3" s="21"/>
      <c r="AQ3" s="21"/>
      <c r="AR3" s="21"/>
      <c r="AS3" s="21"/>
      <c r="AT3" s="43"/>
      <c r="AU3" s="45"/>
      <c r="AV3" s="4"/>
      <c r="AW3" s="22"/>
      <c r="AX3" s="4"/>
      <c r="AY3" s="21"/>
      <c r="AZ3" s="4"/>
      <c r="BA3" s="21"/>
    </row>
    <row r="4" spans="1:72" ht="28.5" customHeight="1" thickBot="1" x14ac:dyDescent="0.3">
      <c r="B4" s="477"/>
      <c r="C4" s="478"/>
      <c r="D4" s="529"/>
      <c r="E4" s="513"/>
      <c r="F4" s="513"/>
      <c r="G4" s="514"/>
      <c r="H4" s="489"/>
      <c r="I4" s="490"/>
      <c r="J4" s="2">
        <v>42</v>
      </c>
      <c r="K4" s="3" t="s">
        <v>1</v>
      </c>
      <c r="L4" s="21"/>
      <c r="M4" s="21"/>
      <c r="N4" s="21"/>
      <c r="O4" s="21"/>
      <c r="P4" s="22"/>
      <c r="Q4" s="21"/>
      <c r="R4" s="22"/>
      <c r="S4" s="21"/>
      <c r="T4" s="21"/>
      <c r="U4" s="21"/>
      <c r="V4" s="4"/>
      <c r="W4" s="17"/>
      <c r="X4" s="22"/>
      <c r="Y4" s="4"/>
      <c r="Z4" s="22"/>
      <c r="AA4" s="4"/>
      <c r="AB4" s="21"/>
      <c r="AC4" s="43"/>
      <c r="AD4" s="21"/>
      <c r="AE4" s="17"/>
      <c r="AF4" s="21"/>
      <c r="AG4" s="4"/>
      <c r="AH4" s="45"/>
      <c r="AI4" s="17"/>
      <c r="AJ4" s="21"/>
      <c r="AK4" s="4"/>
      <c r="AL4" s="21"/>
      <c r="AM4" s="4"/>
      <c r="AN4" s="21"/>
      <c r="AO4" s="21"/>
      <c r="AP4" s="21"/>
      <c r="AQ4" s="21"/>
      <c r="AR4" s="21"/>
      <c r="AS4" s="21"/>
      <c r="AT4" s="43"/>
      <c r="AU4" s="45"/>
      <c r="AV4" s="4"/>
      <c r="AW4" s="22"/>
      <c r="AX4" s="4"/>
      <c r="AY4" s="21"/>
      <c r="AZ4" s="4"/>
      <c r="BA4" s="21"/>
    </row>
    <row r="5" spans="1:72" ht="23.25" customHeight="1" thickBot="1" x14ac:dyDescent="0.3">
      <c r="B5" s="477"/>
      <c r="C5" s="478"/>
      <c r="D5" s="5" t="s">
        <v>2</v>
      </c>
      <c r="E5" s="41"/>
      <c r="F5" s="493" t="s">
        <v>3393</v>
      </c>
      <c r="G5" s="493"/>
      <c r="H5" s="491"/>
      <c r="I5" s="492"/>
      <c r="J5" s="24">
        <f>+K6*J4</f>
        <v>54600000</v>
      </c>
      <c r="K5" s="25" t="s">
        <v>3</v>
      </c>
      <c r="L5" s="21"/>
      <c r="M5" s="21"/>
      <c r="N5" s="21"/>
      <c r="O5" s="21"/>
      <c r="P5" s="22"/>
      <c r="Q5" s="21"/>
      <c r="R5" s="22"/>
      <c r="S5" s="21"/>
      <c r="T5" s="21"/>
      <c r="U5" s="21"/>
      <c r="V5" s="4"/>
      <c r="W5" s="17"/>
      <c r="X5" s="17"/>
      <c r="Y5" s="4"/>
      <c r="Z5" s="17"/>
      <c r="AA5" s="4"/>
      <c r="AB5" s="494" t="s">
        <v>4</v>
      </c>
      <c r="AC5" s="495"/>
      <c r="AD5" s="495"/>
      <c r="AE5" s="495"/>
      <c r="AF5" s="495"/>
      <c r="AG5" s="495"/>
      <c r="AH5" s="524"/>
      <c r="AI5" s="533"/>
      <c r="AJ5" s="495"/>
      <c r="AK5" s="495"/>
      <c r="AL5" s="495"/>
      <c r="AM5" s="496"/>
      <c r="AN5" s="21"/>
      <c r="AO5" s="21"/>
      <c r="AP5" s="21"/>
      <c r="AQ5" s="21"/>
      <c r="AR5" s="21"/>
      <c r="AS5" s="21"/>
      <c r="AT5" s="45"/>
      <c r="AU5" s="45"/>
      <c r="AV5" s="21"/>
      <c r="AW5" s="22"/>
      <c r="AX5" s="21"/>
      <c r="AY5" s="21"/>
      <c r="AZ5" s="21"/>
      <c r="BA5" s="21"/>
    </row>
    <row r="6" spans="1:72" ht="26.25" customHeight="1" thickBot="1" x14ac:dyDescent="0.3">
      <c r="B6" s="479"/>
      <c r="C6" s="480"/>
      <c r="D6" s="6" t="s">
        <v>5</v>
      </c>
      <c r="E6" s="530" t="s">
        <v>83</v>
      </c>
      <c r="F6" s="531"/>
      <c r="G6" s="532"/>
      <c r="H6" s="13" t="s">
        <v>79</v>
      </c>
      <c r="I6" s="14"/>
      <c r="J6" s="15"/>
      <c r="K6" s="26">
        <v>1300000</v>
      </c>
      <c r="L6" s="21"/>
      <c r="M6" s="472" t="s">
        <v>6</v>
      </c>
      <c r="N6" s="473"/>
      <c r="O6" s="472" t="s">
        <v>7</v>
      </c>
      <c r="P6" s="473"/>
      <c r="Q6" s="474"/>
      <c r="R6" s="505" t="s">
        <v>8</v>
      </c>
      <c r="S6" s="506"/>
      <c r="T6" s="472" t="s">
        <v>9</v>
      </c>
      <c r="U6" s="473"/>
      <c r="V6" s="473"/>
      <c r="W6" s="494" t="s">
        <v>10</v>
      </c>
      <c r="X6" s="495"/>
      <c r="Y6" s="495"/>
      <c r="Z6" s="495"/>
      <c r="AA6" s="496"/>
      <c r="AB6" s="494" t="s">
        <v>11</v>
      </c>
      <c r="AC6" s="495"/>
      <c r="AD6" s="495"/>
      <c r="AE6" s="495"/>
      <c r="AF6" s="496"/>
      <c r="AG6" s="472" t="s">
        <v>12</v>
      </c>
      <c r="AH6" s="524"/>
      <c r="AI6" s="525"/>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39" customFormat="1" ht="90.75" thickBot="1" x14ac:dyDescent="0.3">
      <c r="A7" s="27"/>
      <c r="B7" s="28" t="s">
        <v>16</v>
      </c>
      <c r="C7" s="29" t="s">
        <v>17</v>
      </c>
      <c r="D7" s="30" t="s">
        <v>18</v>
      </c>
      <c r="E7" s="31" t="s">
        <v>19</v>
      </c>
      <c r="F7" s="31" t="s">
        <v>20</v>
      </c>
      <c r="G7" s="32" t="s">
        <v>21</v>
      </c>
      <c r="H7" s="28" t="s">
        <v>22</v>
      </c>
      <c r="I7" s="28" t="s">
        <v>74</v>
      </c>
      <c r="J7" s="28" t="s">
        <v>23</v>
      </c>
      <c r="K7" s="28" t="s">
        <v>24</v>
      </c>
      <c r="L7" s="28" t="s">
        <v>25</v>
      </c>
      <c r="M7" s="28" t="s">
        <v>26</v>
      </c>
      <c r="N7" s="29" t="s">
        <v>27</v>
      </c>
      <c r="O7" s="29" t="s">
        <v>28</v>
      </c>
      <c r="P7" s="33" t="s">
        <v>29</v>
      </c>
      <c r="Q7" s="28" t="s">
        <v>30</v>
      </c>
      <c r="R7" s="33" t="s">
        <v>31</v>
      </c>
      <c r="S7" s="28" t="s">
        <v>32</v>
      </c>
      <c r="T7" s="28" t="s">
        <v>33</v>
      </c>
      <c r="U7" s="29" t="s">
        <v>34</v>
      </c>
      <c r="V7" s="28" t="s">
        <v>35</v>
      </c>
      <c r="W7" s="33" t="s">
        <v>72</v>
      </c>
      <c r="X7" s="33" t="s">
        <v>36</v>
      </c>
      <c r="Y7" s="28" t="s">
        <v>37</v>
      </c>
      <c r="Z7" s="34" t="s">
        <v>38</v>
      </c>
      <c r="AA7" s="35" t="s">
        <v>39</v>
      </c>
      <c r="AB7" s="28" t="s">
        <v>40</v>
      </c>
      <c r="AC7" s="44" t="s">
        <v>41</v>
      </c>
      <c r="AD7" s="28" t="s">
        <v>42</v>
      </c>
      <c r="AE7" s="34" t="s">
        <v>43</v>
      </c>
      <c r="AF7" s="35" t="s">
        <v>44</v>
      </c>
      <c r="AG7" s="28" t="s">
        <v>45</v>
      </c>
      <c r="AH7" s="44" t="s">
        <v>46</v>
      </c>
      <c r="AI7" s="34" t="s">
        <v>47</v>
      </c>
      <c r="AJ7" s="28" t="s">
        <v>48</v>
      </c>
      <c r="AK7" s="36" t="s">
        <v>49</v>
      </c>
      <c r="AL7" s="36" t="s">
        <v>50</v>
      </c>
      <c r="AM7" s="35" t="s">
        <v>51</v>
      </c>
      <c r="AN7" s="35" t="s">
        <v>52</v>
      </c>
      <c r="AO7" s="28" t="s">
        <v>81</v>
      </c>
      <c r="AP7" s="28" t="s">
        <v>82</v>
      </c>
      <c r="AQ7" s="28" t="s">
        <v>53</v>
      </c>
      <c r="AR7" s="28" t="s">
        <v>54</v>
      </c>
      <c r="AS7" s="28" t="s">
        <v>55</v>
      </c>
      <c r="AT7" s="44" t="s">
        <v>56</v>
      </c>
      <c r="AU7" s="46" t="s">
        <v>57</v>
      </c>
      <c r="AV7" s="37" t="s">
        <v>58</v>
      </c>
      <c r="AW7" s="33" t="s">
        <v>59</v>
      </c>
      <c r="AX7" s="28" t="s">
        <v>60</v>
      </c>
      <c r="AY7" s="29" t="s">
        <v>61</v>
      </c>
      <c r="AZ7" s="29" t="s">
        <v>62</v>
      </c>
      <c r="BA7" s="29" t="s">
        <v>63</v>
      </c>
      <c r="BB7" s="38"/>
      <c r="BC7" s="38"/>
      <c r="BD7" s="38"/>
      <c r="BE7" s="38"/>
      <c r="BF7" s="38"/>
      <c r="BG7" s="38"/>
      <c r="BH7" s="38"/>
      <c r="BI7" s="38"/>
      <c r="BJ7" s="38"/>
      <c r="BK7" s="38"/>
      <c r="BL7" s="38"/>
      <c r="BM7" s="38"/>
      <c r="BN7" s="38"/>
      <c r="BO7" s="38"/>
      <c r="BP7" s="38"/>
      <c r="BQ7" s="38"/>
      <c r="BR7" s="38"/>
      <c r="BS7" s="38"/>
      <c r="BT7" s="38"/>
    </row>
    <row r="8" spans="1:72" x14ac:dyDescent="0.25">
      <c r="B8" s="100">
        <v>2024</v>
      </c>
      <c r="C8" s="100">
        <v>891780111</v>
      </c>
      <c r="D8" s="101" t="s">
        <v>64</v>
      </c>
      <c r="E8" s="105" t="s">
        <v>84</v>
      </c>
      <c r="F8" s="102" t="s">
        <v>364</v>
      </c>
      <c r="G8" s="214">
        <v>0</v>
      </c>
      <c r="H8" s="105" t="s">
        <v>75</v>
      </c>
      <c r="I8" s="101" t="s">
        <v>65</v>
      </c>
      <c r="J8" s="106" t="s">
        <v>645</v>
      </c>
      <c r="K8" s="102">
        <v>21560000</v>
      </c>
      <c r="L8" s="100" t="s">
        <v>70</v>
      </c>
      <c r="M8" s="106" t="s">
        <v>889</v>
      </c>
      <c r="N8" s="107">
        <v>57291189</v>
      </c>
      <c r="O8" s="108">
        <v>13</v>
      </c>
      <c r="P8" s="192">
        <v>45302</v>
      </c>
      <c r="Q8" s="102">
        <v>4518689382</v>
      </c>
      <c r="R8" s="192">
        <v>45306</v>
      </c>
      <c r="S8" s="102">
        <v>21560000</v>
      </c>
      <c r="T8" s="105" t="s">
        <v>67</v>
      </c>
      <c r="U8" s="108">
        <v>26671578</v>
      </c>
      <c r="V8" s="106" t="s">
        <v>1168</v>
      </c>
      <c r="W8" s="215">
        <v>45306</v>
      </c>
      <c r="X8" s="215">
        <v>45306</v>
      </c>
      <c r="Y8" s="111" t="s">
        <v>77</v>
      </c>
      <c r="Z8" s="215">
        <v>45457</v>
      </c>
      <c r="AA8" s="110">
        <f t="shared" ref="AA8:AA71" si="0">+IF(Y8="1800-01-01",Z8-X8,Z8-Y8)</f>
        <v>151</v>
      </c>
      <c r="AB8" s="102">
        <v>0</v>
      </c>
      <c r="AC8" s="216">
        <v>0</v>
      </c>
      <c r="AD8" s="102">
        <v>0</v>
      </c>
      <c r="AE8" s="192" t="s">
        <v>77</v>
      </c>
      <c r="AF8" s="110">
        <f>+IF(AE8="1800-01-01",0,AE8-Z8)</f>
        <v>0</v>
      </c>
      <c r="AG8" s="102">
        <v>0</v>
      </c>
      <c r="AH8" s="102">
        <v>0</v>
      </c>
      <c r="AI8" s="192" t="s">
        <v>77</v>
      </c>
      <c r="AJ8" s="105">
        <v>0</v>
      </c>
      <c r="AK8" s="109" t="s">
        <v>77</v>
      </c>
      <c r="AL8" s="109" t="s">
        <v>77</v>
      </c>
      <c r="AM8" s="110">
        <f>+IF(AK8="1800-01-01",0,AL8-AK8)</f>
        <v>0</v>
      </c>
      <c r="AN8" s="110">
        <f>+K8+AC8-AH8</f>
        <v>21560000</v>
      </c>
      <c r="AO8" s="105" t="s">
        <v>69</v>
      </c>
      <c r="AP8" s="102">
        <v>21560000</v>
      </c>
      <c r="AQ8" s="105" t="s">
        <v>1214</v>
      </c>
      <c r="AR8" s="102">
        <v>0</v>
      </c>
      <c r="AS8" s="114" t="s">
        <v>77</v>
      </c>
      <c r="AT8" s="217">
        <v>19600000</v>
      </c>
      <c r="AU8" s="158">
        <f t="shared" ref="AU8:AU71" si="1">AN8-AT8</f>
        <v>1960000</v>
      </c>
      <c r="AV8" s="157">
        <f t="shared" ref="AV8:AV71" si="2">+IFERROR(AT8/AN8,"_")</f>
        <v>0.90909090909090906</v>
      </c>
      <c r="AW8" s="192" t="s">
        <v>77</v>
      </c>
      <c r="AX8" s="105" t="s">
        <v>1215</v>
      </c>
      <c r="AY8" s="106" t="s">
        <v>1217</v>
      </c>
      <c r="AZ8" s="100" t="s">
        <v>69</v>
      </c>
      <c r="BA8" s="100" t="s">
        <v>69</v>
      </c>
    </row>
    <row r="9" spans="1:72" x14ac:dyDescent="0.25">
      <c r="B9" s="116">
        <v>2024</v>
      </c>
      <c r="C9" s="116">
        <v>891780111</v>
      </c>
      <c r="D9" s="117" t="s">
        <v>64</v>
      </c>
      <c r="E9" s="119" t="s">
        <v>85</v>
      </c>
      <c r="F9" s="118" t="s">
        <v>365</v>
      </c>
      <c r="G9" s="218">
        <v>0</v>
      </c>
      <c r="H9" s="119" t="s">
        <v>75</v>
      </c>
      <c r="I9" s="117" t="s">
        <v>65</v>
      </c>
      <c r="J9" s="118" t="s">
        <v>646</v>
      </c>
      <c r="K9" s="118">
        <v>18993000</v>
      </c>
      <c r="L9" s="116" t="s">
        <v>70</v>
      </c>
      <c r="M9" s="118" t="s">
        <v>890</v>
      </c>
      <c r="N9" s="118">
        <v>1098731749</v>
      </c>
      <c r="O9" s="122">
        <v>13</v>
      </c>
      <c r="P9" s="193">
        <v>45302</v>
      </c>
      <c r="Q9" s="118">
        <v>4518689382</v>
      </c>
      <c r="R9" s="219">
        <v>45306</v>
      </c>
      <c r="S9" s="118">
        <v>18993000</v>
      </c>
      <c r="T9" s="119" t="s">
        <v>67</v>
      </c>
      <c r="U9" s="118">
        <v>93400727</v>
      </c>
      <c r="V9" s="118" t="s">
        <v>1169</v>
      </c>
      <c r="W9" s="219">
        <v>45306</v>
      </c>
      <c r="X9" s="219">
        <v>45306</v>
      </c>
      <c r="Y9" s="125" t="s">
        <v>77</v>
      </c>
      <c r="Z9" s="219">
        <v>45457</v>
      </c>
      <c r="AA9" s="124">
        <f t="shared" si="0"/>
        <v>151</v>
      </c>
      <c r="AB9" s="118">
        <v>0</v>
      </c>
      <c r="AC9" s="220">
        <v>0</v>
      </c>
      <c r="AD9" s="118">
        <v>0</v>
      </c>
      <c r="AE9" s="193" t="s">
        <v>77</v>
      </c>
      <c r="AF9" s="124">
        <f t="shared" ref="AF9:AF245" si="3">+IF(AE9="1800-01-01",0,AE9-Z9)</f>
        <v>0</v>
      </c>
      <c r="AG9" s="118">
        <v>0</v>
      </c>
      <c r="AH9" s="118">
        <v>0</v>
      </c>
      <c r="AI9" s="193" t="s">
        <v>77</v>
      </c>
      <c r="AJ9" s="119">
        <v>0</v>
      </c>
      <c r="AK9" s="123" t="s">
        <v>77</v>
      </c>
      <c r="AL9" s="123" t="s">
        <v>77</v>
      </c>
      <c r="AM9" s="124">
        <f t="shared" ref="AM9:AM247" si="4">+IF(AK9="1800-01-01",0,AL9-AK9)</f>
        <v>0</v>
      </c>
      <c r="AN9" s="124">
        <f>+K9+AC9-AH9</f>
        <v>18993000</v>
      </c>
      <c r="AO9" s="119" t="s">
        <v>69</v>
      </c>
      <c r="AP9" s="118">
        <v>18993000</v>
      </c>
      <c r="AQ9" s="119" t="s">
        <v>1214</v>
      </c>
      <c r="AR9" s="118">
        <v>0</v>
      </c>
      <c r="AS9" s="127" t="s">
        <v>77</v>
      </c>
      <c r="AT9" s="221">
        <v>9867000</v>
      </c>
      <c r="AU9" s="159">
        <f t="shared" si="1"/>
        <v>9126000</v>
      </c>
      <c r="AV9" s="98">
        <f t="shared" si="2"/>
        <v>0.51950718685831621</v>
      </c>
      <c r="AW9" s="193" t="s">
        <v>77</v>
      </c>
      <c r="AX9" s="119" t="s">
        <v>1215</v>
      </c>
      <c r="AY9" s="118" t="s">
        <v>1218</v>
      </c>
      <c r="AZ9" s="116" t="s">
        <v>69</v>
      </c>
      <c r="BA9" s="116" t="s">
        <v>69</v>
      </c>
    </row>
    <row r="10" spans="1:72" x14ac:dyDescent="0.25">
      <c r="B10" s="116">
        <v>2024</v>
      </c>
      <c r="C10" s="116">
        <v>891780111</v>
      </c>
      <c r="D10" s="117" t="s">
        <v>64</v>
      </c>
      <c r="E10" s="119" t="s">
        <v>86</v>
      </c>
      <c r="F10" s="118" t="s">
        <v>366</v>
      </c>
      <c r="G10" s="218">
        <v>0</v>
      </c>
      <c r="H10" s="119" t="s">
        <v>75</v>
      </c>
      <c r="I10" s="117" t="s">
        <v>65</v>
      </c>
      <c r="J10" s="118" t="s">
        <v>647</v>
      </c>
      <c r="K10" s="118">
        <v>16940000</v>
      </c>
      <c r="L10" s="116" t="s">
        <v>70</v>
      </c>
      <c r="M10" s="118" t="s">
        <v>66</v>
      </c>
      <c r="N10" s="118">
        <v>1045726836</v>
      </c>
      <c r="O10" s="122">
        <v>13</v>
      </c>
      <c r="P10" s="193">
        <v>45302</v>
      </c>
      <c r="Q10" s="118">
        <v>4518689382</v>
      </c>
      <c r="R10" s="219">
        <v>45306</v>
      </c>
      <c r="S10" s="118">
        <v>16940000</v>
      </c>
      <c r="T10" s="119" t="s">
        <v>67</v>
      </c>
      <c r="U10" s="118">
        <v>12621405</v>
      </c>
      <c r="V10" s="118" t="s">
        <v>68</v>
      </c>
      <c r="W10" s="219">
        <v>45306</v>
      </c>
      <c r="X10" s="219">
        <v>45306</v>
      </c>
      <c r="Y10" s="125" t="s">
        <v>77</v>
      </c>
      <c r="Z10" s="219">
        <v>45457</v>
      </c>
      <c r="AA10" s="124">
        <f t="shared" si="0"/>
        <v>151</v>
      </c>
      <c r="AB10" s="118">
        <v>0</v>
      </c>
      <c r="AC10" s="220">
        <v>0</v>
      </c>
      <c r="AD10" s="118">
        <v>0</v>
      </c>
      <c r="AE10" s="193" t="s">
        <v>77</v>
      </c>
      <c r="AF10" s="124">
        <f t="shared" si="3"/>
        <v>0</v>
      </c>
      <c r="AG10" s="118">
        <v>0</v>
      </c>
      <c r="AH10" s="118">
        <v>0</v>
      </c>
      <c r="AI10" s="193" t="s">
        <v>77</v>
      </c>
      <c r="AJ10" s="119">
        <v>0</v>
      </c>
      <c r="AK10" s="123" t="s">
        <v>77</v>
      </c>
      <c r="AL10" s="123" t="s">
        <v>77</v>
      </c>
      <c r="AM10" s="124">
        <f>+IF(AK10="1800-01-01",0,AL10-AK10)</f>
        <v>0</v>
      </c>
      <c r="AN10" s="124">
        <f>+K10+AC10-AH10</f>
        <v>16940000</v>
      </c>
      <c r="AO10" s="119" t="s">
        <v>69</v>
      </c>
      <c r="AP10" s="118">
        <v>16940000</v>
      </c>
      <c r="AQ10" s="119" t="s">
        <v>1214</v>
      </c>
      <c r="AR10" s="118">
        <v>0</v>
      </c>
      <c r="AS10" s="127" t="s">
        <v>77</v>
      </c>
      <c r="AT10" s="221">
        <v>15400000</v>
      </c>
      <c r="AU10" s="159">
        <f t="shared" si="1"/>
        <v>1540000</v>
      </c>
      <c r="AV10" s="98">
        <f t="shared" si="2"/>
        <v>0.90909090909090906</v>
      </c>
      <c r="AW10" s="193" t="s">
        <v>77</v>
      </c>
      <c r="AX10" s="119" t="s">
        <v>1215</v>
      </c>
      <c r="AY10" s="118" t="s">
        <v>1219</v>
      </c>
      <c r="AZ10" s="116" t="s">
        <v>69</v>
      </c>
      <c r="BA10" s="116" t="s">
        <v>69</v>
      </c>
    </row>
    <row r="11" spans="1:72" x14ac:dyDescent="0.25">
      <c r="B11" s="116">
        <v>2024</v>
      </c>
      <c r="C11" s="116">
        <v>891780111</v>
      </c>
      <c r="D11" s="117" t="s">
        <v>64</v>
      </c>
      <c r="E11" s="119" t="s">
        <v>87</v>
      </c>
      <c r="F11" s="118" t="s">
        <v>367</v>
      </c>
      <c r="G11" s="218">
        <v>0</v>
      </c>
      <c r="H11" s="119" t="s">
        <v>75</v>
      </c>
      <c r="I11" s="117" t="s">
        <v>65</v>
      </c>
      <c r="J11" s="118" t="s">
        <v>648</v>
      </c>
      <c r="K11" s="118">
        <v>16940000</v>
      </c>
      <c r="L11" s="116" t="s">
        <v>70</v>
      </c>
      <c r="M11" s="118" t="s">
        <v>891</v>
      </c>
      <c r="N11" s="118">
        <v>1082931831</v>
      </c>
      <c r="O11" s="122">
        <v>13</v>
      </c>
      <c r="P11" s="193">
        <v>45302</v>
      </c>
      <c r="Q11" s="118">
        <v>4518689382</v>
      </c>
      <c r="R11" s="219">
        <v>45306</v>
      </c>
      <c r="S11" s="118">
        <v>16940000</v>
      </c>
      <c r="T11" s="119" t="s">
        <v>67</v>
      </c>
      <c r="U11" s="118">
        <v>93400727</v>
      </c>
      <c r="V11" s="118" t="s">
        <v>1169</v>
      </c>
      <c r="W11" s="219">
        <v>45306</v>
      </c>
      <c r="X11" s="219">
        <v>45306</v>
      </c>
      <c r="Y11" s="125" t="s">
        <v>77</v>
      </c>
      <c r="Z11" s="219">
        <v>45457</v>
      </c>
      <c r="AA11" s="124">
        <f t="shared" si="0"/>
        <v>151</v>
      </c>
      <c r="AB11" s="118">
        <v>0</v>
      </c>
      <c r="AC11" s="220">
        <v>0</v>
      </c>
      <c r="AD11" s="118">
        <v>0</v>
      </c>
      <c r="AE11" s="193" t="s">
        <v>77</v>
      </c>
      <c r="AF11" s="124">
        <f t="shared" si="3"/>
        <v>0</v>
      </c>
      <c r="AG11" s="118">
        <v>0</v>
      </c>
      <c r="AH11" s="118">
        <v>0</v>
      </c>
      <c r="AI11" s="193" t="s">
        <v>77</v>
      </c>
      <c r="AJ11" s="119">
        <v>0</v>
      </c>
      <c r="AK11" s="123" t="s">
        <v>77</v>
      </c>
      <c r="AL11" s="123" t="s">
        <v>77</v>
      </c>
      <c r="AM11" s="124">
        <f>+IF(AK11="1800-01-01",0,AL11-AK11)</f>
        <v>0</v>
      </c>
      <c r="AN11" s="124">
        <f>+K11+AC11-AH11</f>
        <v>16940000</v>
      </c>
      <c r="AO11" s="119" t="s">
        <v>69</v>
      </c>
      <c r="AP11" s="118">
        <v>16940000</v>
      </c>
      <c r="AQ11" s="119" t="s">
        <v>1214</v>
      </c>
      <c r="AR11" s="118">
        <v>0</v>
      </c>
      <c r="AS11" s="127" t="s">
        <v>77</v>
      </c>
      <c r="AT11" s="221">
        <v>15400000</v>
      </c>
      <c r="AU11" s="159">
        <f t="shared" si="1"/>
        <v>1540000</v>
      </c>
      <c r="AV11" s="98">
        <f t="shared" si="2"/>
        <v>0.90909090909090906</v>
      </c>
      <c r="AW11" s="193" t="s">
        <v>77</v>
      </c>
      <c r="AX11" s="119" t="s">
        <v>1215</v>
      </c>
      <c r="AY11" s="118" t="s">
        <v>1220</v>
      </c>
      <c r="AZ11" s="116" t="s">
        <v>69</v>
      </c>
      <c r="BA11" s="116" t="s">
        <v>69</v>
      </c>
    </row>
    <row r="12" spans="1:72" x14ac:dyDescent="0.25">
      <c r="B12" s="116">
        <v>2024</v>
      </c>
      <c r="C12" s="116">
        <v>891780111</v>
      </c>
      <c r="D12" s="117" t="s">
        <v>64</v>
      </c>
      <c r="E12" s="119" t="s">
        <v>88</v>
      </c>
      <c r="F12" s="118" t="s">
        <v>368</v>
      </c>
      <c r="G12" s="218">
        <v>0</v>
      </c>
      <c r="H12" s="119" t="s">
        <v>75</v>
      </c>
      <c r="I12" s="117" t="s">
        <v>65</v>
      </c>
      <c r="J12" s="118" t="s">
        <v>649</v>
      </c>
      <c r="K12" s="118">
        <v>15400000</v>
      </c>
      <c r="L12" s="116" t="s">
        <v>70</v>
      </c>
      <c r="M12" s="118" t="s">
        <v>892</v>
      </c>
      <c r="N12" s="118">
        <v>1083038004</v>
      </c>
      <c r="O12" s="122">
        <v>13</v>
      </c>
      <c r="P12" s="193">
        <v>45302</v>
      </c>
      <c r="Q12" s="118">
        <v>4518689382</v>
      </c>
      <c r="R12" s="219">
        <v>45306</v>
      </c>
      <c r="S12" s="118">
        <v>15400000</v>
      </c>
      <c r="T12" s="119" t="s">
        <v>67</v>
      </c>
      <c r="U12" s="118">
        <v>93400727</v>
      </c>
      <c r="V12" s="118" t="s">
        <v>1169</v>
      </c>
      <c r="W12" s="219">
        <v>45306</v>
      </c>
      <c r="X12" s="219">
        <v>45306</v>
      </c>
      <c r="Y12" s="125" t="s">
        <v>77</v>
      </c>
      <c r="Z12" s="219">
        <v>45457</v>
      </c>
      <c r="AA12" s="124">
        <f t="shared" si="0"/>
        <v>151</v>
      </c>
      <c r="AB12" s="118">
        <v>0</v>
      </c>
      <c r="AC12" s="220">
        <v>0</v>
      </c>
      <c r="AD12" s="118">
        <v>0</v>
      </c>
      <c r="AE12" s="193" t="s">
        <v>77</v>
      </c>
      <c r="AF12" s="124">
        <f t="shared" si="3"/>
        <v>0</v>
      </c>
      <c r="AG12" s="118">
        <v>0</v>
      </c>
      <c r="AH12" s="118">
        <v>0</v>
      </c>
      <c r="AI12" s="193" t="s">
        <v>77</v>
      </c>
      <c r="AJ12" s="119">
        <v>0</v>
      </c>
      <c r="AK12" s="123" t="s">
        <v>77</v>
      </c>
      <c r="AL12" s="123" t="s">
        <v>77</v>
      </c>
      <c r="AM12" s="124">
        <f t="shared" si="4"/>
        <v>0</v>
      </c>
      <c r="AN12" s="124">
        <f>+K12+AC12-AH12</f>
        <v>15400000</v>
      </c>
      <c r="AO12" s="119" t="s">
        <v>69</v>
      </c>
      <c r="AP12" s="118">
        <v>15400000</v>
      </c>
      <c r="AQ12" s="119" t="s">
        <v>1214</v>
      </c>
      <c r="AR12" s="118">
        <v>0</v>
      </c>
      <c r="AS12" s="127" t="s">
        <v>77</v>
      </c>
      <c r="AT12" s="221">
        <v>14000000</v>
      </c>
      <c r="AU12" s="159">
        <f t="shared" si="1"/>
        <v>1400000</v>
      </c>
      <c r="AV12" s="98">
        <f t="shared" si="2"/>
        <v>0.90909090909090906</v>
      </c>
      <c r="AW12" s="193" t="s">
        <v>77</v>
      </c>
      <c r="AX12" s="119" t="s">
        <v>1215</v>
      </c>
      <c r="AY12" s="118" t="s">
        <v>1221</v>
      </c>
      <c r="AZ12" s="116" t="s">
        <v>69</v>
      </c>
      <c r="BA12" s="116" t="s">
        <v>69</v>
      </c>
    </row>
    <row r="13" spans="1:72" x14ac:dyDescent="0.25">
      <c r="B13" s="116">
        <v>2024</v>
      </c>
      <c r="C13" s="116">
        <v>891780111</v>
      </c>
      <c r="D13" s="117" t="s">
        <v>64</v>
      </c>
      <c r="E13" s="119" t="s">
        <v>89</v>
      </c>
      <c r="F13" s="118" t="s">
        <v>369</v>
      </c>
      <c r="G13" s="218">
        <v>0</v>
      </c>
      <c r="H13" s="119" t="s">
        <v>75</v>
      </c>
      <c r="I13" s="117" t="s">
        <v>65</v>
      </c>
      <c r="J13" s="118" t="s">
        <v>650</v>
      </c>
      <c r="K13" s="118">
        <v>18993000</v>
      </c>
      <c r="L13" s="116" t="s">
        <v>70</v>
      </c>
      <c r="M13" s="118" t="s">
        <v>893</v>
      </c>
      <c r="N13" s="118">
        <v>1083019267</v>
      </c>
      <c r="O13" s="122">
        <v>13</v>
      </c>
      <c r="P13" s="193">
        <v>45302</v>
      </c>
      <c r="Q13" s="118">
        <v>4518689382</v>
      </c>
      <c r="R13" s="219">
        <v>45306</v>
      </c>
      <c r="S13" s="118">
        <v>18993000</v>
      </c>
      <c r="T13" s="119" t="s">
        <v>67</v>
      </c>
      <c r="U13" s="118">
        <v>12621405</v>
      </c>
      <c r="V13" s="118" t="s">
        <v>68</v>
      </c>
      <c r="W13" s="219">
        <v>45306</v>
      </c>
      <c r="X13" s="219">
        <v>45306</v>
      </c>
      <c r="Y13" s="125" t="s">
        <v>77</v>
      </c>
      <c r="Z13" s="219">
        <v>45457</v>
      </c>
      <c r="AA13" s="124">
        <f t="shared" si="0"/>
        <v>151</v>
      </c>
      <c r="AB13" s="118">
        <v>0</v>
      </c>
      <c r="AC13" s="220">
        <v>0</v>
      </c>
      <c r="AD13" s="118">
        <v>0</v>
      </c>
      <c r="AE13" s="193" t="s">
        <v>77</v>
      </c>
      <c r="AF13" s="124">
        <f t="shared" si="3"/>
        <v>0</v>
      </c>
      <c r="AG13" s="118">
        <v>0</v>
      </c>
      <c r="AH13" s="118">
        <v>0</v>
      </c>
      <c r="AI13" s="193" t="s">
        <v>77</v>
      </c>
      <c r="AJ13" s="119">
        <v>0</v>
      </c>
      <c r="AK13" s="123" t="s">
        <v>77</v>
      </c>
      <c r="AL13" s="123" t="s">
        <v>77</v>
      </c>
      <c r="AM13" s="124">
        <f t="shared" si="4"/>
        <v>0</v>
      </c>
      <c r="AN13" s="124">
        <f>+K13+AC13-AH13</f>
        <v>18993000</v>
      </c>
      <c r="AO13" s="119" t="s">
        <v>69</v>
      </c>
      <c r="AP13" s="118">
        <v>18993000</v>
      </c>
      <c r="AQ13" s="119" t="s">
        <v>1214</v>
      </c>
      <c r="AR13" s="118">
        <v>0</v>
      </c>
      <c r="AS13" s="127" t="s">
        <v>77</v>
      </c>
      <c r="AT13" s="221">
        <v>17267000</v>
      </c>
      <c r="AU13" s="159">
        <f t="shared" si="1"/>
        <v>1726000</v>
      </c>
      <c r="AV13" s="98">
        <f t="shared" si="2"/>
        <v>0.90912441425788448</v>
      </c>
      <c r="AW13" s="193" t="s">
        <v>77</v>
      </c>
      <c r="AX13" s="119" t="s">
        <v>1215</v>
      </c>
      <c r="AY13" s="118" t="s">
        <v>1222</v>
      </c>
      <c r="AZ13" s="116" t="s">
        <v>69</v>
      </c>
      <c r="BA13" s="116" t="s">
        <v>69</v>
      </c>
    </row>
    <row r="14" spans="1:72" x14ac:dyDescent="0.25">
      <c r="B14" s="116">
        <v>2024</v>
      </c>
      <c r="C14" s="116">
        <v>891780111</v>
      </c>
      <c r="D14" s="117" t="s">
        <v>64</v>
      </c>
      <c r="E14" s="119" t="s">
        <v>90</v>
      </c>
      <c r="F14" s="118" t="s">
        <v>370</v>
      </c>
      <c r="G14" s="218">
        <v>0</v>
      </c>
      <c r="H14" s="119" t="s">
        <v>75</v>
      </c>
      <c r="I14" s="117" t="s">
        <v>65</v>
      </c>
      <c r="J14" s="118" t="s">
        <v>651</v>
      </c>
      <c r="K14" s="118">
        <v>28233000</v>
      </c>
      <c r="L14" s="116" t="s">
        <v>70</v>
      </c>
      <c r="M14" s="118" t="s">
        <v>894</v>
      </c>
      <c r="N14" s="118">
        <v>1082841776</v>
      </c>
      <c r="O14" s="122">
        <v>13</v>
      </c>
      <c r="P14" s="193">
        <v>45302</v>
      </c>
      <c r="Q14" s="118">
        <v>4518689382</v>
      </c>
      <c r="R14" s="219">
        <v>45306</v>
      </c>
      <c r="S14" s="118">
        <v>28233000</v>
      </c>
      <c r="T14" s="119" t="s">
        <v>67</v>
      </c>
      <c r="U14" s="118">
        <v>12621405</v>
      </c>
      <c r="V14" s="118" t="s">
        <v>68</v>
      </c>
      <c r="W14" s="219">
        <v>45306</v>
      </c>
      <c r="X14" s="219">
        <v>45306</v>
      </c>
      <c r="Y14" s="125" t="s">
        <v>77</v>
      </c>
      <c r="Z14" s="219">
        <v>45457</v>
      </c>
      <c r="AA14" s="124">
        <f t="shared" si="0"/>
        <v>151</v>
      </c>
      <c r="AB14" s="118">
        <v>0</v>
      </c>
      <c r="AC14" s="220">
        <v>0</v>
      </c>
      <c r="AD14" s="118">
        <v>0</v>
      </c>
      <c r="AE14" s="193" t="s">
        <v>77</v>
      </c>
      <c r="AF14" s="124">
        <f t="shared" si="3"/>
        <v>0</v>
      </c>
      <c r="AG14" s="118">
        <v>1</v>
      </c>
      <c r="AH14" s="118">
        <v>24566000</v>
      </c>
      <c r="AI14" s="193">
        <v>45322</v>
      </c>
      <c r="AJ14" s="119">
        <v>0</v>
      </c>
      <c r="AK14" s="123" t="s">
        <v>77</v>
      </c>
      <c r="AL14" s="123" t="s">
        <v>77</v>
      </c>
      <c r="AM14" s="124">
        <f t="shared" si="4"/>
        <v>0</v>
      </c>
      <c r="AN14" s="124">
        <f>+K14+AC14-AH14</f>
        <v>3667000</v>
      </c>
      <c r="AO14" s="119" t="s">
        <v>69</v>
      </c>
      <c r="AP14" s="118">
        <v>28233000</v>
      </c>
      <c r="AQ14" s="119" t="s">
        <v>1214</v>
      </c>
      <c r="AR14" s="118">
        <v>0</v>
      </c>
      <c r="AS14" s="127" t="s">
        <v>77</v>
      </c>
      <c r="AT14" s="221">
        <v>3667000</v>
      </c>
      <c r="AU14" s="159">
        <f t="shared" si="1"/>
        <v>0</v>
      </c>
      <c r="AV14" s="98">
        <f t="shared" si="2"/>
        <v>1</v>
      </c>
      <c r="AW14" s="193" t="s">
        <v>77</v>
      </c>
      <c r="AX14" s="119" t="s">
        <v>1216</v>
      </c>
      <c r="AY14" s="118" t="s">
        <v>1223</v>
      </c>
      <c r="AZ14" s="116" t="s">
        <v>69</v>
      </c>
      <c r="BA14" s="116" t="s">
        <v>69</v>
      </c>
    </row>
    <row r="15" spans="1:72" x14ac:dyDescent="0.25">
      <c r="B15" s="116">
        <v>2024</v>
      </c>
      <c r="C15" s="116">
        <v>891780111</v>
      </c>
      <c r="D15" s="117" t="s">
        <v>64</v>
      </c>
      <c r="E15" s="119" t="s">
        <v>91</v>
      </c>
      <c r="F15" s="118" t="s">
        <v>371</v>
      </c>
      <c r="G15" s="218">
        <v>0</v>
      </c>
      <c r="H15" s="119" t="s">
        <v>75</v>
      </c>
      <c r="I15" s="117" t="s">
        <v>65</v>
      </c>
      <c r="J15" s="118" t="s">
        <v>652</v>
      </c>
      <c r="K15" s="118">
        <v>18480000</v>
      </c>
      <c r="L15" s="116" t="s">
        <v>70</v>
      </c>
      <c r="M15" s="118" t="s">
        <v>895</v>
      </c>
      <c r="N15" s="118">
        <v>1020757081</v>
      </c>
      <c r="O15" s="122">
        <v>13</v>
      </c>
      <c r="P15" s="193">
        <v>45302</v>
      </c>
      <c r="Q15" s="118">
        <v>4518689382</v>
      </c>
      <c r="R15" s="219">
        <v>45306</v>
      </c>
      <c r="S15" s="118">
        <v>18480000</v>
      </c>
      <c r="T15" s="119" t="s">
        <v>67</v>
      </c>
      <c r="U15" s="118">
        <v>85455983</v>
      </c>
      <c r="V15" s="118" t="s">
        <v>1170</v>
      </c>
      <c r="W15" s="219">
        <v>45306</v>
      </c>
      <c r="X15" s="219">
        <v>45306</v>
      </c>
      <c r="Y15" s="125" t="s">
        <v>77</v>
      </c>
      <c r="Z15" s="219">
        <v>45457</v>
      </c>
      <c r="AA15" s="124">
        <f t="shared" si="0"/>
        <v>151</v>
      </c>
      <c r="AB15" s="118">
        <v>0</v>
      </c>
      <c r="AC15" s="220">
        <v>0</v>
      </c>
      <c r="AD15" s="118">
        <v>0</v>
      </c>
      <c r="AE15" s="193" t="s">
        <v>77</v>
      </c>
      <c r="AF15" s="124">
        <f t="shared" si="3"/>
        <v>0</v>
      </c>
      <c r="AG15" s="118">
        <v>0</v>
      </c>
      <c r="AH15" s="118">
        <v>0</v>
      </c>
      <c r="AI15" s="193" t="s">
        <v>77</v>
      </c>
      <c r="AJ15" s="119">
        <v>0</v>
      </c>
      <c r="AK15" s="123" t="s">
        <v>77</v>
      </c>
      <c r="AL15" s="123" t="s">
        <v>77</v>
      </c>
      <c r="AM15" s="124">
        <f t="shared" si="4"/>
        <v>0</v>
      </c>
      <c r="AN15" s="124">
        <f>+K15+AC15-AH15</f>
        <v>18480000</v>
      </c>
      <c r="AO15" s="119" t="s">
        <v>69</v>
      </c>
      <c r="AP15" s="118">
        <v>18480000</v>
      </c>
      <c r="AQ15" s="119" t="s">
        <v>1214</v>
      </c>
      <c r="AR15" s="118">
        <v>0</v>
      </c>
      <c r="AS15" s="127" t="s">
        <v>77</v>
      </c>
      <c r="AT15" s="221">
        <v>16800000</v>
      </c>
      <c r="AU15" s="159">
        <f t="shared" si="1"/>
        <v>1680000</v>
      </c>
      <c r="AV15" s="98">
        <f t="shared" si="2"/>
        <v>0.90909090909090906</v>
      </c>
      <c r="AW15" s="193" t="s">
        <v>77</v>
      </c>
      <c r="AX15" s="119" t="s">
        <v>1215</v>
      </c>
      <c r="AY15" s="118" t="s">
        <v>1224</v>
      </c>
      <c r="AZ15" s="116" t="s">
        <v>69</v>
      </c>
      <c r="BA15" s="116" t="s">
        <v>69</v>
      </c>
    </row>
    <row r="16" spans="1:72" x14ac:dyDescent="0.25">
      <c r="B16" s="116">
        <v>2024</v>
      </c>
      <c r="C16" s="116">
        <v>891780111</v>
      </c>
      <c r="D16" s="117" t="s">
        <v>64</v>
      </c>
      <c r="E16" s="119" t="s">
        <v>92</v>
      </c>
      <c r="F16" s="118" t="s">
        <v>372</v>
      </c>
      <c r="G16" s="218">
        <v>0</v>
      </c>
      <c r="H16" s="119" t="s">
        <v>75</v>
      </c>
      <c r="I16" s="117" t="s">
        <v>65</v>
      </c>
      <c r="J16" s="118" t="s">
        <v>653</v>
      </c>
      <c r="K16" s="118">
        <v>23920000</v>
      </c>
      <c r="L16" s="116" t="s">
        <v>70</v>
      </c>
      <c r="M16" s="118" t="s">
        <v>896</v>
      </c>
      <c r="N16" s="118">
        <v>7634885</v>
      </c>
      <c r="O16" s="122">
        <v>13</v>
      </c>
      <c r="P16" s="193">
        <v>45302</v>
      </c>
      <c r="Q16" s="118">
        <v>4518689382</v>
      </c>
      <c r="R16" s="219">
        <v>45306</v>
      </c>
      <c r="S16" s="118">
        <v>23920000</v>
      </c>
      <c r="T16" s="119" t="s">
        <v>67</v>
      </c>
      <c r="U16" s="118">
        <v>84452087</v>
      </c>
      <c r="V16" s="118" t="s">
        <v>1171</v>
      </c>
      <c r="W16" s="219">
        <v>45306</v>
      </c>
      <c r="X16" s="219">
        <v>45306</v>
      </c>
      <c r="Y16" s="125" t="s">
        <v>77</v>
      </c>
      <c r="Z16" s="219">
        <v>45457</v>
      </c>
      <c r="AA16" s="124">
        <f t="shared" si="0"/>
        <v>151</v>
      </c>
      <c r="AB16" s="118">
        <v>0</v>
      </c>
      <c r="AC16" s="220">
        <v>0</v>
      </c>
      <c r="AD16" s="118">
        <v>0</v>
      </c>
      <c r="AE16" s="193" t="s">
        <v>77</v>
      </c>
      <c r="AF16" s="124">
        <f t="shared" si="3"/>
        <v>0</v>
      </c>
      <c r="AG16" s="118">
        <v>1</v>
      </c>
      <c r="AH16" s="118">
        <v>21773000</v>
      </c>
      <c r="AI16" s="193">
        <v>45313</v>
      </c>
      <c r="AJ16" s="119">
        <v>0</v>
      </c>
      <c r="AK16" s="123" t="s">
        <v>77</v>
      </c>
      <c r="AL16" s="123" t="s">
        <v>77</v>
      </c>
      <c r="AM16" s="124">
        <f t="shared" si="4"/>
        <v>0</v>
      </c>
      <c r="AN16" s="124">
        <f>+K16+AC16-AH16</f>
        <v>2147000</v>
      </c>
      <c r="AO16" s="119" t="s">
        <v>69</v>
      </c>
      <c r="AP16" s="118">
        <v>23920000</v>
      </c>
      <c r="AQ16" s="119" t="s">
        <v>1214</v>
      </c>
      <c r="AR16" s="118">
        <v>0</v>
      </c>
      <c r="AS16" s="127" t="s">
        <v>77</v>
      </c>
      <c r="AT16" s="221">
        <v>2147000</v>
      </c>
      <c r="AU16" s="159">
        <f t="shared" si="1"/>
        <v>0</v>
      </c>
      <c r="AV16" s="98">
        <f t="shared" si="2"/>
        <v>1</v>
      </c>
      <c r="AW16" s="193" t="s">
        <v>77</v>
      </c>
      <c r="AX16" s="119" t="s">
        <v>1216</v>
      </c>
      <c r="AY16" s="118" t="s">
        <v>1225</v>
      </c>
      <c r="AZ16" s="116" t="s">
        <v>69</v>
      </c>
      <c r="BA16" s="116" t="s">
        <v>69</v>
      </c>
    </row>
    <row r="17" spans="2:53" x14ac:dyDescent="0.25">
      <c r="B17" s="116">
        <v>2024</v>
      </c>
      <c r="C17" s="116">
        <v>891780111</v>
      </c>
      <c r="D17" s="117" t="s">
        <v>64</v>
      </c>
      <c r="E17" s="119" t="s">
        <v>93</v>
      </c>
      <c r="F17" s="118" t="s">
        <v>373</v>
      </c>
      <c r="G17" s="218">
        <v>0</v>
      </c>
      <c r="H17" s="119" t="s">
        <v>75</v>
      </c>
      <c r="I17" s="117" t="s">
        <v>65</v>
      </c>
      <c r="J17" s="118" t="s">
        <v>654</v>
      </c>
      <c r="K17" s="118">
        <v>41067000</v>
      </c>
      <c r="L17" s="116" t="s">
        <v>70</v>
      </c>
      <c r="M17" s="118" t="s">
        <v>897</v>
      </c>
      <c r="N17" s="118">
        <v>85468614</v>
      </c>
      <c r="O17" s="122">
        <v>13</v>
      </c>
      <c r="P17" s="193">
        <v>45302</v>
      </c>
      <c r="Q17" s="118">
        <v>4518689382</v>
      </c>
      <c r="R17" s="219">
        <v>45306</v>
      </c>
      <c r="S17" s="118">
        <v>41067000</v>
      </c>
      <c r="T17" s="119" t="s">
        <v>67</v>
      </c>
      <c r="U17" s="118">
        <v>85455983</v>
      </c>
      <c r="V17" s="118" t="s">
        <v>1170</v>
      </c>
      <c r="W17" s="219">
        <v>45306</v>
      </c>
      <c r="X17" s="219">
        <v>45306</v>
      </c>
      <c r="Y17" s="125" t="s">
        <v>77</v>
      </c>
      <c r="Z17" s="219">
        <v>45457</v>
      </c>
      <c r="AA17" s="124">
        <f t="shared" si="0"/>
        <v>151</v>
      </c>
      <c r="AB17" s="118">
        <v>0</v>
      </c>
      <c r="AC17" s="220">
        <v>0</v>
      </c>
      <c r="AD17" s="118">
        <v>0</v>
      </c>
      <c r="AE17" s="193" t="s">
        <v>77</v>
      </c>
      <c r="AF17" s="124">
        <f t="shared" si="3"/>
        <v>0</v>
      </c>
      <c r="AG17" s="118">
        <v>0</v>
      </c>
      <c r="AH17" s="118">
        <v>0</v>
      </c>
      <c r="AI17" s="193" t="s">
        <v>77</v>
      </c>
      <c r="AJ17" s="119">
        <v>0</v>
      </c>
      <c r="AK17" s="123" t="s">
        <v>77</v>
      </c>
      <c r="AL17" s="123" t="s">
        <v>77</v>
      </c>
      <c r="AM17" s="124">
        <f t="shared" si="4"/>
        <v>0</v>
      </c>
      <c r="AN17" s="124">
        <f>+K17+AC17-AH17</f>
        <v>41067000</v>
      </c>
      <c r="AO17" s="119" t="s">
        <v>69</v>
      </c>
      <c r="AP17" s="118">
        <v>41067000</v>
      </c>
      <c r="AQ17" s="119" t="s">
        <v>1214</v>
      </c>
      <c r="AR17" s="118">
        <v>0</v>
      </c>
      <c r="AS17" s="127" t="s">
        <v>77</v>
      </c>
      <c r="AT17" s="221">
        <v>37333000</v>
      </c>
      <c r="AU17" s="159">
        <f t="shared" si="1"/>
        <v>3734000</v>
      </c>
      <c r="AV17" s="98">
        <f t="shared" si="2"/>
        <v>0.90907541334891762</v>
      </c>
      <c r="AW17" s="193" t="s">
        <v>77</v>
      </c>
      <c r="AX17" s="119" t="s">
        <v>1215</v>
      </c>
      <c r="AY17" s="118" t="s">
        <v>1226</v>
      </c>
      <c r="AZ17" s="116" t="s">
        <v>69</v>
      </c>
      <c r="BA17" s="116" t="s">
        <v>69</v>
      </c>
    </row>
    <row r="18" spans="2:53" x14ac:dyDescent="0.25">
      <c r="B18" s="116">
        <v>2024</v>
      </c>
      <c r="C18" s="116">
        <v>891780111</v>
      </c>
      <c r="D18" s="117" t="s">
        <v>64</v>
      </c>
      <c r="E18" s="119" t="s">
        <v>94</v>
      </c>
      <c r="F18" s="118" t="s">
        <v>374</v>
      </c>
      <c r="G18" s="218">
        <v>0</v>
      </c>
      <c r="H18" s="119" t="s">
        <v>75</v>
      </c>
      <c r="I18" s="117" t="s">
        <v>65</v>
      </c>
      <c r="J18" s="118" t="s">
        <v>655</v>
      </c>
      <c r="K18" s="118">
        <v>16940000</v>
      </c>
      <c r="L18" s="116" t="s">
        <v>70</v>
      </c>
      <c r="M18" s="118" t="s">
        <v>898</v>
      </c>
      <c r="N18" s="118">
        <v>1143139441</v>
      </c>
      <c r="O18" s="122">
        <v>13</v>
      </c>
      <c r="P18" s="193">
        <v>45302</v>
      </c>
      <c r="Q18" s="118">
        <v>4518689382</v>
      </c>
      <c r="R18" s="219">
        <v>45306</v>
      </c>
      <c r="S18" s="118">
        <v>16940000</v>
      </c>
      <c r="T18" s="119" t="s">
        <v>67</v>
      </c>
      <c r="U18" s="118">
        <v>84452087</v>
      </c>
      <c r="V18" s="118" t="s">
        <v>1171</v>
      </c>
      <c r="W18" s="219">
        <v>45306</v>
      </c>
      <c r="X18" s="219">
        <v>45306</v>
      </c>
      <c r="Y18" s="125" t="s">
        <v>77</v>
      </c>
      <c r="Z18" s="219">
        <v>45457</v>
      </c>
      <c r="AA18" s="124">
        <f t="shared" si="0"/>
        <v>151</v>
      </c>
      <c r="AB18" s="118">
        <v>0</v>
      </c>
      <c r="AC18" s="220">
        <v>0</v>
      </c>
      <c r="AD18" s="118">
        <v>0</v>
      </c>
      <c r="AE18" s="193" t="s">
        <v>77</v>
      </c>
      <c r="AF18" s="124">
        <f t="shared" si="3"/>
        <v>0</v>
      </c>
      <c r="AG18" s="118">
        <v>0</v>
      </c>
      <c r="AH18" s="118">
        <v>0</v>
      </c>
      <c r="AI18" s="193" t="s">
        <v>77</v>
      </c>
      <c r="AJ18" s="119">
        <v>0</v>
      </c>
      <c r="AK18" s="123" t="s">
        <v>77</v>
      </c>
      <c r="AL18" s="123" t="s">
        <v>77</v>
      </c>
      <c r="AM18" s="124">
        <f t="shared" si="4"/>
        <v>0</v>
      </c>
      <c r="AN18" s="124">
        <f>+K18+AC18-AH18</f>
        <v>16940000</v>
      </c>
      <c r="AO18" s="119" t="s">
        <v>69</v>
      </c>
      <c r="AP18" s="118">
        <v>16940000</v>
      </c>
      <c r="AQ18" s="119" t="s">
        <v>1214</v>
      </c>
      <c r="AR18" s="118">
        <v>0</v>
      </c>
      <c r="AS18" s="127" t="s">
        <v>77</v>
      </c>
      <c r="AT18" s="221">
        <v>15400000</v>
      </c>
      <c r="AU18" s="159">
        <f t="shared" si="1"/>
        <v>1540000</v>
      </c>
      <c r="AV18" s="98">
        <f t="shared" si="2"/>
        <v>0.90909090909090906</v>
      </c>
      <c r="AW18" s="193" t="s">
        <v>77</v>
      </c>
      <c r="AX18" s="119" t="s">
        <v>1215</v>
      </c>
      <c r="AY18" s="118" t="s">
        <v>1227</v>
      </c>
      <c r="AZ18" s="116" t="s">
        <v>69</v>
      </c>
      <c r="BA18" s="116" t="s">
        <v>69</v>
      </c>
    </row>
    <row r="19" spans="2:53" x14ac:dyDescent="0.25">
      <c r="B19" s="116">
        <v>2024</v>
      </c>
      <c r="C19" s="116">
        <v>891780111</v>
      </c>
      <c r="D19" s="117" t="s">
        <v>64</v>
      </c>
      <c r="E19" s="119" t="s">
        <v>95</v>
      </c>
      <c r="F19" s="118" t="s">
        <v>375</v>
      </c>
      <c r="G19" s="218">
        <v>0</v>
      </c>
      <c r="H19" s="119" t="s">
        <v>75</v>
      </c>
      <c r="I19" s="117" t="s">
        <v>65</v>
      </c>
      <c r="J19" s="118" t="s">
        <v>656</v>
      </c>
      <c r="K19" s="118">
        <v>22500000</v>
      </c>
      <c r="L19" s="116" t="s">
        <v>70</v>
      </c>
      <c r="M19" s="118" t="s">
        <v>899</v>
      </c>
      <c r="N19" s="118">
        <v>1082924263</v>
      </c>
      <c r="O19" s="122">
        <v>13</v>
      </c>
      <c r="P19" s="193">
        <v>45302</v>
      </c>
      <c r="Q19" s="118">
        <v>4518689382</v>
      </c>
      <c r="R19" s="219">
        <v>45306</v>
      </c>
      <c r="S19" s="118">
        <v>22500000</v>
      </c>
      <c r="T19" s="119" t="s">
        <v>67</v>
      </c>
      <c r="U19" s="118">
        <v>12621405</v>
      </c>
      <c r="V19" s="118" t="s">
        <v>68</v>
      </c>
      <c r="W19" s="219">
        <v>45306</v>
      </c>
      <c r="X19" s="219">
        <v>45306</v>
      </c>
      <c r="Y19" s="125" t="s">
        <v>77</v>
      </c>
      <c r="Z19" s="219">
        <v>45457</v>
      </c>
      <c r="AA19" s="124">
        <f t="shared" si="0"/>
        <v>151</v>
      </c>
      <c r="AB19" s="118">
        <v>0</v>
      </c>
      <c r="AC19" s="220">
        <v>0</v>
      </c>
      <c r="AD19" s="118">
        <v>0</v>
      </c>
      <c r="AE19" s="193" t="s">
        <v>77</v>
      </c>
      <c r="AF19" s="124">
        <f t="shared" si="3"/>
        <v>0</v>
      </c>
      <c r="AG19" s="118">
        <v>0</v>
      </c>
      <c r="AH19" s="118">
        <v>0</v>
      </c>
      <c r="AI19" s="193" t="s">
        <v>77</v>
      </c>
      <c r="AJ19" s="119">
        <v>0</v>
      </c>
      <c r="AK19" s="123" t="s">
        <v>77</v>
      </c>
      <c r="AL19" s="123" t="s">
        <v>77</v>
      </c>
      <c r="AM19" s="124">
        <f t="shared" si="4"/>
        <v>0</v>
      </c>
      <c r="AN19" s="124">
        <f>+K19+AC19-AH19</f>
        <v>22500000</v>
      </c>
      <c r="AO19" s="119" t="s">
        <v>69</v>
      </c>
      <c r="AP19" s="118">
        <v>22500000</v>
      </c>
      <c r="AQ19" s="119" t="s">
        <v>1214</v>
      </c>
      <c r="AR19" s="118">
        <v>0</v>
      </c>
      <c r="AS19" s="127" t="s">
        <v>77</v>
      </c>
      <c r="AT19" s="221">
        <v>20400000</v>
      </c>
      <c r="AU19" s="159">
        <f t="shared" si="1"/>
        <v>2100000</v>
      </c>
      <c r="AV19" s="98">
        <f t="shared" si="2"/>
        <v>0.90666666666666662</v>
      </c>
      <c r="AW19" s="193" t="s">
        <v>77</v>
      </c>
      <c r="AX19" s="119" t="s">
        <v>1215</v>
      </c>
      <c r="AY19" s="118" t="s">
        <v>1228</v>
      </c>
      <c r="AZ19" s="116" t="s">
        <v>69</v>
      </c>
      <c r="BA19" s="116" t="s">
        <v>69</v>
      </c>
    </row>
    <row r="20" spans="2:53" x14ac:dyDescent="0.25">
      <c r="B20" s="116">
        <v>2024</v>
      </c>
      <c r="C20" s="116">
        <v>891780111</v>
      </c>
      <c r="D20" s="117" t="s">
        <v>64</v>
      </c>
      <c r="E20" s="119" t="s">
        <v>96</v>
      </c>
      <c r="F20" s="118" t="s">
        <v>376</v>
      </c>
      <c r="G20" s="218">
        <v>0</v>
      </c>
      <c r="H20" s="119" t="s">
        <v>75</v>
      </c>
      <c r="I20" s="117" t="s">
        <v>65</v>
      </c>
      <c r="J20" s="118" t="s">
        <v>657</v>
      </c>
      <c r="K20" s="118">
        <v>21560000</v>
      </c>
      <c r="L20" s="116" t="s">
        <v>70</v>
      </c>
      <c r="M20" s="118" t="s">
        <v>900</v>
      </c>
      <c r="N20" s="118">
        <v>1082920567</v>
      </c>
      <c r="O20" s="122">
        <v>13</v>
      </c>
      <c r="P20" s="193">
        <v>45302</v>
      </c>
      <c r="Q20" s="118">
        <v>4518689382</v>
      </c>
      <c r="R20" s="219">
        <v>45306</v>
      </c>
      <c r="S20" s="118">
        <v>21560000</v>
      </c>
      <c r="T20" s="119" t="s">
        <v>67</v>
      </c>
      <c r="U20" s="118">
        <v>93400727</v>
      </c>
      <c r="V20" s="118" t="s">
        <v>1169</v>
      </c>
      <c r="W20" s="219">
        <v>45306</v>
      </c>
      <c r="X20" s="219">
        <v>45306</v>
      </c>
      <c r="Y20" s="125" t="s">
        <v>77</v>
      </c>
      <c r="Z20" s="219">
        <v>45457</v>
      </c>
      <c r="AA20" s="124">
        <f t="shared" si="0"/>
        <v>151</v>
      </c>
      <c r="AB20" s="118">
        <v>0</v>
      </c>
      <c r="AC20" s="220">
        <v>0</v>
      </c>
      <c r="AD20" s="118">
        <v>0</v>
      </c>
      <c r="AE20" s="193" t="s">
        <v>77</v>
      </c>
      <c r="AF20" s="124">
        <f t="shared" si="3"/>
        <v>0</v>
      </c>
      <c r="AG20" s="118">
        <v>0</v>
      </c>
      <c r="AH20" s="118">
        <v>0</v>
      </c>
      <c r="AI20" s="193" t="s">
        <v>77</v>
      </c>
      <c r="AJ20" s="119">
        <v>0</v>
      </c>
      <c r="AK20" s="123" t="s">
        <v>77</v>
      </c>
      <c r="AL20" s="123" t="s">
        <v>77</v>
      </c>
      <c r="AM20" s="124">
        <f t="shared" si="4"/>
        <v>0</v>
      </c>
      <c r="AN20" s="124">
        <f>+K20+AC20-AH20</f>
        <v>21560000</v>
      </c>
      <c r="AO20" s="119" t="s">
        <v>69</v>
      </c>
      <c r="AP20" s="118">
        <v>21560000</v>
      </c>
      <c r="AQ20" s="119" t="s">
        <v>1214</v>
      </c>
      <c r="AR20" s="118">
        <v>0</v>
      </c>
      <c r="AS20" s="127" t="s">
        <v>77</v>
      </c>
      <c r="AT20" s="221">
        <v>19600000</v>
      </c>
      <c r="AU20" s="159">
        <f t="shared" si="1"/>
        <v>1960000</v>
      </c>
      <c r="AV20" s="98">
        <f t="shared" si="2"/>
        <v>0.90909090909090906</v>
      </c>
      <c r="AW20" s="193" t="s">
        <v>77</v>
      </c>
      <c r="AX20" s="119" t="s">
        <v>1215</v>
      </c>
      <c r="AY20" s="118" t="s">
        <v>1229</v>
      </c>
      <c r="AZ20" s="116" t="s">
        <v>69</v>
      </c>
      <c r="BA20" s="116" t="s">
        <v>69</v>
      </c>
    </row>
    <row r="21" spans="2:53" x14ac:dyDescent="0.25">
      <c r="B21" s="116">
        <v>2024</v>
      </c>
      <c r="C21" s="116">
        <v>891780111</v>
      </c>
      <c r="D21" s="117" t="s">
        <v>64</v>
      </c>
      <c r="E21" s="119" t="s">
        <v>97</v>
      </c>
      <c r="F21" s="118" t="s">
        <v>377</v>
      </c>
      <c r="G21" s="218">
        <v>0</v>
      </c>
      <c r="H21" s="119" t="s">
        <v>75</v>
      </c>
      <c r="I21" s="117" t="s">
        <v>65</v>
      </c>
      <c r="J21" s="118" t="s">
        <v>658</v>
      </c>
      <c r="K21" s="118">
        <v>18040000</v>
      </c>
      <c r="L21" s="116" t="s">
        <v>70</v>
      </c>
      <c r="M21" s="118" t="s">
        <v>901</v>
      </c>
      <c r="N21" s="118">
        <v>1004369176</v>
      </c>
      <c r="O21" s="122">
        <v>13</v>
      </c>
      <c r="P21" s="193">
        <v>45302</v>
      </c>
      <c r="Q21" s="118">
        <v>4518689382</v>
      </c>
      <c r="R21" s="219">
        <v>45306</v>
      </c>
      <c r="S21" s="118">
        <v>18040000</v>
      </c>
      <c r="T21" s="119" t="s">
        <v>67</v>
      </c>
      <c r="U21" s="118">
        <v>85449357</v>
      </c>
      <c r="V21" s="118" t="s">
        <v>1172</v>
      </c>
      <c r="W21" s="219">
        <v>45306</v>
      </c>
      <c r="X21" s="219">
        <v>45306</v>
      </c>
      <c r="Y21" s="125" t="s">
        <v>77</v>
      </c>
      <c r="Z21" s="219">
        <v>45457</v>
      </c>
      <c r="AA21" s="124">
        <f t="shared" si="0"/>
        <v>151</v>
      </c>
      <c r="AB21" s="118">
        <v>0</v>
      </c>
      <c r="AC21" s="220">
        <v>0</v>
      </c>
      <c r="AD21" s="118">
        <v>0</v>
      </c>
      <c r="AE21" s="193" t="s">
        <v>77</v>
      </c>
      <c r="AF21" s="124">
        <f t="shared" si="3"/>
        <v>0</v>
      </c>
      <c r="AG21" s="118">
        <v>0</v>
      </c>
      <c r="AH21" s="118">
        <v>0</v>
      </c>
      <c r="AI21" s="193" t="s">
        <v>77</v>
      </c>
      <c r="AJ21" s="119">
        <v>0</v>
      </c>
      <c r="AK21" s="123" t="s">
        <v>77</v>
      </c>
      <c r="AL21" s="123" t="s">
        <v>77</v>
      </c>
      <c r="AM21" s="124">
        <f t="shared" si="4"/>
        <v>0</v>
      </c>
      <c r="AN21" s="124">
        <f>+K21+AC21-AH21</f>
        <v>18040000</v>
      </c>
      <c r="AO21" s="119" t="s">
        <v>69</v>
      </c>
      <c r="AP21" s="118">
        <v>18040000</v>
      </c>
      <c r="AQ21" s="119" t="s">
        <v>1214</v>
      </c>
      <c r="AR21" s="118">
        <v>0</v>
      </c>
      <c r="AS21" s="127" t="s">
        <v>77</v>
      </c>
      <c r="AT21" s="221">
        <v>16500000</v>
      </c>
      <c r="AU21" s="159">
        <f t="shared" si="1"/>
        <v>1540000</v>
      </c>
      <c r="AV21" s="98">
        <f t="shared" si="2"/>
        <v>0.91463414634146345</v>
      </c>
      <c r="AW21" s="193" t="s">
        <v>77</v>
      </c>
      <c r="AX21" s="119" t="s">
        <v>1215</v>
      </c>
      <c r="AY21" s="118" t="s">
        <v>1230</v>
      </c>
      <c r="AZ21" s="116" t="s">
        <v>69</v>
      </c>
      <c r="BA21" s="116" t="s">
        <v>69</v>
      </c>
    </row>
    <row r="22" spans="2:53" x14ac:dyDescent="0.25">
      <c r="B22" s="116">
        <v>2024</v>
      </c>
      <c r="C22" s="116">
        <v>891780111</v>
      </c>
      <c r="D22" s="117" t="s">
        <v>64</v>
      </c>
      <c r="E22" s="119" t="s">
        <v>98</v>
      </c>
      <c r="F22" s="118" t="s">
        <v>378</v>
      </c>
      <c r="G22" s="218">
        <v>0</v>
      </c>
      <c r="H22" s="119" t="s">
        <v>75</v>
      </c>
      <c r="I22" s="117" t="s">
        <v>65</v>
      </c>
      <c r="J22" s="118" t="s">
        <v>659</v>
      </c>
      <c r="K22" s="118">
        <v>2900000</v>
      </c>
      <c r="L22" s="116" t="s">
        <v>70</v>
      </c>
      <c r="M22" s="118" t="s">
        <v>902</v>
      </c>
      <c r="N22" s="118">
        <v>1082886955</v>
      </c>
      <c r="O22" s="122">
        <v>13</v>
      </c>
      <c r="P22" s="193">
        <v>45302</v>
      </c>
      <c r="Q22" s="118">
        <v>4518689382</v>
      </c>
      <c r="R22" s="219">
        <v>45306</v>
      </c>
      <c r="S22" s="118">
        <v>2900000</v>
      </c>
      <c r="T22" s="119" t="s">
        <v>67</v>
      </c>
      <c r="U22" s="118">
        <v>41947381</v>
      </c>
      <c r="V22" s="118" t="s">
        <v>1173</v>
      </c>
      <c r="W22" s="219">
        <v>45306</v>
      </c>
      <c r="X22" s="219">
        <v>45306</v>
      </c>
      <c r="Y22" s="125" t="s">
        <v>77</v>
      </c>
      <c r="Z22" s="219">
        <v>45318</v>
      </c>
      <c r="AA22" s="124">
        <f t="shared" si="0"/>
        <v>12</v>
      </c>
      <c r="AB22" s="118">
        <v>0</v>
      </c>
      <c r="AC22" s="220">
        <v>0</v>
      </c>
      <c r="AD22" s="118">
        <v>0</v>
      </c>
      <c r="AE22" s="193" t="s">
        <v>77</v>
      </c>
      <c r="AF22" s="124">
        <f t="shared" si="3"/>
        <v>0</v>
      </c>
      <c r="AG22" s="118">
        <v>0</v>
      </c>
      <c r="AH22" s="118">
        <v>0</v>
      </c>
      <c r="AI22" s="193" t="s">
        <v>77</v>
      </c>
      <c r="AJ22" s="119">
        <v>0</v>
      </c>
      <c r="AK22" s="123" t="s">
        <v>77</v>
      </c>
      <c r="AL22" s="123" t="s">
        <v>77</v>
      </c>
      <c r="AM22" s="124">
        <f t="shared" si="4"/>
        <v>0</v>
      </c>
      <c r="AN22" s="124">
        <f>+K22+AC22-AH22</f>
        <v>2900000</v>
      </c>
      <c r="AO22" s="119" t="s">
        <v>69</v>
      </c>
      <c r="AP22" s="118">
        <v>2900000</v>
      </c>
      <c r="AQ22" s="119" t="s">
        <v>1214</v>
      </c>
      <c r="AR22" s="118">
        <v>0</v>
      </c>
      <c r="AS22" s="127" t="s">
        <v>77</v>
      </c>
      <c r="AT22" s="221">
        <v>2900000</v>
      </c>
      <c r="AU22" s="159">
        <f t="shared" si="1"/>
        <v>0</v>
      </c>
      <c r="AV22" s="98">
        <f t="shared" si="2"/>
        <v>1</v>
      </c>
      <c r="AW22" s="193" t="s">
        <v>77</v>
      </c>
      <c r="AX22" s="119" t="s">
        <v>1497</v>
      </c>
      <c r="AY22" s="118" t="s">
        <v>1231</v>
      </c>
      <c r="AZ22" s="116" t="s">
        <v>69</v>
      </c>
      <c r="BA22" s="116" t="s">
        <v>69</v>
      </c>
    </row>
    <row r="23" spans="2:53" x14ac:dyDescent="0.25">
      <c r="B23" s="116">
        <v>2024</v>
      </c>
      <c r="C23" s="116">
        <v>891780111</v>
      </c>
      <c r="D23" s="117" t="s">
        <v>64</v>
      </c>
      <c r="E23" s="119" t="s">
        <v>99</v>
      </c>
      <c r="F23" s="118" t="s">
        <v>379</v>
      </c>
      <c r="G23" s="218">
        <v>0</v>
      </c>
      <c r="H23" s="119" t="s">
        <v>75</v>
      </c>
      <c r="I23" s="117" t="s">
        <v>65</v>
      </c>
      <c r="J23" s="118" t="s">
        <v>660</v>
      </c>
      <c r="K23" s="118">
        <v>3900000</v>
      </c>
      <c r="L23" s="116" t="s">
        <v>70</v>
      </c>
      <c r="M23" s="118" t="s">
        <v>903</v>
      </c>
      <c r="N23" s="118">
        <v>1082926063</v>
      </c>
      <c r="O23" s="122">
        <v>13</v>
      </c>
      <c r="P23" s="193">
        <v>45302</v>
      </c>
      <c r="Q23" s="118">
        <v>4518689382</v>
      </c>
      <c r="R23" s="219">
        <v>45306</v>
      </c>
      <c r="S23" s="118">
        <v>3900000</v>
      </c>
      <c r="T23" s="119" t="s">
        <v>67</v>
      </c>
      <c r="U23" s="118">
        <v>41947381</v>
      </c>
      <c r="V23" s="118" t="s">
        <v>1173</v>
      </c>
      <c r="W23" s="219">
        <v>45306</v>
      </c>
      <c r="X23" s="219">
        <v>45306</v>
      </c>
      <c r="Y23" s="125" t="s">
        <v>77</v>
      </c>
      <c r="Z23" s="219">
        <v>45324</v>
      </c>
      <c r="AA23" s="124">
        <f t="shared" si="0"/>
        <v>18</v>
      </c>
      <c r="AB23" s="118">
        <v>0</v>
      </c>
      <c r="AC23" s="220">
        <v>0</v>
      </c>
      <c r="AD23" s="118">
        <v>0</v>
      </c>
      <c r="AE23" s="193" t="s">
        <v>77</v>
      </c>
      <c r="AF23" s="124">
        <f t="shared" si="3"/>
        <v>0</v>
      </c>
      <c r="AG23" s="118">
        <v>0</v>
      </c>
      <c r="AH23" s="118">
        <v>0</v>
      </c>
      <c r="AI23" s="193" t="s">
        <v>77</v>
      </c>
      <c r="AJ23" s="119">
        <v>0</v>
      </c>
      <c r="AK23" s="123" t="s">
        <v>77</v>
      </c>
      <c r="AL23" s="123" t="s">
        <v>77</v>
      </c>
      <c r="AM23" s="124">
        <f t="shared" si="4"/>
        <v>0</v>
      </c>
      <c r="AN23" s="124">
        <f>+K23+AC23-AH23</f>
        <v>3900000</v>
      </c>
      <c r="AO23" s="119" t="s">
        <v>69</v>
      </c>
      <c r="AP23" s="118">
        <v>3900000</v>
      </c>
      <c r="AQ23" s="119" t="s">
        <v>1214</v>
      </c>
      <c r="AR23" s="118">
        <v>0</v>
      </c>
      <c r="AS23" s="127" t="s">
        <v>77</v>
      </c>
      <c r="AT23" s="221">
        <v>3900000</v>
      </c>
      <c r="AU23" s="159">
        <f t="shared" si="1"/>
        <v>0</v>
      </c>
      <c r="AV23" s="98">
        <f t="shared" si="2"/>
        <v>1</v>
      </c>
      <c r="AW23" s="193" t="s">
        <v>77</v>
      </c>
      <c r="AX23" s="119" t="s">
        <v>1497</v>
      </c>
      <c r="AY23" s="118" t="s">
        <v>1232</v>
      </c>
      <c r="AZ23" s="116" t="s">
        <v>69</v>
      </c>
      <c r="BA23" s="116" t="s">
        <v>69</v>
      </c>
    </row>
    <row r="24" spans="2:53" x14ac:dyDescent="0.25">
      <c r="B24" s="116">
        <v>2024</v>
      </c>
      <c r="C24" s="116">
        <v>891780111</v>
      </c>
      <c r="D24" s="117" t="s">
        <v>64</v>
      </c>
      <c r="E24" s="119" t="s">
        <v>100</v>
      </c>
      <c r="F24" s="118" t="s">
        <v>380</v>
      </c>
      <c r="G24" s="218">
        <v>0</v>
      </c>
      <c r="H24" s="119" t="s">
        <v>75</v>
      </c>
      <c r="I24" s="117" t="s">
        <v>65</v>
      </c>
      <c r="J24" s="118" t="s">
        <v>659</v>
      </c>
      <c r="K24" s="118">
        <v>3900000</v>
      </c>
      <c r="L24" s="116" t="s">
        <v>70</v>
      </c>
      <c r="M24" s="118" t="s">
        <v>904</v>
      </c>
      <c r="N24" s="118">
        <v>85155135</v>
      </c>
      <c r="O24" s="122">
        <v>13</v>
      </c>
      <c r="P24" s="193">
        <v>45302</v>
      </c>
      <c r="Q24" s="118">
        <v>4518689382</v>
      </c>
      <c r="R24" s="219">
        <v>45306</v>
      </c>
      <c r="S24" s="118">
        <v>3900000</v>
      </c>
      <c r="T24" s="119" t="s">
        <v>67</v>
      </c>
      <c r="U24" s="118">
        <v>41947381</v>
      </c>
      <c r="V24" s="118" t="s">
        <v>1173</v>
      </c>
      <c r="W24" s="219">
        <v>45306</v>
      </c>
      <c r="X24" s="219">
        <v>45306</v>
      </c>
      <c r="Y24" s="125" t="s">
        <v>77</v>
      </c>
      <c r="Z24" s="219">
        <v>45324</v>
      </c>
      <c r="AA24" s="124">
        <f t="shared" si="0"/>
        <v>18</v>
      </c>
      <c r="AB24" s="118">
        <v>0</v>
      </c>
      <c r="AC24" s="220">
        <v>0</v>
      </c>
      <c r="AD24" s="118">
        <v>0</v>
      </c>
      <c r="AE24" s="193" t="s">
        <v>77</v>
      </c>
      <c r="AF24" s="124">
        <f t="shared" si="3"/>
        <v>0</v>
      </c>
      <c r="AG24" s="118">
        <v>0</v>
      </c>
      <c r="AH24" s="118">
        <v>0</v>
      </c>
      <c r="AI24" s="193" t="s">
        <v>77</v>
      </c>
      <c r="AJ24" s="119">
        <v>0</v>
      </c>
      <c r="AK24" s="123" t="s">
        <v>77</v>
      </c>
      <c r="AL24" s="123" t="s">
        <v>77</v>
      </c>
      <c r="AM24" s="124">
        <f t="shared" si="4"/>
        <v>0</v>
      </c>
      <c r="AN24" s="124">
        <f>+K24+AC24-AH24</f>
        <v>3900000</v>
      </c>
      <c r="AO24" s="119" t="s">
        <v>69</v>
      </c>
      <c r="AP24" s="118">
        <v>3900000</v>
      </c>
      <c r="AQ24" s="119" t="s">
        <v>1214</v>
      </c>
      <c r="AR24" s="118">
        <v>0</v>
      </c>
      <c r="AS24" s="127" t="s">
        <v>77</v>
      </c>
      <c r="AT24" s="221">
        <v>3900000</v>
      </c>
      <c r="AU24" s="159">
        <f t="shared" si="1"/>
        <v>0</v>
      </c>
      <c r="AV24" s="98">
        <f t="shared" si="2"/>
        <v>1</v>
      </c>
      <c r="AW24" s="193" t="s">
        <v>77</v>
      </c>
      <c r="AX24" s="119" t="s">
        <v>1497</v>
      </c>
      <c r="AY24" s="118" t="s">
        <v>1233</v>
      </c>
      <c r="AZ24" s="116" t="s">
        <v>69</v>
      </c>
      <c r="BA24" s="116" t="s">
        <v>69</v>
      </c>
    </row>
    <row r="25" spans="2:53" x14ac:dyDescent="0.25">
      <c r="B25" s="116">
        <v>2024</v>
      </c>
      <c r="C25" s="116">
        <v>891780111</v>
      </c>
      <c r="D25" s="117" t="s">
        <v>64</v>
      </c>
      <c r="E25" s="119" t="s">
        <v>101</v>
      </c>
      <c r="F25" s="118" t="s">
        <v>381</v>
      </c>
      <c r="G25" s="218">
        <v>0</v>
      </c>
      <c r="H25" s="119" t="s">
        <v>75</v>
      </c>
      <c r="I25" s="117" t="s">
        <v>65</v>
      </c>
      <c r="J25" s="118" t="s">
        <v>660</v>
      </c>
      <c r="K25" s="118">
        <v>3900000</v>
      </c>
      <c r="L25" s="116" t="s">
        <v>70</v>
      </c>
      <c r="M25" s="118" t="s">
        <v>905</v>
      </c>
      <c r="N25" s="118">
        <v>1082984559</v>
      </c>
      <c r="O25" s="122">
        <v>13</v>
      </c>
      <c r="P25" s="193">
        <v>45302</v>
      </c>
      <c r="Q25" s="118">
        <v>4518689382</v>
      </c>
      <c r="R25" s="219">
        <v>45306</v>
      </c>
      <c r="S25" s="118">
        <v>3900000</v>
      </c>
      <c r="T25" s="119" t="s">
        <v>67</v>
      </c>
      <c r="U25" s="118">
        <v>41947381</v>
      </c>
      <c r="V25" s="118" t="s">
        <v>1173</v>
      </c>
      <c r="W25" s="219">
        <v>45306</v>
      </c>
      <c r="X25" s="219">
        <v>45306</v>
      </c>
      <c r="Y25" s="125" t="s">
        <v>77</v>
      </c>
      <c r="Z25" s="219">
        <v>45324</v>
      </c>
      <c r="AA25" s="124">
        <f t="shared" si="0"/>
        <v>18</v>
      </c>
      <c r="AB25" s="118">
        <v>1</v>
      </c>
      <c r="AC25" s="220">
        <v>1500000</v>
      </c>
      <c r="AD25" s="118">
        <v>1</v>
      </c>
      <c r="AE25" s="193">
        <v>45331</v>
      </c>
      <c r="AF25" s="124">
        <f t="shared" si="3"/>
        <v>7</v>
      </c>
      <c r="AG25" s="118">
        <v>0</v>
      </c>
      <c r="AH25" s="118">
        <v>0</v>
      </c>
      <c r="AI25" s="193" t="s">
        <v>77</v>
      </c>
      <c r="AJ25" s="119">
        <v>0</v>
      </c>
      <c r="AK25" s="123" t="s">
        <v>77</v>
      </c>
      <c r="AL25" s="123" t="s">
        <v>77</v>
      </c>
      <c r="AM25" s="124">
        <f t="shared" si="4"/>
        <v>0</v>
      </c>
      <c r="AN25" s="124">
        <f>+K25+AC25-AH25</f>
        <v>5400000</v>
      </c>
      <c r="AO25" s="119" t="s">
        <v>69</v>
      </c>
      <c r="AP25" s="118">
        <v>3900000</v>
      </c>
      <c r="AQ25" s="119" t="s">
        <v>1214</v>
      </c>
      <c r="AR25" s="118">
        <v>0</v>
      </c>
      <c r="AS25" s="127" t="s">
        <v>77</v>
      </c>
      <c r="AT25" s="221">
        <v>5400000</v>
      </c>
      <c r="AU25" s="159">
        <f t="shared" si="1"/>
        <v>0</v>
      </c>
      <c r="AV25" s="98">
        <f t="shared" si="2"/>
        <v>1</v>
      </c>
      <c r="AW25" s="193" t="s">
        <v>77</v>
      </c>
      <c r="AX25" s="119" t="s">
        <v>1497</v>
      </c>
      <c r="AY25" s="118" t="s">
        <v>1234</v>
      </c>
      <c r="AZ25" s="116" t="s">
        <v>69</v>
      </c>
      <c r="BA25" s="116" t="s">
        <v>69</v>
      </c>
    </row>
    <row r="26" spans="2:53" x14ac:dyDescent="0.25">
      <c r="B26" s="116">
        <v>2024</v>
      </c>
      <c r="C26" s="116">
        <v>891780111</v>
      </c>
      <c r="D26" s="117" t="s">
        <v>64</v>
      </c>
      <c r="E26" s="119" t="s">
        <v>102</v>
      </c>
      <c r="F26" s="118" t="s">
        <v>382</v>
      </c>
      <c r="G26" s="218">
        <v>0</v>
      </c>
      <c r="H26" s="119" t="s">
        <v>75</v>
      </c>
      <c r="I26" s="117" t="s">
        <v>65</v>
      </c>
      <c r="J26" s="118" t="s">
        <v>661</v>
      </c>
      <c r="K26" s="118">
        <v>3900000</v>
      </c>
      <c r="L26" s="116" t="s">
        <v>70</v>
      </c>
      <c r="M26" s="118" t="s">
        <v>906</v>
      </c>
      <c r="N26" s="118">
        <v>1103111491</v>
      </c>
      <c r="O26" s="122">
        <v>13</v>
      </c>
      <c r="P26" s="193">
        <v>45302</v>
      </c>
      <c r="Q26" s="118">
        <v>4518689382</v>
      </c>
      <c r="R26" s="219">
        <v>45306</v>
      </c>
      <c r="S26" s="118">
        <v>3900000</v>
      </c>
      <c r="T26" s="119" t="s">
        <v>67</v>
      </c>
      <c r="U26" s="118">
        <v>41947381</v>
      </c>
      <c r="V26" s="118" t="s">
        <v>1173</v>
      </c>
      <c r="W26" s="219">
        <v>45306</v>
      </c>
      <c r="X26" s="219">
        <v>45306</v>
      </c>
      <c r="Y26" s="125" t="s">
        <v>77</v>
      </c>
      <c r="Z26" s="219">
        <v>45324</v>
      </c>
      <c r="AA26" s="124">
        <f t="shared" si="0"/>
        <v>18</v>
      </c>
      <c r="AB26" s="118">
        <v>1</v>
      </c>
      <c r="AC26" s="220">
        <v>1500000</v>
      </c>
      <c r="AD26" s="118">
        <v>1</v>
      </c>
      <c r="AE26" s="193">
        <v>45331</v>
      </c>
      <c r="AF26" s="124">
        <f t="shared" si="3"/>
        <v>7</v>
      </c>
      <c r="AG26" s="118">
        <v>0</v>
      </c>
      <c r="AH26" s="118">
        <v>0</v>
      </c>
      <c r="AI26" s="193" t="s">
        <v>77</v>
      </c>
      <c r="AJ26" s="119">
        <v>0</v>
      </c>
      <c r="AK26" s="123" t="s">
        <v>77</v>
      </c>
      <c r="AL26" s="123" t="s">
        <v>77</v>
      </c>
      <c r="AM26" s="124">
        <f t="shared" si="4"/>
        <v>0</v>
      </c>
      <c r="AN26" s="124">
        <f>+K26+AC26-AH26</f>
        <v>5400000</v>
      </c>
      <c r="AO26" s="119" t="s">
        <v>69</v>
      </c>
      <c r="AP26" s="118">
        <v>3900000</v>
      </c>
      <c r="AQ26" s="119" t="s">
        <v>1214</v>
      </c>
      <c r="AR26" s="118">
        <v>0</v>
      </c>
      <c r="AS26" s="127" t="s">
        <v>77</v>
      </c>
      <c r="AT26" s="221">
        <v>5400000</v>
      </c>
      <c r="AU26" s="159">
        <f t="shared" si="1"/>
        <v>0</v>
      </c>
      <c r="AV26" s="98">
        <f t="shared" si="2"/>
        <v>1</v>
      </c>
      <c r="AW26" s="193" t="s">
        <v>77</v>
      </c>
      <c r="AX26" s="119" t="s">
        <v>1497</v>
      </c>
      <c r="AY26" s="118" t="s">
        <v>1235</v>
      </c>
      <c r="AZ26" s="116" t="s">
        <v>69</v>
      </c>
      <c r="BA26" s="116" t="s">
        <v>69</v>
      </c>
    </row>
    <row r="27" spans="2:53" x14ac:dyDescent="0.25">
      <c r="B27" s="116">
        <v>2024</v>
      </c>
      <c r="C27" s="116">
        <v>891780111</v>
      </c>
      <c r="D27" s="117" t="s">
        <v>64</v>
      </c>
      <c r="E27" s="119" t="s">
        <v>103</v>
      </c>
      <c r="F27" s="118" t="s">
        <v>383</v>
      </c>
      <c r="G27" s="218">
        <v>0</v>
      </c>
      <c r="H27" s="119" t="s">
        <v>75</v>
      </c>
      <c r="I27" s="117" t="s">
        <v>65</v>
      </c>
      <c r="J27" s="118" t="s">
        <v>660</v>
      </c>
      <c r="K27" s="118">
        <v>3900000</v>
      </c>
      <c r="L27" s="116" t="s">
        <v>70</v>
      </c>
      <c r="M27" s="118" t="s">
        <v>907</v>
      </c>
      <c r="N27" s="118">
        <v>1143379940</v>
      </c>
      <c r="O27" s="122">
        <v>13</v>
      </c>
      <c r="P27" s="193">
        <v>45302</v>
      </c>
      <c r="Q27" s="118">
        <v>4518689382</v>
      </c>
      <c r="R27" s="219">
        <v>45306</v>
      </c>
      <c r="S27" s="118">
        <v>3900000</v>
      </c>
      <c r="T27" s="119" t="s">
        <v>67</v>
      </c>
      <c r="U27" s="118">
        <v>41947381</v>
      </c>
      <c r="V27" s="118" t="s">
        <v>1173</v>
      </c>
      <c r="W27" s="219">
        <v>45306</v>
      </c>
      <c r="X27" s="219">
        <v>45306</v>
      </c>
      <c r="Y27" s="125" t="s">
        <v>77</v>
      </c>
      <c r="Z27" s="219">
        <v>45324</v>
      </c>
      <c r="AA27" s="124">
        <f t="shared" si="0"/>
        <v>18</v>
      </c>
      <c r="AB27" s="118">
        <v>1</v>
      </c>
      <c r="AC27" s="220">
        <v>1500000</v>
      </c>
      <c r="AD27" s="118">
        <v>1</v>
      </c>
      <c r="AE27" s="193">
        <v>45331</v>
      </c>
      <c r="AF27" s="124">
        <f t="shared" si="3"/>
        <v>7</v>
      </c>
      <c r="AG27" s="118">
        <v>0</v>
      </c>
      <c r="AH27" s="118">
        <v>0</v>
      </c>
      <c r="AI27" s="193" t="s">
        <v>77</v>
      </c>
      <c r="AJ27" s="119">
        <v>0</v>
      </c>
      <c r="AK27" s="123" t="s">
        <v>77</v>
      </c>
      <c r="AL27" s="123" t="s">
        <v>77</v>
      </c>
      <c r="AM27" s="124">
        <f t="shared" si="4"/>
        <v>0</v>
      </c>
      <c r="AN27" s="124">
        <f>+K27+AC27-AH27</f>
        <v>5400000</v>
      </c>
      <c r="AO27" s="119" t="s">
        <v>69</v>
      </c>
      <c r="AP27" s="118">
        <v>3900000</v>
      </c>
      <c r="AQ27" s="119" t="s">
        <v>1214</v>
      </c>
      <c r="AR27" s="118">
        <v>0</v>
      </c>
      <c r="AS27" s="127" t="s">
        <v>77</v>
      </c>
      <c r="AT27" s="221">
        <v>5400000</v>
      </c>
      <c r="AU27" s="159">
        <f t="shared" si="1"/>
        <v>0</v>
      </c>
      <c r="AV27" s="98">
        <f t="shared" si="2"/>
        <v>1</v>
      </c>
      <c r="AW27" s="193" t="s">
        <v>77</v>
      </c>
      <c r="AX27" s="119" t="s">
        <v>1497</v>
      </c>
      <c r="AY27" s="118" t="s">
        <v>1236</v>
      </c>
      <c r="AZ27" s="116" t="s">
        <v>69</v>
      </c>
      <c r="BA27" s="116" t="s">
        <v>69</v>
      </c>
    </row>
    <row r="28" spans="2:53" x14ac:dyDescent="0.25">
      <c r="B28" s="116">
        <v>2024</v>
      </c>
      <c r="C28" s="116">
        <v>891780111</v>
      </c>
      <c r="D28" s="117" t="s">
        <v>64</v>
      </c>
      <c r="E28" s="119" t="s">
        <v>104</v>
      </c>
      <c r="F28" s="118" t="s">
        <v>384</v>
      </c>
      <c r="G28" s="218">
        <v>0</v>
      </c>
      <c r="H28" s="119" t="s">
        <v>75</v>
      </c>
      <c r="I28" s="117" t="s">
        <v>65</v>
      </c>
      <c r="J28" s="118" t="s">
        <v>659</v>
      </c>
      <c r="K28" s="118">
        <v>2900000</v>
      </c>
      <c r="L28" s="116" t="s">
        <v>70</v>
      </c>
      <c r="M28" s="118" t="s">
        <v>908</v>
      </c>
      <c r="N28" s="118">
        <v>84457565</v>
      </c>
      <c r="O28" s="122">
        <v>13</v>
      </c>
      <c r="P28" s="193">
        <v>45302</v>
      </c>
      <c r="Q28" s="118">
        <v>4518689382</v>
      </c>
      <c r="R28" s="219">
        <v>45306</v>
      </c>
      <c r="S28" s="118">
        <v>2900000</v>
      </c>
      <c r="T28" s="119" t="s">
        <v>67</v>
      </c>
      <c r="U28" s="118">
        <v>41947381</v>
      </c>
      <c r="V28" s="118" t="s">
        <v>1173</v>
      </c>
      <c r="W28" s="219">
        <v>45306</v>
      </c>
      <c r="X28" s="219">
        <v>45306</v>
      </c>
      <c r="Y28" s="125" t="s">
        <v>77</v>
      </c>
      <c r="Z28" s="219">
        <v>45318</v>
      </c>
      <c r="AA28" s="124">
        <f t="shared" si="0"/>
        <v>12</v>
      </c>
      <c r="AB28" s="118">
        <v>0</v>
      </c>
      <c r="AC28" s="220">
        <v>0</v>
      </c>
      <c r="AD28" s="118">
        <v>0</v>
      </c>
      <c r="AE28" s="193" t="s">
        <v>77</v>
      </c>
      <c r="AF28" s="124">
        <f t="shared" si="3"/>
        <v>0</v>
      </c>
      <c r="AG28" s="118">
        <v>0</v>
      </c>
      <c r="AH28" s="118">
        <v>0</v>
      </c>
      <c r="AI28" s="193" t="s">
        <v>77</v>
      </c>
      <c r="AJ28" s="119">
        <v>0</v>
      </c>
      <c r="AK28" s="123" t="s">
        <v>77</v>
      </c>
      <c r="AL28" s="123" t="s">
        <v>77</v>
      </c>
      <c r="AM28" s="124">
        <f t="shared" si="4"/>
        <v>0</v>
      </c>
      <c r="AN28" s="124">
        <f>+K28+AC28-AH28</f>
        <v>2900000</v>
      </c>
      <c r="AO28" s="119" t="s">
        <v>69</v>
      </c>
      <c r="AP28" s="118">
        <v>2900000</v>
      </c>
      <c r="AQ28" s="119" t="s">
        <v>1214</v>
      </c>
      <c r="AR28" s="118">
        <v>0</v>
      </c>
      <c r="AS28" s="127" t="s">
        <v>77</v>
      </c>
      <c r="AT28" s="221">
        <v>2900000</v>
      </c>
      <c r="AU28" s="159">
        <f t="shared" si="1"/>
        <v>0</v>
      </c>
      <c r="AV28" s="98">
        <f t="shared" si="2"/>
        <v>1</v>
      </c>
      <c r="AW28" s="193" t="s">
        <v>77</v>
      </c>
      <c r="AX28" s="119" t="s">
        <v>1497</v>
      </c>
      <c r="AY28" s="118" t="s">
        <v>1237</v>
      </c>
      <c r="AZ28" s="116" t="s">
        <v>69</v>
      </c>
      <c r="BA28" s="116" t="s">
        <v>69</v>
      </c>
    </row>
    <row r="29" spans="2:53" x14ac:dyDescent="0.25">
      <c r="B29" s="116">
        <v>2024</v>
      </c>
      <c r="C29" s="116">
        <v>891780111</v>
      </c>
      <c r="D29" s="117" t="s">
        <v>64</v>
      </c>
      <c r="E29" s="119" t="s">
        <v>105</v>
      </c>
      <c r="F29" s="118" t="s">
        <v>385</v>
      </c>
      <c r="G29" s="218">
        <v>0</v>
      </c>
      <c r="H29" s="119" t="s">
        <v>75</v>
      </c>
      <c r="I29" s="117" t="s">
        <v>65</v>
      </c>
      <c r="J29" s="118" t="s">
        <v>659</v>
      </c>
      <c r="K29" s="118">
        <v>2900000</v>
      </c>
      <c r="L29" s="116" t="s">
        <v>70</v>
      </c>
      <c r="M29" s="118" t="s">
        <v>909</v>
      </c>
      <c r="N29" s="118">
        <v>79575432</v>
      </c>
      <c r="O29" s="122">
        <v>13</v>
      </c>
      <c r="P29" s="193">
        <v>45302</v>
      </c>
      <c r="Q29" s="118">
        <v>4518689382</v>
      </c>
      <c r="R29" s="219">
        <v>45306</v>
      </c>
      <c r="S29" s="118">
        <v>2900000</v>
      </c>
      <c r="T29" s="119" t="s">
        <v>67</v>
      </c>
      <c r="U29" s="118">
        <v>41947381</v>
      </c>
      <c r="V29" s="118" t="s">
        <v>1173</v>
      </c>
      <c r="W29" s="219">
        <v>45306</v>
      </c>
      <c r="X29" s="219">
        <v>45306</v>
      </c>
      <c r="Y29" s="125" t="s">
        <v>77</v>
      </c>
      <c r="Z29" s="219">
        <v>45318</v>
      </c>
      <c r="AA29" s="124">
        <f t="shared" si="0"/>
        <v>12</v>
      </c>
      <c r="AB29" s="118">
        <v>0</v>
      </c>
      <c r="AC29" s="220">
        <v>0</v>
      </c>
      <c r="AD29" s="118">
        <v>0</v>
      </c>
      <c r="AE29" s="193" t="s">
        <v>77</v>
      </c>
      <c r="AF29" s="124">
        <f t="shared" si="3"/>
        <v>0</v>
      </c>
      <c r="AG29" s="118">
        <v>0</v>
      </c>
      <c r="AH29" s="118">
        <v>0</v>
      </c>
      <c r="AI29" s="193" t="s">
        <v>77</v>
      </c>
      <c r="AJ29" s="119">
        <v>0</v>
      </c>
      <c r="AK29" s="123" t="s">
        <v>77</v>
      </c>
      <c r="AL29" s="123" t="s">
        <v>77</v>
      </c>
      <c r="AM29" s="124">
        <f t="shared" si="4"/>
        <v>0</v>
      </c>
      <c r="AN29" s="124">
        <f>+K29+AC29-AH29</f>
        <v>2900000</v>
      </c>
      <c r="AO29" s="119" t="s">
        <v>69</v>
      </c>
      <c r="AP29" s="118">
        <v>2900000</v>
      </c>
      <c r="AQ29" s="119" t="s">
        <v>1214</v>
      </c>
      <c r="AR29" s="118">
        <v>0</v>
      </c>
      <c r="AS29" s="127" t="s">
        <v>77</v>
      </c>
      <c r="AT29" s="221">
        <v>2900000</v>
      </c>
      <c r="AU29" s="159">
        <f t="shared" si="1"/>
        <v>0</v>
      </c>
      <c r="AV29" s="98">
        <f t="shared" si="2"/>
        <v>1</v>
      </c>
      <c r="AW29" s="193" t="s">
        <v>77</v>
      </c>
      <c r="AX29" s="119" t="s">
        <v>1497</v>
      </c>
      <c r="AY29" s="118" t="s">
        <v>1238</v>
      </c>
      <c r="AZ29" s="116" t="s">
        <v>69</v>
      </c>
      <c r="BA29" s="116" t="s">
        <v>69</v>
      </c>
    </row>
    <row r="30" spans="2:53" x14ac:dyDescent="0.25">
      <c r="B30" s="116">
        <v>2024</v>
      </c>
      <c r="C30" s="116">
        <v>891780111</v>
      </c>
      <c r="D30" s="117" t="s">
        <v>64</v>
      </c>
      <c r="E30" s="119" t="s">
        <v>106</v>
      </c>
      <c r="F30" s="118" t="s">
        <v>386</v>
      </c>
      <c r="G30" s="218">
        <v>0</v>
      </c>
      <c r="H30" s="119" t="s">
        <v>75</v>
      </c>
      <c r="I30" s="117" t="s">
        <v>65</v>
      </c>
      <c r="J30" s="118" t="s">
        <v>659</v>
      </c>
      <c r="K30" s="118">
        <v>2900000</v>
      </c>
      <c r="L30" s="116" t="s">
        <v>70</v>
      </c>
      <c r="M30" s="118" t="s">
        <v>910</v>
      </c>
      <c r="N30" s="118">
        <v>1082963429</v>
      </c>
      <c r="O30" s="122">
        <v>13</v>
      </c>
      <c r="P30" s="193">
        <v>45302</v>
      </c>
      <c r="Q30" s="118">
        <v>4518689382</v>
      </c>
      <c r="R30" s="219">
        <v>45306</v>
      </c>
      <c r="S30" s="118">
        <v>2900000</v>
      </c>
      <c r="T30" s="119" t="s">
        <v>67</v>
      </c>
      <c r="U30" s="118">
        <v>41947381</v>
      </c>
      <c r="V30" s="118" t="s">
        <v>1173</v>
      </c>
      <c r="W30" s="219">
        <v>45306</v>
      </c>
      <c r="X30" s="219">
        <v>45306</v>
      </c>
      <c r="Y30" s="125" t="s">
        <v>77</v>
      </c>
      <c r="Z30" s="219">
        <v>45318</v>
      </c>
      <c r="AA30" s="124">
        <f t="shared" si="0"/>
        <v>12</v>
      </c>
      <c r="AB30" s="118">
        <v>0</v>
      </c>
      <c r="AC30" s="220">
        <v>0</v>
      </c>
      <c r="AD30" s="118">
        <v>0</v>
      </c>
      <c r="AE30" s="193" t="s">
        <v>77</v>
      </c>
      <c r="AF30" s="124">
        <f t="shared" si="3"/>
        <v>0</v>
      </c>
      <c r="AG30" s="118">
        <v>0</v>
      </c>
      <c r="AH30" s="118">
        <v>0</v>
      </c>
      <c r="AI30" s="193" t="s">
        <v>77</v>
      </c>
      <c r="AJ30" s="119">
        <v>0</v>
      </c>
      <c r="AK30" s="123" t="s">
        <v>77</v>
      </c>
      <c r="AL30" s="123" t="s">
        <v>77</v>
      </c>
      <c r="AM30" s="124">
        <f t="shared" si="4"/>
        <v>0</v>
      </c>
      <c r="AN30" s="124">
        <f>+K30+AC30-AH30</f>
        <v>2900000</v>
      </c>
      <c r="AO30" s="119" t="s">
        <v>69</v>
      </c>
      <c r="AP30" s="118">
        <v>2900000</v>
      </c>
      <c r="AQ30" s="119" t="s">
        <v>1214</v>
      </c>
      <c r="AR30" s="118">
        <v>0</v>
      </c>
      <c r="AS30" s="127" t="s">
        <v>77</v>
      </c>
      <c r="AT30" s="221">
        <v>2900000</v>
      </c>
      <c r="AU30" s="159">
        <f t="shared" si="1"/>
        <v>0</v>
      </c>
      <c r="AV30" s="98">
        <f t="shared" si="2"/>
        <v>1</v>
      </c>
      <c r="AW30" s="193" t="s">
        <v>77</v>
      </c>
      <c r="AX30" s="119" t="s">
        <v>1497</v>
      </c>
      <c r="AY30" s="118" t="s">
        <v>1239</v>
      </c>
      <c r="AZ30" s="116" t="s">
        <v>69</v>
      </c>
      <c r="BA30" s="116" t="s">
        <v>69</v>
      </c>
    </row>
    <row r="31" spans="2:53" x14ac:dyDescent="0.25">
      <c r="B31" s="116">
        <v>2024</v>
      </c>
      <c r="C31" s="116">
        <v>891780111</v>
      </c>
      <c r="D31" s="117" t="s">
        <v>64</v>
      </c>
      <c r="E31" s="119" t="s">
        <v>107</v>
      </c>
      <c r="F31" s="118" t="s">
        <v>387</v>
      </c>
      <c r="G31" s="218">
        <v>0</v>
      </c>
      <c r="H31" s="119" t="s">
        <v>75</v>
      </c>
      <c r="I31" s="117" t="s">
        <v>65</v>
      </c>
      <c r="J31" s="118" t="s">
        <v>662</v>
      </c>
      <c r="K31" s="118">
        <v>3900000</v>
      </c>
      <c r="L31" s="116" t="s">
        <v>70</v>
      </c>
      <c r="M31" s="118" t="s">
        <v>911</v>
      </c>
      <c r="N31" s="118">
        <v>1083003580</v>
      </c>
      <c r="O31" s="122">
        <v>13</v>
      </c>
      <c r="P31" s="193">
        <v>45302</v>
      </c>
      <c r="Q31" s="118">
        <v>4518689382</v>
      </c>
      <c r="R31" s="219">
        <v>45306</v>
      </c>
      <c r="S31" s="118">
        <v>3900000</v>
      </c>
      <c r="T31" s="119" t="s">
        <v>67</v>
      </c>
      <c r="U31" s="118">
        <v>41947381</v>
      </c>
      <c r="V31" s="118" t="s">
        <v>1173</v>
      </c>
      <c r="W31" s="219">
        <v>45306</v>
      </c>
      <c r="X31" s="219">
        <v>45306</v>
      </c>
      <c r="Y31" s="125" t="s">
        <v>77</v>
      </c>
      <c r="Z31" s="219">
        <v>45322</v>
      </c>
      <c r="AA31" s="124">
        <f t="shared" si="0"/>
        <v>16</v>
      </c>
      <c r="AB31" s="118">
        <v>0</v>
      </c>
      <c r="AC31" s="220">
        <v>0</v>
      </c>
      <c r="AD31" s="118">
        <v>0</v>
      </c>
      <c r="AE31" s="193" t="s">
        <v>77</v>
      </c>
      <c r="AF31" s="124">
        <f t="shared" si="3"/>
        <v>0</v>
      </c>
      <c r="AG31" s="118">
        <v>0</v>
      </c>
      <c r="AH31" s="118">
        <v>0</v>
      </c>
      <c r="AI31" s="193" t="s">
        <v>77</v>
      </c>
      <c r="AJ31" s="119">
        <v>0</v>
      </c>
      <c r="AK31" s="123" t="s">
        <v>77</v>
      </c>
      <c r="AL31" s="123" t="s">
        <v>77</v>
      </c>
      <c r="AM31" s="124">
        <f t="shared" si="4"/>
        <v>0</v>
      </c>
      <c r="AN31" s="124">
        <f>+K31+AC31-AH31</f>
        <v>3900000</v>
      </c>
      <c r="AO31" s="119" t="s">
        <v>69</v>
      </c>
      <c r="AP31" s="118">
        <v>3900000</v>
      </c>
      <c r="AQ31" s="119" t="s">
        <v>1214</v>
      </c>
      <c r="AR31" s="118">
        <v>0</v>
      </c>
      <c r="AS31" s="127" t="s">
        <v>77</v>
      </c>
      <c r="AT31" s="221">
        <v>3900000</v>
      </c>
      <c r="AU31" s="159">
        <f t="shared" si="1"/>
        <v>0</v>
      </c>
      <c r="AV31" s="98">
        <f t="shared" si="2"/>
        <v>1</v>
      </c>
      <c r="AW31" s="193" t="s">
        <v>77</v>
      </c>
      <c r="AX31" s="119" t="s">
        <v>1497</v>
      </c>
      <c r="AY31" s="118" t="s">
        <v>1240</v>
      </c>
      <c r="AZ31" s="116" t="s">
        <v>69</v>
      </c>
      <c r="BA31" s="116" t="s">
        <v>69</v>
      </c>
    </row>
    <row r="32" spans="2:53" x14ac:dyDescent="0.25">
      <c r="B32" s="116">
        <v>2024</v>
      </c>
      <c r="C32" s="116">
        <v>891780111</v>
      </c>
      <c r="D32" s="117" t="s">
        <v>64</v>
      </c>
      <c r="E32" s="119" t="s">
        <v>108</v>
      </c>
      <c r="F32" s="118" t="s">
        <v>388</v>
      </c>
      <c r="G32" s="218">
        <v>0</v>
      </c>
      <c r="H32" s="119" t="s">
        <v>75</v>
      </c>
      <c r="I32" s="117" t="s">
        <v>65</v>
      </c>
      <c r="J32" s="118" t="s">
        <v>659</v>
      </c>
      <c r="K32" s="118">
        <v>2900000</v>
      </c>
      <c r="L32" s="116" t="s">
        <v>70</v>
      </c>
      <c r="M32" s="118" t="s">
        <v>912</v>
      </c>
      <c r="N32" s="118">
        <v>1083567101</v>
      </c>
      <c r="O32" s="122">
        <v>13</v>
      </c>
      <c r="P32" s="193">
        <v>45302</v>
      </c>
      <c r="Q32" s="118">
        <v>4518689382</v>
      </c>
      <c r="R32" s="219">
        <v>45306</v>
      </c>
      <c r="S32" s="118">
        <v>2900000</v>
      </c>
      <c r="T32" s="119" t="s">
        <v>67</v>
      </c>
      <c r="U32" s="118">
        <v>41947381</v>
      </c>
      <c r="V32" s="118" t="s">
        <v>1173</v>
      </c>
      <c r="W32" s="219">
        <v>45306</v>
      </c>
      <c r="X32" s="219">
        <v>45306</v>
      </c>
      <c r="Y32" s="125" t="s">
        <v>77</v>
      </c>
      <c r="Z32" s="219">
        <v>45318</v>
      </c>
      <c r="AA32" s="124">
        <f t="shared" si="0"/>
        <v>12</v>
      </c>
      <c r="AB32" s="118">
        <v>0</v>
      </c>
      <c r="AC32" s="220">
        <v>0</v>
      </c>
      <c r="AD32" s="118">
        <v>0</v>
      </c>
      <c r="AE32" s="193" t="s">
        <v>77</v>
      </c>
      <c r="AF32" s="124">
        <f t="shared" si="3"/>
        <v>0</v>
      </c>
      <c r="AG32" s="118">
        <v>0</v>
      </c>
      <c r="AH32" s="118">
        <v>0</v>
      </c>
      <c r="AI32" s="193" t="s">
        <v>77</v>
      </c>
      <c r="AJ32" s="119">
        <v>0</v>
      </c>
      <c r="AK32" s="123" t="s">
        <v>77</v>
      </c>
      <c r="AL32" s="123" t="s">
        <v>77</v>
      </c>
      <c r="AM32" s="124">
        <f t="shared" si="4"/>
        <v>0</v>
      </c>
      <c r="AN32" s="124">
        <f>+K32+AC32-AH32</f>
        <v>2900000</v>
      </c>
      <c r="AO32" s="119" t="s">
        <v>69</v>
      </c>
      <c r="AP32" s="118">
        <v>2900000</v>
      </c>
      <c r="AQ32" s="119" t="s">
        <v>1214</v>
      </c>
      <c r="AR32" s="118">
        <v>0</v>
      </c>
      <c r="AS32" s="127" t="s">
        <v>77</v>
      </c>
      <c r="AT32" s="221">
        <v>2900000</v>
      </c>
      <c r="AU32" s="159">
        <f t="shared" si="1"/>
        <v>0</v>
      </c>
      <c r="AV32" s="98">
        <f t="shared" si="2"/>
        <v>1</v>
      </c>
      <c r="AW32" s="193" t="s">
        <v>77</v>
      </c>
      <c r="AX32" s="119" t="s">
        <v>1497</v>
      </c>
      <c r="AY32" s="118" t="s">
        <v>1241</v>
      </c>
      <c r="AZ32" s="116" t="s">
        <v>69</v>
      </c>
      <c r="BA32" s="116" t="s">
        <v>69</v>
      </c>
    </row>
    <row r="33" spans="2:53" x14ac:dyDescent="0.25">
      <c r="B33" s="116">
        <v>2024</v>
      </c>
      <c r="C33" s="116">
        <v>891780111</v>
      </c>
      <c r="D33" s="117" t="s">
        <v>64</v>
      </c>
      <c r="E33" s="119" t="s">
        <v>109</v>
      </c>
      <c r="F33" s="118" t="s">
        <v>389</v>
      </c>
      <c r="G33" s="218">
        <v>0</v>
      </c>
      <c r="H33" s="119" t="s">
        <v>75</v>
      </c>
      <c r="I33" s="117" t="s">
        <v>65</v>
      </c>
      <c r="J33" s="118" t="s">
        <v>659</v>
      </c>
      <c r="K33" s="118">
        <v>3900000</v>
      </c>
      <c r="L33" s="116" t="s">
        <v>70</v>
      </c>
      <c r="M33" s="118" t="s">
        <v>913</v>
      </c>
      <c r="N33" s="118">
        <v>1082870484</v>
      </c>
      <c r="O33" s="122">
        <v>13</v>
      </c>
      <c r="P33" s="193">
        <v>45302</v>
      </c>
      <c r="Q33" s="118">
        <v>4518689382</v>
      </c>
      <c r="R33" s="219">
        <v>45306</v>
      </c>
      <c r="S33" s="118">
        <v>3900000</v>
      </c>
      <c r="T33" s="119" t="s">
        <v>67</v>
      </c>
      <c r="U33" s="118">
        <v>41947381</v>
      </c>
      <c r="V33" s="118" t="s">
        <v>1173</v>
      </c>
      <c r="W33" s="219">
        <v>45306</v>
      </c>
      <c r="X33" s="219">
        <v>45306</v>
      </c>
      <c r="Y33" s="125" t="s">
        <v>77</v>
      </c>
      <c r="Z33" s="219">
        <v>45322</v>
      </c>
      <c r="AA33" s="124">
        <f t="shared" si="0"/>
        <v>16</v>
      </c>
      <c r="AB33" s="118">
        <v>0</v>
      </c>
      <c r="AC33" s="220">
        <v>0</v>
      </c>
      <c r="AD33" s="118">
        <v>0</v>
      </c>
      <c r="AE33" s="193" t="s">
        <v>77</v>
      </c>
      <c r="AF33" s="124">
        <f t="shared" si="3"/>
        <v>0</v>
      </c>
      <c r="AG33" s="118">
        <v>0</v>
      </c>
      <c r="AH33" s="118">
        <v>0</v>
      </c>
      <c r="AI33" s="193" t="s">
        <v>77</v>
      </c>
      <c r="AJ33" s="119">
        <v>0</v>
      </c>
      <c r="AK33" s="123" t="s">
        <v>77</v>
      </c>
      <c r="AL33" s="123" t="s">
        <v>77</v>
      </c>
      <c r="AM33" s="124">
        <f t="shared" si="4"/>
        <v>0</v>
      </c>
      <c r="AN33" s="124">
        <f>+K33+AC33-AH33</f>
        <v>3900000</v>
      </c>
      <c r="AO33" s="119" t="s">
        <v>69</v>
      </c>
      <c r="AP33" s="118">
        <v>3900000</v>
      </c>
      <c r="AQ33" s="119" t="s">
        <v>1214</v>
      </c>
      <c r="AR33" s="118">
        <v>0</v>
      </c>
      <c r="AS33" s="127" t="s">
        <v>77</v>
      </c>
      <c r="AT33" s="221">
        <v>3900000</v>
      </c>
      <c r="AU33" s="159">
        <f t="shared" si="1"/>
        <v>0</v>
      </c>
      <c r="AV33" s="98">
        <f t="shared" si="2"/>
        <v>1</v>
      </c>
      <c r="AW33" s="193" t="s">
        <v>77</v>
      </c>
      <c r="AX33" s="119" t="s">
        <v>1497</v>
      </c>
      <c r="AY33" s="118" t="s">
        <v>1242</v>
      </c>
      <c r="AZ33" s="116" t="s">
        <v>69</v>
      </c>
      <c r="BA33" s="116" t="s">
        <v>69</v>
      </c>
    </row>
    <row r="34" spans="2:53" x14ac:dyDescent="0.25">
      <c r="B34" s="116">
        <v>2024</v>
      </c>
      <c r="C34" s="116">
        <v>891780111</v>
      </c>
      <c r="D34" s="117" t="s">
        <v>64</v>
      </c>
      <c r="E34" s="119" t="s">
        <v>110</v>
      </c>
      <c r="F34" s="118" t="s">
        <v>390</v>
      </c>
      <c r="G34" s="218">
        <v>0</v>
      </c>
      <c r="H34" s="119" t="s">
        <v>75</v>
      </c>
      <c r="I34" s="117" t="s">
        <v>65</v>
      </c>
      <c r="J34" s="118" t="s">
        <v>659</v>
      </c>
      <c r="K34" s="118">
        <v>2900000</v>
      </c>
      <c r="L34" s="116" t="s">
        <v>70</v>
      </c>
      <c r="M34" s="118" t="s">
        <v>914</v>
      </c>
      <c r="N34" s="118">
        <v>1065654840</v>
      </c>
      <c r="O34" s="122">
        <v>13</v>
      </c>
      <c r="P34" s="193">
        <v>45302</v>
      </c>
      <c r="Q34" s="118">
        <v>4518689382</v>
      </c>
      <c r="R34" s="219">
        <v>45306</v>
      </c>
      <c r="S34" s="118">
        <v>2900000</v>
      </c>
      <c r="T34" s="119" t="s">
        <v>67</v>
      </c>
      <c r="U34" s="118">
        <v>41947381</v>
      </c>
      <c r="V34" s="118" t="s">
        <v>1173</v>
      </c>
      <c r="W34" s="219">
        <v>45306</v>
      </c>
      <c r="X34" s="219">
        <v>45306</v>
      </c>
      <c r="Y34" s="125" t="s">
        <v>77</v>
      </c>
      <c r="Z34" s="219">
        <v>45318</v>
      </c>
      <c r="AA34" s="124">
        <f t="shared" si="0"/>
        <v>12</v>
      </c>
      <c r="AB34" s="118">
        <v>0</v>
      </c>
      <c r="AC34" s="220">
        <v>0</v>
      </c>
      <c r="AD34" s="118">
        <v>0</v>
      </c>
      <c r="AE34" s="193" t="s">
        <v>77</v>
      </c>
      <c r="AF34" s="124">
        <f t="shared" si="3"/>
        <v>0</v>
      </c>
      <c r="AG34" s="118">
        <v>0</v>
      </c>
      <c r="AH34" s="118">
        <v>0</v>
      </c>
      <c r="AI34" s="193" t="s">
        <v>77</v>
      </c>
      <c r="AJ34" s="119">
        <v>0</v>
      </c>
      <c r="AK34" s="123" t="s">
        <v>77</v>
      </c>
      <c r="AL34" s="123" t="s">
        <v>77</v>
      </c>
      <c r="AM34" s="124">
        <f t="shared" si="4"/>
        <v>0</v>
      </c>
      <c r="AN34" s="124">
        <f>+K34+AC34-AH34</f>
        <v>2900000</v>
      </c>
      <c r="AO34" s="119" t="s">
        <v>69</v>
      </c>
      <c r="AP34" s="118">
        <v>2900000</v>
      </c>
      <c r="AQ34" s="119" t="s">
        <v>1214</v>
      </c>
      <c r="AR34" s="118">
        <v>0</v>
      </c>
      <c r="AS34" s="127" t="s">
        <v>77</v>
      </c>
      <c r="AT34" s="221">
        <v>2900000</v>
      </c>
      <c r="AU34" s="159">
        <f t="shared" si="1"/>
        <v>0</v>
      </c>
      <c r="AV34" s="98">
        <f t="shared" si="2"/>
        <v>1</v>
      </c>
      <c r="AW34" s="193" t="s">
        <v>77</v>
      </c>
      <c r="AX34" s="119" t="s">
        <v>1497</v>
      </c>
      <c r="AY34" s="118" t="s">
        <v>1243</v>
      </c>
      <c r="AZ34" s="116" t="s">
        <v>69</v>
      </c>
      <c r="BA34" s="116" t="s">
        <v>69</v>
      </c>
    </row>
    <row r="35" spans="2:53" x14ac:dyDescent="0.25">
      <c r="B35" s="116">
        <v>2024</v>
      </c>
      <c r="C35" s="116">
        <v>891780111</v>
      </c>
      <c r="D35" s="117" t="s">
        <v>64</v>
      </c>
      <c r="E35" s="119" t="s">
        <v>111</v>
      </c>
      <c r="F35" s="118" t="s">
        <v>391</v>
      </c>
      <c r="G35" s="218">
        <v>0</v>
      </c>
      <c r="H35" s="119" t="s">
        <v>75</v>
      </c>
      <c r="I35" s="117" t="s">
        <v>65</v>
      </c>
      <c r="J35" s="118" t="s">
        <v>659</v>
      </c>
      <c r="K35" s="118">
        <v>2900000</v>
      </c>
      <c r="L35" s="116" t="s">
        <v>70</v>
      </c>
      <c r="M35" s="118" t="s">
        <v>915</v>
      </c>
      <c r="N35" s="118">
        <v>7601477</v>
      </c>
      <c r="O35" s="122">
        <v>13</v>
      </c>
      <c r="P35" s="193">
        <v>45302</v>
      </c>
      <c r="Q35" s="118">
        <v>4518689382</v>
      </c>
      <c r="R35" s="219">
        <v>45306</v>
      </c>
      <c r="S35" s="118">
        <v>2900000</v>
      </c>
      <c r="T35" s="119" t="s">
        <v>67</v>
      </c>
      <c r="U35" s="118">
        <v>41947381</v>
      </c>
      <c r="V35" s="118" t="s">
        <v>1173</v>
      </c>
      <c r="W35" s="219">
        <v>45306</v>
      </c>
      <c r="X35" s="219">
        <v>45306</v>
      </c>
      <c r="Y35" s="125" t="s">
        <v>77</v>
      </c>
      <c r="Z35" s="219">
        <v>45318</v>
      </c>
      <c r="AA35" s="124">
        <f t="shared" si="0"/>
        <v>12</v>
      </c>
      <c r="AB35" s="118">
        <v>0</v>
      </c>
      <c r="AC35" s="220">
        <v>0</v>
      </c>
      <c r="AD35" s="118">
        <v>0</v>
      </c>
      <c r="AE35" s="193" t="s">
        <v>77</v>
      </c>
      <c r="AF35" s="124">
        <f t="shared" si="3"/>
        <v>0</v>
      </c>
      <c r="AG35" s="118">
        <v>0</v>
      </c>
      <c r="AH35" s="118">
        <v>0</v>
      </c>
      <c r="AI35" s="193" t="s">
        <v>77</v>
      </c>
      <c r="AJ35" s="119">
        <v>0</v>
      </c>
      <c r="AK35" s="123" t="s">
        <v>77</v>
      </c>
      <c r="AL35" s="123" t="s">
        <v>77</v>
      </c>
      <c r="AM35" s="124">
        <f t="shared" si="4"/>
        <v>0</v>
      </c>
      <c r="AN35" s="124">
        <f>+K35+AC35-AH35</f>
        <v>2900000</v>
      </c>
      <c r="AO35" s="119" t="s">
        <v>69</v>
      </c>
      <c r="AP35" s="118">
        <v>2900000</v>
      </c>
      <c r="AQ35" s="119" t="s">
        <v>1214</v>
      </c>
      <c r="AR35" s="118">
        <v>0</v>
      </c>
      <c r="AS35" s="127" t="s">
        <v>77</v>
      </c>
      <c r="AT35" s="221">
        <v>2900000</v>
      </c>
      <c r="AU35" s="159">
        <f t="shared" si="1"/>
        <v>0</v>
      </c>
      <c r="AV35" s="98">
        <f t="shared" si="2"/>
        <v>1</v>
      </c>
      <c r="AW35" s="193" t="s">
        <v>77</v>
      </c>
      <c r="AX35" s="119" t="s">
        <v>1497</v>
      </c>
      <c r="AY35" s="118" t="s">
        <v>1244</v>
      </c>
      <c r="AZ35" s="116" t="s">
        <v>69</v>
      </c>
      <c r="BA35" s="116" t="s">
        <v>69</v>
      </c>
    </row>
    <row r="36" spans="2:53" x14ac:dyDescent="0.25">
      <c r="B36" s="116">
        <v>2024</v>
      </c>
      <c r="C36" s="116">
        <v>891780111</v>
      </c>
      <c r="D36" s="117" t="s">
        <v>64</v>
      </c>
      <c r="E36" s="119" t="s">
        <v>112</v>
      </c>
      <c r="F36" s="118" t="s">
        <v>392</v>
      </c>
      <c r="G36" s="218">
        <v>0</v>
      </c>
      <c r="H36" s="119" t="s">
        <v>75</v>
      </c>
      <c r="I36" s="117" t="s">
        <v>65</v>
      </c>
      <c r="J36" s="118" t="s">
        <v>659</v>
      </c>
      <c r="K36" s="118">
        <v>2900000</v>
      </c>
      <c r="L36" s="116" t="s">
        <v>70</v>
      </c>
      <c r="M36" s="118" t="s">
        <v>916</v>
      </c>
      <c r="N36" s="118">
        <v>1082947495</v>
      </c>
      <c r="O36" s="122">
        <v>13</v>
      </c>
      <c r="P36" s="193">
        <v>45302</v>
      </c>
      <c r="Q36" s="118">
        <v>4518689382</v>
      </c>
      <c r="R36" s="219">
        <v>45306</v>
      </c>
      <c r="S36" s="118">
        <v>2900000</v>
      </c>
      <c r="T36" s="119" t="s">
        <v>67</v>
      </c>
      <c r="U36" s="118">
        <v>41947381</v>
      </c>
      <c r="V36" s="118" t="s">
        <v>1173</v>
      </c>
      <c r="W36" s="219">
        <v>45306</v>
      </c>
      <c r="X36" s="219">
        <v>45306</v>
      </c>
      <c r="Y36" s="125" t="s">
        <v>77</v>
      </c>
      <c r="Z36" s="219">
        <v>45318</v>
      </c>
      <c r="AA36" s="124">
        <f t="shared" si="0"/>
        <v>12</v>
      </c>
      <c r="AB36" s="118">
        <v>0</v>
      </c>
      <c r="AC36" s="220">
        <v>0</v>
      </c>
      <c r="AD36" s="118">
        <v>0</v>
      </c>
      <c r="AE36" s="193" t="s">
        <v>77</v>
      </c>
      <c r="AF36" s="124">
        <f t="shared" si="3"/>
        <v>0</v>
      </c>
      <c r="AG36" s="118">
        <v>0</v>
      </c>
      <c r="AH36" s="118">
        <v>0</v>
      </c>
      <c r="AI36" s="193" t="s">
        <v>77</v>
      </c>
      <c r="AJ36" s="119">
        <v>0</v>
      </c>
      <c r="AK36" s="123" t="s">
        <v>77</v>
      </c>
      <c r="AL36" s="123" t="s">
        <v>77</v>
      </c>
      <c r="AM36" s="124">
        <f t="shared" si="4"/>
        <v>0</v>
      </c>
      <c r="AN36" s="124">
        <f>+K36+AC36-AH36</f>
        <v>2900000</v>
      </c>
      <c r="AO36" s="119" t="s">
        <v>69</v>
      </c>
      <c r="AP36" s="118">
        <v>2900000</v>
      </c>
      <c r="AQ36" s="119" t="s">
        <v>1214</v>
      </c>
      <c r="AR36" s="118">
        <v>0</v>
      </c>
      <c r="AS36" s="127" t="s">
        <v>77</v>
      </c>
      <c r="AT36" s="221">
        <v>2900000</v>
      </c>
      <c r="AU36" s="159">
        <f t="shared" si="1"/>
        <v>0</v>
      </c>
      <c r="AV36" s="98">
        <f t="shared" si="2"/>
        <v>1</v>
      </c>
      <c r="AW36" s="193" t="s">
        <v>77</v>
      </c>
      <c r="AX36" s="119" t="s">
        <v>1497</v>
      </c>
      <c r="AY36" s="118" t="s">
        <v>1245</v>
      </c>
      <c r="AZ36" s="116" t="s">
        <v>69</v>
      </c>
      <c r="BA36" s="116" t="s">
        <v>69</v>
      </c>
    </row>
    <row r="37" spans="2:53" x14ac:dyDescent="0.25">
      <c r="B37" s="116">
        <v>2024</v>
      </c>
      <c r="C37" s="116">
        <v>891780111</v>
      </c>
      <c r="D37" s="117" t="s">
        <v>64</v>
      </c>
      <c r="E37" s="119" t="s">
        <v>113</v>
      </c>
      <c r="F37" s="118" t="s">
        <v>393</v>
      </c>
      <c r="G37" s="218">
        <v>0</v>
      </c>
      <c r="H37" s="119" t="s">
        <v>75</v>
      </c>
      <c r="I37" s="117" t="s">
        <v>65</v>
      </c>
      <c r="J37" s="118" t="s">
        <v>662</v>
      </c>
      <c r="K37" s="118">
        <v>3900000</v>
      </c>
      <c r="L37" s="116" t="s">
        <v>70</v>
      </c>
      <c r="M37" s="118" t="s">
        <v>917</v>
      </c>
      <c r="N37" s="118">
        <v>1128127123</v>
      </c>
      <c r="O37" s="122">
        <v>13</v>
      </c>
      <c r="P37" s="193">
        <v>45302</v>
      </c>
      <c r="Q37" s="118">
        <v>4518689382</v>
      </c>
      <c r="R37" s="219">
        <v>45306</v>
      </c>
      <c r="S37" s="118">
        <v>3900000</v>
      </c>
      <c r="T37" s="119" t="s">
        <v>67</v>
      </c>
      <c r="U37" s="118">
        <v>41947381</v>
      </c>
      <c r="V37" s="118" t="s">
        <v>1173</v>
      </c>
      <c r="W37" s="219">
        <v>45306</v>
      </c>
      <c r="X37" s="219">
        <v>45306</v>
      </c>
      <c r="Y37" s="125" t="s">
        <v>77</v>
      </c>
      <c r="Z37" s="219">
        <v>45324</v>
      </c>
      <c r="AA37" s="124">
        <f t="shared" si="0"/>
        <v>18</v>
      </c>
      <c r="AB37" s="118">
        <v>1</v>
      </c>
      <c r="AC37" s="220">
        <v>1100000</v>
      </c>
      <c r="AD37" s="118">
        <v>1</v>
      </c>
      <c r="AE37" s="193">
        <v>45331</v>
      </c>
      <c r="AF37" s="124">
        <f t="shared" si="3"/>
        <v>7</v>
      </c>
      <c r="AG37" s="118">
        <v>0</v>
      </c>
      <c r="AH37" s="118">
        <v>0</v>
      </c>
      <c r="AI37" s="193" t="s">
        <v>77</v>
      </c>
      <c r="AJ37" s="119">
        <v>0</v>
      </c>
      <c r="AK37" s="123" t="s">
        <v>77</v>
      </c>
      <c r="AL37" s="123" t="s">
        <v>77</v>
      </c>
      <c r="AM37" s="124">
        <f t="shared" si="4"/>
        <v>0</v>
      </c>
      <c r="AN37" s="124">
        <f>+K37+AC37-AH37</f>
        <v>5000000</v>
      </c>
      <c r="AO37" s="119" t="s">
        <v>69</v>
      </c>
      <c r="AP37" s="118">
        <v>3900000</v>
      </c>
      <c r="AQ37" s="119" t="s">
        <v>1214</v>
      </c>
      <c r="AR37" s="118">
        <v>0</v>
      </c>
      <c r="AS37" s="127" t="s">
        <v>77</v>
      </c>
      <c r="AT37" s="221">
        <v>3900000</v>
      </c>
      <c r="AU37" s="159">
        <f t="shared" si="1"/>
        <v>1100000</v>
      </c>
      <c r="AV37" s="98">
        <f t="shared" si="2"/>
        <v>0.78</v>
      </c>
      <c r="AW37" s="193" t="s">
        <v>77</v>
      </c>
      <c r="AX37" s="119" t="s">
        <v>1215</v>
      </c>
      <c r="AY37" s="118" t="s">
        <v>1246</v>
      </c>
      <c r="AZ37" s="116" t="s">
        <v>69</v>
      </c>
      <c r="BA37" s="116" t="s">
        <v>69</v>
      </c>
    </row>
    <row r="38" spans="2:53" x14ac:dyDescent="0.25">
      <c r="B38" s="116">
        <v>2024</v>
      </c>
      <c r="C38" s="116">
        <v>891780111</v>
      </c>
      <c r="D38" s="117" t="s">
        <v>64</v>
      </c>
      <c r="E38" s="119" t="s">
        <v>114</v>
      </c>
      <c r="F38" s="118" t="s">
        <v>394</v>
      </c>
      <c r="G38" s="218">
        <v>0</v>
      </c>
      <c r="H38" s="119" t="s">
        <v>75</v>
      </c>
      <c r="I38" s="117" t="s">
        <v>65</v>
      </c>
      <c r="J38" s="118" t="s">
        <v>662</v>
      </c>
      <c r="K38" s="118">
        <v>3900000</v>
      </c>
      <c r="L38" s="116" t="s">
        <v>70</v>
      </c>
      <c r="M38" s="118" t="s">
        <v>918</v>
      </c>
      <c r="N38" s="118">
        <v>36669052</v>
      </c>
      <c r="O38" s="122">
        <v>13</v>
      </c>
      <c r="P38" s="193">
        <v>45302</v>
      </c>
      <c r="Q38" s="118">
        <v>4518689382</v>
      </c>
      <c r="R38" s="219">
        <v>45306</v>
      </c>
      <c r="S38" s="118">
        <v>3900000</v>
      </c>
      <c r="T38" s="119" t="s">
        <v>67</v>
      </c>
      <c r="U38" s="118">
        <v>41947381</v>
      </c>
      <c r="V38" s="118" t="s">
        <v>1173</v>
      </c>
      <c r="W38" s="219">
        <v>45306</v>
      </c>
      <c r="X38" s="219">
        <v>45306</v>
      </c>
      <c r="Y38" s="125" t="s">
        <v>77</v>
      </c>
      <c r="Z38" s="219">
        <v>45324</v>
      </c>
      <c r="AA38" s="124">
        <f t="shared" si="0"/>
        <v>18</v>
      </c>
      <c r="AB38" s="118">
        <v>0</v>
      </c>
      <c r="AC38" s="220">
        <v>0</v>
      </c>
      <c r="AD38" s="118">
        <v>0</v>
      </c>
      <c r="AE38" s="193" t="s">
        <v>77</v>
      </c>
      <c r="AF38" s="124">
        <f t="shared" si="3"/>
        <v>0</v>
      </c>
      <c r="AG38" s="118">
        <v>0</v>
      </c>
      <c r="AH38" s="118">
        <v>0</v>
      </c>
      <c r="AI38" s="193" t="s">
        <v>77</v>
      </c>
      <c r="AJ38" s="119">
        <v>0</v>
      </c>
      <c r="AK38" s="123" t="s">
        <v>77</v>
      </c>
      <c r="AL38" s="123" t="s">
        <v>77</v>
      </c>
      <c r="AM38" s="124">
        <f t="shared" si="4"/>
        <v>0</v>
      </c>
      <c r="AN38" s="124">
        <f>+K38+AC38-AH38</f>
        <v>3900000</v>
      </c>
      <c r="AO38" s="119" t="s">
        <v>69</v>
      </c>
      <c r="AP38" s="118">
        <v>3900000</v>
      </c>
      <c r="AQ38" s="119" t="s">
        <v>1214</v>
      </c>
      <c r="AR38" s="118">
        <v>0</v>
      </c>
      <c r="AS38" s="127" t="s">
        <v>77</v>
      </c>
      <c r="AT38" s="221">
        <v>3900000</v>
      </c>
      <c r="AU38" s="159">
        <f t="shared" si="1"/>
        <v>0</v>
      </c>
      <c r="AV38" s="98">
        <f t="shared" si="2"/>
        <v>1</v>
      </c>
      <c r="AW38" s="193" t="s">
        <v>77</v>
      </c>
      <c r="AX38" s="119" t="s">
        <v>1497</v>
      </c>
      <c r="AY38" s="118" t="s">
        <v>1247</v>
      </c>
      <c r="AZ38" s="116" t="s">
        <v>69</v>
      </c>
      <c r="BA38" s="116" t="s">
        <v>69</v>
      </c>
    </row>
    <row r="39" spans="2:53" x14ac:dyDescent="0.25">
      <c r="B39" s="116">
        <v>2024</v>
      </c>
      <c r="C39" s="116">
        <v>891780111</v>
      </c>
      <c r="D39" s="117" t="s">
        <v>64</v>
      </c>
      <c r="E39" s="119" t="s">
        <v>115</v>
      </c>
      <c r="F39" s="118" t="s">
        <v>395</v>
      </c>
      <c r="G39" s="218">
        <v>0</v>
      </c>
      <c r="H39" s="119" t="s">
        <v>75</v>
      </c>
      <c r="I39" s="117" t="s">
        <v>65</v>
      </c>
      <c r="J39" s="118" t="s">
        <v>662</v>
      </c>
      <c r="K39" s="118">
        <v>3900000</v>
      </c>
      <c r="L39" s="116" t="s">
        <v>70</v>
      </c>
      <c r="M39" s="118" t="s">
        <v>919</v>
      </c>
      <c r="N39" s="118">
        <v>1221974278</v>
      </c>
      <c r="O39" s="122">
        <v>13</v>
      </c>
      <c r="P39" s="193">
        <v>45302</v>
      </c>
      <c r="Q39" s="118">
        <v>4518689382</v>
      </c>
      <c r="R39" s="219">
        <v>45306</v>
      </c>
      <c r="S39" s="118">
        <v>3900000</v>
      </c>
      <c r="T39" s="119" t="s">
        <v>67</v>
      </c>
      <c r="U39" s="118">
        <v>41947381</v>
      </c>
      <c r="V39" s="118" t="s">
        <v>1173</v>
      </c>
      <c r="W39" s="219">
        <v>45306</v>
      </c>
      <c r="X39" s="219">
        <v>45306</v>
      </c>
      <c r="Y39" s="125" t="s">
        <v>77</v>
      </c>
      <c r="Z39" s="219">
        <v>45324</v>
      </c>
      <c r="AA39" s="124">
        <f t="shared" si="0"/>
        <v>18</v>
      </c>
      <c r="AB39" s="118">
        <v>1</v>
      </c>
      <c r="AC39" s="220">
        <v>1100000</v>
      </c>
      <c r="AD39" s="118">
        <v>1</v>
      </c>
      <c r="AE39" s="193">
        <v>45331</v>
      </c>
      <c r="AF39" s="124">
        <f t="shared" si="3"/>
        <v>7</v>
      </c>
      <c r="AG39" s="118">
        <v>0</v>
      </c>
      <c r="AH39" s="118">
        <v>0</v>
      </c>
      <c r="AI39" s="193" t="s">
        <v>77</v>
      </c>
      <c r="AJ39" s="119">
        <v>0</v>
      </c>
      <c r="AK39" s="123" t="s">
        <v>77</v>
      </c>
      <c r="AL39" s="123" t="s">
        <v>77</v>
      </c>
      <c r="AM39" s="124">
        <f t="shared" si="4"/>
        <v>0</v>
      </c>
      <c r="AN39" s="124">
        <f>+K39+AC39-AH39</f>
        <v>5000000</v>
      </c>
      <c r="AO39" s="119" t="s">
        <v>69</v>
      </c>
      <c r="AP39" s="118">
        <v>3900000</v>
      </c>
      <c r="AQ39" s="119" t="s">
        <v>1214</v>
      </c>
      <c r="AR39" s="118">
        <v>0</v>
      </c>
      <c r="AS39" s="127" t="s">
        <v>77</v>
      </c>
      <c r="AT39" s="221">
        <v>5000000</v>
      </c>
      <c r="AU39" s="159">
        <f t="shared" si="1"/>
        <v>0</v>
      </c>
      <c r="AV39" s="98">
        <f t="shared" si="2"/>
        <v>1</v>
      </c>
      <c r="AW39" s="193" t="s">
        <v>77</v>
      </c>
      <c r="AX39" s="119" t="s">
        <v>1497</v>
      </c>
      <c r="AY39" s="118" t="s">
        <v>1248</v>
      </c>
      <c r="AZ39" s="116" t="s">
        <v>69</v>
      </c>
      <c r="BA39" s="116" t="s">
        <v>69</v>
      </c>
    </row>
    <row r="40" spans="2:53" x14ac:dyDescent="0.25">
      <c r="B40" s="116">
        <v>2024</v>
      </c>
      <c r="C40" s="116">
        <v>891780111</v>
      </c>
      <c r="D40" s="117" t="s">
        <v>64</v>
      </c>
      <c r="E40" s="119" t="s">
        <v>116</v>
      </c>
      <c r="F40" s="118" t="s">
        <v>396</v>
      </c>
      <c r="G40" s="218">
        <v>0</v>
      </c>
      <c r="H40" s="119" t="s">
        <v>75</v>
      </c>
      <c r="I40" s="117" t="s">
        <v>65</v>
      </c>
      <c r="J40" s="118" t="s">
        <v>663</v>
      </c>
      <c r="K40" s="118">
        <v>13667000</v>
      </c>
      <c r="L40" s="116" t="s">
        <v>70</v>
      </c>
      <c r="M40" s="118" t="s">
        <v>920</v>
      </c>
      <c r="N40" s="118">
        <v>1082941024</v>
      </c>
      <c r="O40" s="122">
        <v>14</v>
      </c>
      <c r="P40" s="219">
        <v>45302</v>
      </c>
      <c r="Q40" s="118">
        <v>2126349000</v>
      </c>
      <c r="R40" s="219">
        <v>45306</v>
      </c>
      <c r="S40" s="118">
        <v>13667000</v>
      </c>
      <c r="T40" s="119" t="s">
        <v>67</v>
      </c>
      <c r="U40" s="118">
        <v>12621405</v>
      </c>
      <c r="V40" s="118" t="s">
        <v>68</v>
      </c>
      <c r="W40" s="219">
        <v>45306</v>
      </c>
      <c r="X40" s="219">
        <v>45306</v>
      </c>
      <c r="Y40" s="125" t="s">
        <v>77</v>
      </c>
      <c r="Z40" s="219">
        <v>45457</v>
      </c>
      <c r="AA40" s="124">
        <f t="shared" si="0"/>
        <v>151</v>
      </c>
      <c r="AB40" s="118">
        <v>0</v>
      </c>
      <c r="AC40" s="220">
        <v>0</v>
      </c>
      <c r="AD40" s="118">
        <v>0</v>
      </c>
      <c r="AE40" s="193" t="s">
        <v>77</v>
      </c>
      <c r="AF40" s="124">
        <f t="shared" si="3"/>
        <v>0</v>
      </c>
      <c r="AG40" s="118">
        <v>0</v>
      </c>
      <c r="AH40" s="118">
        <v>0</v>
      </c>
      <c r="AI40" s="193" t="s">
        <v>77</v>
      </c>
      <c r="AJ40" s="119">
        <v>0</v>
      </c>
      <c r="AK40" s="123" t="s">
        <v>77</v>
      </c>
      <c r="AL40" s="123" t="s">
        <v>77</v>
      </c>
      <c r="AM40" s="124">
        <f t="shared" si="4"/>
        <v>0</v>
      </c>
      <c r="AN40" s="124">
        <f>+K40+AC40-AH40</f>
        <v>13667000</v>
      </c>
      <c r="AO40" s="119" t="s">
        <v>69</v>
      </c>
      <c r="AP40" s="118">
        <v>13667000</v>
      </c>
      <c r="AQ40" s="119" t="s">
        <v>1214</v>
      </c>
      <c r="AR40" s="118">
        <v>0</v>
      </c>
      <c r="AS40" s="127" t="s">
        <v>77</v>
      </c>
      <c r="AT40" s="221">
        <v>12500000</v>
      </c>
      <c r="AU40" s="159">
        <f t="shared" si="1"/>
        <v>1167000</v>
      </c>
      <c r="AV40" s="98">
        <f t="shared" si="2"/>
        <v>0.91461183873564056</v>
      </c>
      <c r="AW40" s="193" t="s">
        <v>77</v>
      </c>
      <c r="AX40" s="119" t="s">
        <v>1215</v>
      </c>
      <c r="AY40" s="118" t="s">
        <v>1249</v>
      </c>
      <c r="AZ40" s="116" t="s">
        <v>69</v>
      </c>
      <c r="BA40" s="116" t="s">
        <v>69</v>
      </c>
    </row>
    <row r="41" spans="2:53" x14ac:dyDescent="0.25">
      <c r="B41" s="116">
        <v>2024</v>
      </c>
      <c r="C41" s="116">
        <v>891780111</v>
      </c>
      <c r="D41" s="117" t="s">
        <v>64</v>
      </c>
      <c r="E41" s="119" t="s">
        <v>117</v>
      </c>
      <c r="F41" s="118" t="s">
        <v>397</v>
      </c>
      <c r="G41" s="218">
        <v>0</v>
      </c>
      <c r="H41" s="119" t="s">
        <v>75</v>
      </c>
      <c r="I41" s="117" t="s">
        <v>65</v>
      </c>
      <c r="J41" s="118" t="s">
        <v>664</v>
      </c>
      <c r="K41" s="118">
        <v>28233000</v>
      </c>
      <c r="L41" s="116" t="s">
        <v>70</v>
      </c>
      <c r="M41" s="118" t="s">
        <v>921</v>
      </c>
      <c r="N41" s="118">
        <v>84457585</v>
      </c>
      <c r="O41" s="122">
        <v>13</v>
      </c>
      <c r="P41" s="193">
        <v>45302</v>
      </c>
      <c r="Q41" s="118">
        <v>4518689382</v>
      </c>
      <c r="R41" s="219">
        <v>45306</v>
      </c>
      <c r="S41" s="118">
        <v>28233000</v>
      </c>
      <c r="T41" s="119" t="s">
        <v>67</v>
      </c>
      <c r="U41" s="118">
        <v>85455983</v>
      </c>
      <c r="V41" s="118" t="s">
        <v>1170</v>
      </c>
      <c r="W41" s="219">
        <v>45306</v>
      </c>
      <c r="X41" s="219">
        <v>45306</v>
      </c>
      <c r="Y41" s="125" t="s">
        <v>77</v>
      </c>
      <c r="Z41" s="219">
        <v>45457</v>
      </c>
      <c r="AA41" s="124">
        <f t="shared" si="0"/>
        <v>151</v>
      </c>
      <c r="AB41" s="118">
        <v>0</v>
      </c>
      <c r="AC41" s="220">
        <v>0</v>
      </c>
      <c r="AD41" s="118">
        <v>0</v>
      </c>
      <c r="AE41" s="193" t="s">
        <v>77</v>
      </c>
      <c r="AF41" s="124">
        <f t="shared" si="3"/>
        <v>0</v>
      </c>
      <c r="AG41" s="118">
        <v>0</v>
      </c>
      <c r="AH41" s="118">
        <v>0</v>
      </c>
      <c r="AI41" s="193" t="s">
        <v>77</v>
      </c>
      <c r="AJ41" s="119">
        <v>0</v>
      </c>
      <c r="AK41" s="123" t="s">
        <v>77</v>
      </c>
      <c r="AL41" s="123" t="s">
        <v>77</v>
      </c>
      <c r="AM41" s="124">
        <f t="shared" si="4"/>
        <v>0</v>
      </c>
      <c r="AN41" s="124">
        <f>+K41+AC41-AH41</f>
        <v>28233000</v>
      </c>
      <c r="AO41" s="119" t="s">
        <v>69</v>
      </c>
      <c r="AP41" s="118">
        <v>28233000</v>
      </c>
      <c r="AQ41" s="119" t="s">
        <v>1214</v>
      </c>
      <c r="AR41" s="118">
        <v>0</v>
      </c>
      <c r="AS41" s="127" t="s">
        <v>77</v>
      </c>
      <c r="AT41" s="221">
        <v>25667000</v>
      </c>
      <c r="AU41" s="159">
        <f t="shared" si="1"/>
        <v>2566000</v>
      </c>
      <c r="AV41" s="98">
        <f t="shared" si="2"/>
        <v>0.90911344880104838</v>
      </c>
      <c r="AW41" s="193" t="s">
        <v>77</v>
      </c>
      <c r="AX41" s="119" t="s">
        <v>1215</v>
      </c>
      <c r="AY41" s="118" t="s">
        <v>1250</v>
      </c>
      <c r="AZ41" s="116" t="s">
        <v>69</v>
      </c>
      <c r="BA41" s="116" t="s">
        <v>69</v>
      </c>
    </row>
    <row r="42" spans="2:53" x14ac:dyDescent="0.25">
      <c r="B42" s="116">
        <v>2024</v>
      </c>
      <c r="C42" s="116">
        <v>891780111</v>
      </c>
      <c r="D42" s="117" t="s">
        <v>64</v>
      </c>
      <c r="E42" s="119" t="s">
        <v>118</v>
      </c>
      <c r="F42" s="118" t="s">
        <v>630</v>
      </c>
      <c r="G42" s="218">
        <v>0</v>
      </c>
      <c r="H42" s="119" t="s">
        <v>75</v>
      </c>
      <c r="I42" s="117" t="s">
        <v>65</v>
      </c>
      <c r="J42" s="118" t="s">
        <v>665</v>
      </c>
      <c r="K42" s="118">
        <v>2900000</v>
      </c>
      <c r="L42" s="116" t="s">
        <v>70</v>
      </c>
      <c r="M42" s="118" t="s">
        <v>922</v>
      </c>
      <c r="N42" s="118">
        <v>1082912086</v>
      </c>
      <c r="O42" s="122">
        <v>13</v>
      </c>
      <c r="P42" s="193">
        <v>45302</v>
      </c>
      <c r="Q42" s="118">
        <v>4518689382</v>
      </c>
      <c r="R42" s="219">
        <v>45307</v>
      </c>
      <c r="S42" s="118">
        <v>2900000</v>
      </c>
      <c r="T42" s="119" t="s">
        <v>67</v>
      </c>
      <c r="U42" s="118">
        <v>41947381</v>
      </c>
      <c r="V42" s="118" t="s">
        <v>1173</v>
      </c>
      <c r="W42" s="219">
        <v>45307</v>
      </c>
      <c r="X42" s="219">
        <v>45307</v>
      </c>
      <c r="Y42" s="125" t="s">
        <v>77</v>
      </c>
      <c r="Z42" s="219">
        <v>45318</v>
      </c>
      <c r="AA42" s="124">
        <f t="shared" si="0"/>
        <v>11</v>
      </c>
      <c r="AB42" s="118">
        <v>0</v>
      </c>
      <c r="AC42" s="220">
        <v>0</v>
      </c>
      <c r="AD42" s="118">
        <v>0</v>
      </c>
      <c r="AE42" s="193" t="s">
        <v>77</v>
      </c>
      <c r="AF42" s="124">
        <f t="shared" si="3"/>
        <v>0</v>
      </c>
      <c r="AG42" s="118">
        <v>0</v>
      </c>
      <c r="AH42" s="118">
        <v>0</v>
      </c>
      <c r="AI42" s="193" t="s">
        <v>77</v>
      </c>
      <c r="AJ42" s="119">
        <v>0</v>
      </c>
      <c r="AK42" s="123" t="s">
        <v>77</v>
      </c>
      <c r="AL42" s="123" t="s">
        <v>77</v>
      </c>
      <c r="AM42" s="124">
        <f t="shared" si="4"/>
        <v>0</v>
      </c>
      <c r="AN42" s="124">
        <f>+K42+AC42-AH42</f>
        <v>2900000</v>
      </c>
      <c r="AO42" s="119" t="s">
        <v>69</v>
      </c>
      <c r="AP42" s="118">
        <v>2900000</v>
      </c>
      <c r="AQ42" s="119" t="s">
        <v>1214</v>
      </c>
      <c r="AR42" s="118">
        <v>0</v>
      </c>
      <c r="AS42" s="127" t="s">
        <v>77</v>
      </c>
      <c r="AT42" s="221">
        <v>2900000</v>
      </c>
      <c r="AU42" s="159">
        <f t="shared" si="1"/>
        <v>0</v>
      </c>
      <c r="AV42" s="98">
        <f t="shared" si="2"/>
        <v>1</v>
      </c>
      <c r="AW42" s="193" t="s">
        <v>77</v>
      </c>
      <c r="AX42" s="119" t="s">
        <v>1497</v>
      </c>
      <c r="AY42" s="118" t="s">
        <v>1251</v>
      </c>
      <c r="AZ42" s="116" t="s">
        <v>69</v>
      </c>
      <c r="BA42" s="116" t="s">
        <v>69</v>
      </c>
    </row>
    <row r="43" spans="2:53" x14ac:dyDescent="0.25">
      <c r="B43" s="116">
        <v>2024</v>
      </c>
      <c r="C43" s="116">
        <v>891780111</v>
      </c>
      <c r="D43" s="117" t="s">
        <v>64</v>
      </c>
      <c r="E43" s="119" t="s">
        <v>119</v>
      </c>
      <c r="F43" s="118" t="s">
        <v>631</v>
      </c>
      <c r="G43" s="218">
        <v>0</v>
      </c>
      <c r="H43" s="119" t="s">
        <v>75</v>
      </c>
      <c r="I43" s="117" t="s">
        <v>65</v>
      </c>
      <c r="J43" s="118" t="s">
        <v>665</v>
      </c>
      <c r="K43" s="118">
        <v>2900000</v>
      </c>
      <c r="L43" s="116" t="s">
        <v>70</v>
      </c>
      <c r="M43" s="118" t="s">
        <v>923</v>
      </c>
      <c r="N43" s="118">
        <v>57466769</v>
      </c>
      <c r="O43" s="122">
        <v>13</v>
      </c>
      <c r="P43" s="193">
        <v>45302</v>
      </c>
      <c r="Q43" s="118">
        <v>4518689382</v>
      </c>
      <c r="R43" s="219">
        <v>45307</v>
      </c>
      <c r="S43" s="118">
        <v>2900000</v>
      </c>
      <c r="T43" s="119" t="s">
        <v>67</v>
      </c>
      <c r="U43" s="118">
        <v>41947381</v>
      </c>
      <c r="V43" s="118" t="s">
        <v>1173</v>
      </c>
      <c r="W43" s="219">
        <v>45307</v>
      </c>
      <c r="X43" s="219">
        <v>45307</v>
      </c>
      <c r="Y43" s="125" t="s">
        <v>77</v>
      </c>
      <c r="Z43" s="219">
        <v>45318</v>
      </c>
      <c r="AA43" s="124">
        <f t="shared" si="0"/>
        <v>11</v>
      </c>
      <c r="AB43" s="118">
        <v>0</v>
      </c>
      <c r="AC43" s="220">
        <v>0</v>
      </c>
      <c r="AD43" s="118">
        <v>0</v>
      </c>
      <c r="AE43" s="193" t="s">
        <v>77</v>
      </c>
      <c r="AF43" s="124">
        <f t="shared" si="3"/>
        <v>0</v>
      </c>
      <c r="AG43" s="118">
        <v>0</v>
      </c>
      <c r="AH43" s="118">
        <v>0</v>
      </c>
      <c r="AI43" s="193" t="s">
        <v>77</v>
      </c>
      <c r="AJ43" s="119">
        <v>0</v>
      </c>
      <c r="AK43" s="123" t="s">
        <v>77</v>
      </c>
      <c r="AL43" s="123" t="s">
        <v>77</v>
      </c>
      <c r="AM43" s="124">
        <f t="shared" si="4"/>
        <v>0</v>
      </c>
      <c r="AN43" s="124">
        <f>+K43+AC43-AH43</f>
        <v>2900000</v>
      </c>
      <c r="AO43" s="119" t="s">
        <v>69</v>
      </c>
      <c r="AP43" s="118">
        <v>2900000</v>
      </c>
      <c r="AQ43" s="119" t="s">
        <v>1214</v>
      </c>
      <c r="AR43" s="118">
        <v>0</v>
      </c>
      <c r="AS43" s="127" t="s">
        <v>77</v>
      </c>
      <c r="AT43" s="221">
        <v>2900000</v>
      </c>
      <c r="AU43" s="159">
        <f t="shared" si="1"/>
        <v>0</v>
      </c>
      <c r="AV43" s="98">
        <f t="shared" si="2"/>
        <v>1</v>
      </c>
      <c r="AW43" s="193" t="s">
        <v>77</v>
      </c>
      <c r="AX43" s="119" t="s">
        <v>1497</v>
      </c>
      <c r="AY43" s="118" t="s">
        <v>1252</v>
      </c>
      <c r="AZ43" s="116" t="s">
        <v>69</v>
      </c>
      <c r="BA43" s="116" t="s">
        <v>69</v>
      </c>
    </row>
    <row r="44" spans="2:53" x14ac:dyDescent="0.25">
      <c r="B44" s="116">
        <v>2024</v>
      </c>
      <c r="C44" s="116">
        <v>891780111</v>
      </c>
      <c r="D44" s="117" t="s">
        <v>64</v>
      </c>
      <c r="E44" s="119" t="s">
        <v>120</v>
      </c>
      <c r="F44" s="118" t="s">
        <v>632</v>
      </c>
      <c r="G44" s="218">
        <v>0</v>
      </c>
      <c r="H44" s="119" t="s">
        <v>75</v>
      </c>
      <c r="I44" s="117" t="s">
        <v>65</v>
      </c>
      <c r="J44" s="118" t="s">
        <v>666</v>
      </c>
      <c r="K44" s="118">
        <v>15000000</v>
      </c>
      <c r="L44" s="116" t="s">
        <v>70</v>
      </c>
      <c r="M44" s="118" t="s">
        <v>924</v>
      </c>
      <c r="N44" s="118">
        <v>57414091</v>
      </c>
      <c r="O44" s="122">
        <v>13</v>
      </c>
      <c r="P44" s="193">
        <v>45302</v>
      </c>
      <c r="Q44" s="118">
        <v>4518689382</v>
      </c>
      <c r="R44" s="219">
        <v>45307</v>
      </c>
      <c r="S44" s="118">
        <v>15000000</v>
      </c>
      <c r="T44" s="119" t="s">
        <v>67</v>
      </c>
      <c r="U44" s="118">
        <v>36557666</v>
      </c>
      <c r="V44" s="118" t="s">
        <v>1174</v>
      </c>
      <c r="W44" s="219">
        <v>45307</v>
      </c>
      <c r="X44" s="219">
        <v>45307</v>
      </c>
      <c r="Y44" s="125" t="s">
        <v>77</v>
      </c>
      <c r="Z44" s="219">
        <v>45457</v>
      </c>
      <c r="AA44" s="124">
        <f t="shared" si="0"/>
        <v>150</v>
      </c>
      <c r="AB44" s="118">
        <v>0</v>
      </c>
      <c r="AC44" s="220">
        <v>0</v>
      </c>
      <c r="AD44" s="118">
        <v>0</v>
      </c>
      <c r="AE44" s="193" t="s">
        <v>77</v>
      </c>
      <c r="AF44" s="124">
        <f t="shared" si="3"/>
        <v>0</v>
      </c>
      <c r="AG44" s="118">
        <v>0</v>
      </c>
      <c r="AH44" s="118">
        <v>0</v>
      </c>
      <c r="AI44" s="193" t="s">
        <v>77</v>
      </c>
      <c r="AJ44" s="119">
        <v>0</v>
      </c>
      <c r="AK44" s="123" t="s">
        <v>77</v>
      </c>
      <c r="AL44" s="123" t="s">
        <v>77</v>
      </c>
      <c r="AM44" s="124">
        <f t="shared" si="4"/>
        <v>0</v>
      </c>
      <c r="AN44" s="124">
        <f>+K44+AC44-AH44</f>
        <v>15000000</v>
      </c>
      <c r="AO44" s="119" t="s">
        <v>69</v>
      </c>
      <c r="AP44" s="118">
        <v>15000000</v>
      </c>
      <c r="AQ44" s="119" t="s">
        <v>1214</v>
      </c>
      <c r="AR44" s="118">
        <v>0</v>
      </c>
      <c r="AS44" s="127" t="s">
        <v>77</v>
      </c>
      <c r="AT44" s="221">
        <v>13600000</v>
      </c>
      <c r="AU44" s="159">
        <f t="shared" si="1"/>
        <v>1400000</v>
      </c>
      <c r="AV44" s="98">
        <f t="shared" si="2"/>
        <v>0.90666666666666662</v>
      </c>
      <c r="AW44" s="193" t="s">
        <v>77</v>
      </c>
      <c r="AX44" s="119" t="s">
        <v>1215</v>
      </c>
      <c r="AY44" s="118" t="s">
        <v>1253</v>
      </c>
      <c r="AZ44" s="116" t="s">
        <v>69</v>
      </c>
      <c r="BA44" s="116" t="s">
        <v>69</v>
      </c>
    </row>
    <row r="45" spans="2:53" x14ac:dyDescent="0.25">
      <c r="B45" s="116">
        <v>2024</v>
      </c>
      <c r="C45" s="116">
        <v>891780111</v>
      </c>
      <c r="D45" s="117" t="s">
        <v>64</v>
      </c>
      <c r="E45" s="119" t="s">
        <v>121</v>
      </c>
      <c r="F45" s="118" t="s">
        <v>633</v>
      </c>
      <c r="G45" s="218">
        <v>0</v>
      </c>
      <c r="H45" s="119" t="s">
        <v>75</v>
      </c>
      <c r="I45" s="117" t="s">
        <v>65</v>
      </c>
      <c r="J45" s="118" t="s">
        <v>667</v>
      </c>
      <c r="K45" s="118">
        <v>18000000</v>
      </c>
      <c r="L45" s="116" t="s">
        <v>70</v>
      </c>
      <c r="M45" s="118" t="s">
        <v>925</v>
      </c>
      <c r="N45" s="118">
        <v>39049050</v>
      </c>
      <c r="O45" s="122">
        <v>13</v>
      </c>
      <c r="P45" s="193">
        <v>45302</v>
      </c>
      <c r="Q45" s="118">
        <v>4518689382</v>
      </c>
      <c r="R45" s="219">
        <v>45307</v>
      </c>
      <c r="S45" s="118">
        <v>18000000</v>
      </c>
      <c r="T45" s="119" t="s">
        <v>67</v>
      </c>
      <c r="U45" s="118">
        <v>36557666</v>
      </c>
      <c r="V45" s="118" t="s">
        <v>1174</v>
      </c>
      <c r="W45" s="219">
        <v>45307</v>
      </c>
      <c r="X45" s="219">
        <v>45307</v>
      </c>
      <c r="Y45" s="125" t="s">
        <v>77</v>
      </c>
      <c r="Z45" s="219">
        <v>45457</v>
      </c>
      <c r="AA45" s="124">
        <f t="shared" si="0"/>
        <v>150</v>
      </c>
      <c r="AB45" s="118">
        <v>0</v>
      </c>
      <c r="AC45" s="220">
        <v>0</v>
      </c>
      <c r="AD45" s="118">
        <v>0</v>
      </c>
      <c r="AE45" s="193" t="s">
        <v>77</v>
      </c>
      <c r="AF45" s="124">
        <f t="shared" si="3"/>
        <v>0</v>
      </c>
      <c r="AG45" s="118">
        <v>0</v>
      </c>
      <c r="AH45" s="118">
        <v>0</v>
      </c>
      <c r="AI45" s="193" t="s">
        <v>77</v>
      </c>
      <c r="AJ45" s="119">
        <v>0</v>
      </c>
      <c r="AK45" s="123" t="s">
        <v>77</v>
      </c>
      <c r="AL45" s="123" t="s">
        <v>77</v>
      </c>
      <c r="AM45" s="124">
        <f t="shared" si="4"/>
        <v>0</v>
      </c>
      <c r="AN45" s="124">
        <f>+K45+AC45-AH45</f>
        <v>18000000</v>
      </c>
      <c r="AO45" s="119" t="s">
        <v>69</v>
      </c>
      <c r="AP45" s="118">
        <v>18000000</v>
      </c>
      <c r="AQ45" s="119" t="s">
        <v>1214</v>
      </c>
      <c r="AR45" s="118">
        <v>0</v>
      </c>
      <c r="AS45" s="127" t="s">
        <v>77</v>
      </c>
      <c r="AT45" s="221">
        <v>16320000</v>
      </c>
      <c r="AU45" s="159">
        <f t="shared" si="1"/>
        <v>1680000</v>
      </c>
      <c r="AV45" s="98">
        <f t="shared" si="2"/>
        <v>0.90666666666666662</v>
      </c>
      <c r="AW45" s="193" t="s">
        <v>77</v>
      </c>
      <c r="AX45" s="119" t="s">
        <v>1215</v>
      </c>
      <c r="AY45" s="118" t="s">
        <v>1254</v>
      </c>
      <c r="AZ45" s="116" t="s">
        <v>69</v>
      </c>
      <c r="BA45" s="116" t="s">
        <v>69</v>
      </c>
    </row>
    <row r="46" spans="2:53" x14ac:dyDescent="0.25">
      <c r="B46" s="116">
        <v>2024</v>
      </c>
      <c r="C46" s="116">
        <v>891780111</v>
      </c>
      <c r="D46" s="117" t="s">
        <v>64</v>
      </c>
      <c r="E46" s="119" t="s">
        <v>122</v>
      </c>
      <c r="F46" s="118" t="s">
        <v>634</v>
      </c>
      <c r="G46" s="218">
        <v>0</v>
      </c>
      <c r="H46" s="119" t="s">
        <v>75</v>
      </c>
      <c r="I46" s="117" t="s">
        <v>65</v>
      </c>
      <c r="J46" s="118" t="s">
        <v>668</v>
      </c>
      <c r="K46" s="118">
        <v>12833000</v>
      </c>
      <c r="L46" s="116" t="s">
        <v>70</v>
      </c>
      <c r="M46" s="118" t="s">
        <v>926</v>
      </c>
      <c r="N46" s="118">
        <v>1082880869</v>
      </c>
      <c r="O46" s="122">
        <v>14</v>
      </c>
      <c r="P46" s="219">
        <v>45302</v>
      </c>
      <c r="Q46" s="118">
        <v>2126349000</v>
      </c>
      <c r="R46" s="219">
        <v>45307</v>
      </c>
      <c r="S46" s="118">
        <v>12833000</v>
      </c>
      <c r="T46" s="119" t="s">
        <v>67</v>
      </c>
      <c r="U46" s="118">
        <v>57444673</v>
      </c>
      <c r="V46" s="118" t="s">
        <v>1175</v>
      </c>
      <c r="W46" s="219">
        <v>45307</v>
      </c>
      <c r="X46" s="219">
        <v>45307</v>
      </c>
      <c r="Y46" s="125" t="s">
        <v>77</v>
      </c>
      <c r="Z46" s="219">
        <v>45457</v>
      </c>
      <c r="AA46" s="124">
        <f t="shared" si="0"/>
        <v>150</v>
      </c>
      <c r="AB46" s="118">
        <v>0</v>
      </c>
      <c r="AC46" s="220">
        <v>0</v>
      </c>
      <c r="AD46" s="118">
        <v>0</v>
      </c>
      <c r="AE46" s="193" t="s">
        <v>77</v>
      </c>
      <c r="AF46" s="124">
        <f t="shared" si="3"/>
        <v>0</v>
      </c>
      <c r="AG46" s="118">
        <v>0</v>
      </c>
      <c r="AH46" s="118">
        <v>0</v>
      </c>
      <c r="AI46" s="193" t="s">
        <v>77</v>
      </c>
      <c r="AJ46" s="119">
        <v>0</v>
      </c>
      <c r="AK46" s="123" t="s">
        <v>77</v>
      </c>
      <c r="AL46" s="123" t="s">
        <v>77</v>
      </c>
      <c r="AM46" s="124">
        <f t="shared" si="4"/>
        <v>0</v>
      </c>
      <c r="AN46" s="124">
        <f>+K46+AC46-AH46</f>
        <v>12833000</v>
      </c>
      <c r="AO46" s="119" t="s">
        <v>69</v>
      </c>
      <c r="AP46" s="118">
        <v>12833000</v>
      </c>
      <c r="AQ46" s="119" t="s">
        <v>1214</v>
      </c>
      <c r="AR46" s="118">
        <v>0</v>
      </c>
      <c r="AS46" s="127" t="s">
        <v>77</v>
      </c>
      <c r="AT46" s="221">
        <v>11667000</v>
      </c>
      <c r="AU46" s="159">
        <f t="shared" si="1"/>
        <v>1166000</v>
      </c>
      <c r="AV46" s="98">
        <f t="shared" si="2"/>
        <v>0.90914049715577028</v>
      </c>
      <c r="AW46" s="193" t="s">
        <v>77</v>
      </c>
      <c r="AX46" s="119" t="s">
        <v>1215</v>
      </c>
      <c r="AY46" s="118" t="s">
        <v>1255</v>
      </c>
      <c r="AZ46" s="116" t="s">
        <v>69</v>
      </c>
      <c r="BA46" s="116" t="s">
        <v>69</v>
      </c>
    </row>
    <row r="47" spans="2:53" x14ac:dyDescent="0.25">
      <c r="B47" s="116">
        <v>2024</v>
      </c>
      <c r="C47" s="116">
        <v>891780111</v>
      </c>
      <c r="D47" s="117" t="s">
        <v>64</v>
      </c>
      <c r="E47" s="119" t="s">
        <v>123</v>
      </c>
      <c r="F47" s="118" t="s">
        <v>635</v>
      </c>
      <c r="G47" s="218">
        <v>0</v>
      </c>
      <c r="H47" s="119" t="s">
        <v>75</v>
      </c>
      <c r="I47" s="117" t="s">
        <v>65</v>
      </c>
      <c r="J47" s="118" t="s">
        <v>669</v>
      </c>
      <c r="K47" s="118">
        <v>10780000</v>
      </c>
      <c r="L47" s="116" t="s">
        <v>70</v>
      </c>
      <c r="M47" s="118" t="s">
        <v>927</v>
      </c>
      <c r="N47" s="118">
        <v>1082915041</v>
      </c>
      <c r="O47" s="122">
        <v>14</v>
      </c>
      <c r="P47" s="219">
        <v>45302</v>
      </c>
      <c r="Q47" s="118">
        <v>2126349000</v>
      </c>
      <c r="R47" s="219">
        <v>45307</v>
      </c>
      <c r="S47" s="118">
        <v>10780000</v>
      </c>
      <c r="T47" s="119" t="s">
        <v>67</v>
      </c>
      <c r="U47" s="118">
        <v>57444673</v>
      </c>
      <c r="V47" s="118" t="s">
        <v>1175</v>
      </c>
      <c r="W47" s="219">
        <v>45307</v>
      </c>
      <c r="X47" s="219">
        <v>45307</v>
      </c>
      <c r="Y47" s="125" t="s">
        <v>77</v>
      </c>
      <c r="Z47" s="219">
        <v>45457</v>
      </c>
      <c r="AA47" s="124">
        <f t="shared" si="0"/>
        <v>150</v>
      </c>
      <c r="AB47" s="118">
        <v>0</v>
      </c>
      <c r="AC47" s="220">
        <v>0</v>
      </c>
      <c r="AD47" s="118">
        <v>0</v>
      </c>
      <c r="AE47" s="193" t="s">
        <v>77</v>
      </c>
      <c r="AF47" s="124">
        <f t="shared" si="3"/>
        <v>0</v>
      </c>
      <c r="AG47" s="118">
        <v>0</v>
      </c>
      <c r="AH47" s="118">
        <v>0</v>
      </c>
      <c r="AI47" s="193" t="s">
        <v>77</v>
      </c>
      <c r="AJ47" s="119">
        <v>0</v>
      </c>
      <c r="AK47" s="123" t="s">
        <v>77</v>
      </c>
      <c r="AL47" s="123" t="s">
        <v>77</v>
      </c>
      <c r="AM47" s="124">
        <f t="shared" si="4"/>
        <v>0</v>
      </c>
      <c r="AN47" s="124">
        <f>+K47+AC47-AH47</f>
        <v>10780000</v>
      </c>
      <c r="AO47" s="119" t="s">
        <v>69</v>
      </c>
      <c r="AP47" s="118">
        <v>10780000</v>
      </c>
      <c r="AQ47" s="119" t="s">
        <v>1214</v>
      </c>
      <c r="AR47" s="118">
        <v>0</v>
      </c>
      <c r="AS47" s="127" t="s">
        <v>77</v>
      </c>
      <c r="AT47" s="221">
        <v>9800000</v>
      </c>
      <c r="AU47" s="159">
        <f t="shared" si="1"/>
        <v>980000</v>
      </c>
      <c r="AV47" s="98">
        <f t="shared" si="2"/>
        <v>0.90909090909090906</v>
      </c>
      <c r="AW47" s="193" t="s">
        <v>77</v>
      </c>
      <c r="AX47" s="119" t="s">
        <v>1215</v>
      </c>
      <c r="AY47" s="118" t="s">
        <v>1256</v>
      </c>
      <c r="AZ47" s="116" t="s">
        <v>69</v>
      </c>
      <c r="BA47" s="116" t="s">
        <v>69</v>
      </c>
    </row>
    <row r="48" spans="2:53" x14ac:dyDescent="0.25">
      <c r="B48" s="116">
        <v>2024</v>
      </c>
      <c r="C48" s="116">
        <v>891780111</v>
      </c>
      <c r="D48" s="117" t="s">
        <v>64</v>
      </c>
      <c r="E48" s="119" t="s">
        <v>124</v>
      </c>
      <c r="F48" s="118" t="s">
        <v>636</v>
      </c>
      <c r="G48" s="218">
        <v>0</v>
      </c>
      <c r="H48" s="119" t="s">
        <v>75</v>
      </c>
      <c r="I48" s="117" t="s">
        <v>65</v>
      </c>
      <c r="J48" s="118" t="s">
        <v>670</v>
      </c>
      <c r="K48" s="118">
        <v>16500000</v>
      </c>
      <c r="L48" s="116" t="s">
        <v>70</v>
      </c>
      <c r="M48" s="118" t="s">
        <v>928</v>
      </c>
      <c r="N48" s="118">
        <v>26671855</v>
      </c>
      <c r="O48" s="122">
        <v>13</v>
      </c>
      <c r="P48" s="193">
        <v>45302</v>
      </c>
      <c r="Q48" s="118">
        <v>4518689382</v>
      </c>
      <c r="R48" s="219">
        <v>45307</v>
      </c>
      <c r="S48" s="118">
        <v>16500000</v>
      </c>
      <c r="T48" s="119" t="s">
        <v>67</v>
      </c>
      <c r="U48" s="118">
        <v>39058006</v>
      </c>
      <c r="V48" s="118" t="s">
        <v>1176</v>
      </c>
      <c r="W48" s="219">
        <v>45307</v>
      </c>
      <c r="X48" s="219">
        <v>45307</v>
      </c>
      <c r="Y48" s="125" t="s">
        <v>77</v>
      </c>
      <c r="Z48" s="219">
        <v>45457</v>
      </c>
      <c r="AA48" s="124">
        <f t="shared" si="0"/>
        <v>150</v>
      </c>
      <c r="AB48" s="118">
        <v>0</v>
      </c>
      <c r="AC48" s="220">
        <v>0</v>
      </c>
      <c r="AD48" s="118">
        <v>0</v>
      </c>
      <c r="AE48" s="193" t="s">
        <v>77</v>
      </c>
      <c r="AF48" s="124">
        <f t="shared" si="3"/>
        <v>0</v>
      </c>
      <c r="AG48" s="118">
        <v>0</v>
      </c>
      <c r="AH48" s="118">
        <v>0</v>
      </c>
      <c r="AI48" s="193" t="s">
        <v>77</v>
      </c>
      <c r="AJ48" s="119">
        <v>0</v>
      </c>
      <c r="AK48" s="123" t="s">
        <v>77</v>
      </c>
      <c r="AL48" s="123" t="s">
        <v>77</v>
      </c>
      <c r="AM48" s="124">
        <f t="shared" si="4"/>
        <v>0</v>
      </c>
      <c r="AN48" s="124">
        <f>+K48+AC48-AH48</f>
        <v>16500000</v>
      </c>
      <c r="AO48" s="119" t="s">
        <v>69</v>
      </c>
      <c r="AP48" s="118">
        <v>16500000</v>
      </c>
      <c r="AQ48" s="119" t="s">
        <v>1214</v>
      </c>
      <c r="AR48" s="118">
        <v>0</v>
      </c>
      <c r="AS48" s="127" t="s">
        <v>77</v>
      </c>
      <c r="AT48" s="221">
        <v>14960000</v>
      </c>
      <c r="AU48" s="159">
        <f t="shared" si="1"/>
        <v>1540000</v>
      </c>
      <c r="AV48" s="98">
        <f t="shared" si="2"/>
        <v>0.90666666666666662</v>
      </c>
      <c r="AW48" s="193" t="s">
        <v>77</v>
      </c>
      <c r="AX48" s="119" t="s">
        <v>1215</v>
      </c>
      <c r="AY48" s="118" t="s">
        <v>1257</v>
      </c>
      <c r="AZ48" s="116" t="s">
        <v>69</v>
      </c>
      <c r="BA48" s="116" t="s">
        <v>69</v>
      </c>
    </row>
    <row r="49" spans="2:53" x14ac:dyDescent="0.25">
      <c r="B49" s="116">
        <v>2024</v>
      </c>
      <c r="C49" s="116">
        <v>891780111</v>
      </c>
      <c r="D49" s="117" t="s">
        <v>64</v>
      </c>
      <c r="E49" s="119" t="s">
        <v>125</v>
      </c>
      <c r="F49" s="118" t="s">
        <v>637</v>
      </c>
      <c r="G49" s="218">
        <v>0</v>
      </c>
      <c r="H49" s="119" t="s">
        <v>75</v>
      </c>
      <c r="I49" s="117" t="s">
        <v>65</v>
      </c>
      <c r="J49" s="118" t="s">
        <v>671</v>
      </c>
      <c r="K49" s="118">
        <v>16400000</v>
      </c>
      <c r="L49" s="116" t="s">
        <v>70</v>
      </c>
      <c r="M49" s="118" t="s">
        <v>929</v>
      </c>
      <c r="N49" s="118">
        <v>1082999140</v>
      </c>
      <c r="O49" s="122">
        <v>13</v>
      </c>
      <c r="P49" s="193">
        <v>45302</v>
      </c>
      <c r="Q49" s="118">
        <v>4518689382</v>
      </c>
      <c r="R49" s="219">
        <v>45307</v>
      </c>
      <c r="S49" s="118">
        <v>16400000</v>
      </c>
      <c r="T49" s="119" t="s">
        <v>67</v>
      </c>
      <c r="U49" s="118">
        <v>15443332</v>
      </c>
      <c r="V49" s="118" t="s">
        <v>1177</v>
      </c>
      <c r="W49" s="219">
        <v>45307</v>
      </c>
      <c r="X49" s="219">
        <v>45307</v>
      </c>
      <c r="Y49" s="125" t="s">
        <v>77</v>
      </c>
      <c r="Z49" s="219">
        <v>45457</v>
      </c>
      <c r="AA49" s="124">
        <f t="shared" si="0"/>
        <v>150</v>
      </c>
      <c r="AB49" s="118">
        <v>0</v>
      </c>
      <c r="AC49" s="220">
        <v>0</v>
      </c>
      <c r="AD49" s="118">
        <v>0</v>
      </c>
      <c r="AE49" s="193" t="s">
        <v>77</v>
      </c>
      <c r="AF49" s="124">
        <f t="shared" si="3"/>
        <v>0</v>
      </c>
      <c r="AG49" s="118">
        <v>0</v>
      </c>
      <c r="AH49" s="118">
        <v>0</v>
      </c>
      <c r="AI49" s="193" t="s">
        <v>77</v>
      </c>
      <c r="AJ49" s="119">
        <v>0</v>
      </c>
      <c r="AK49" s="123" t="s">
        <v>77</v>
      </c>
      <c r="AL49" s="123" t="s">
        <v>77</v>
      </c>
      <c r="AM49" s="124">
        <f t="shared" si="4"/>
        <v>0</v>
      </c>
      <c r="AN49" s="124">
        <f>+K49+AC49-AH49</f>
        <v>16400000</v>
      </c>
      <c r="AO49" s="119" t="s">
        <v>69</v>
      </c>
      <c r="AP49" s="118">
        <v>16400000</v>
      </c>
      <c r="AQ49" s="119" t="s">
        <v>1214</v>
      </c>
      <c r="AR49" s="118">
        <v>0</v>
      </c>
      <c r="AS49" s="127" t="s">
        <v>77</v>
      </c>
      <c r="AT49" s="221">
        <v>15000000</v>
      </c>
      <c r="AU49" s="159">
        <f t="shared" si="1"/>
        <v>1400000</v>
      </c>
      <c r="AV49" s="98">
        <f t="shared" si="2"/>
        <v>0.91463414634146345</v>
      </c>
      <c r="AW49" s="193" t="s">
        <v>77</v>
      </c>
      <c r="AX49" s="119" t="s">
        <v>1215</v>
      </c>
      <c r="AY49" s="118" t="s">
        <v>1258</v>
      </c>
      <c r="AZ49" s="116" t="s">
        <v>69</v>
      </c>
      <c r="BA49" s="116" t="s">
        <v>69</v>
      </c>
    </row>
    <row r="50" spans="2:53" x14ac:dyDescent="0.25">
      <c r="B50" s="116">
        <v>2024</v>
      </c>
      <c r="C50" s="116">
        <v>891780111</v>
      </c>
      <c r="D50" s="117" t="s">
        <v>64</v>
      </c>
      <c r="E50" s="119" t="s">
        <v>126</v>
      </c>
      <c r="F50" s="118" t="s">
        <v>638</v>
      </c>
      <c r="G50" s="218">
        <v>0</v>
      </c>
      <c r="H50" s="119" t="s">
        <v>75</v>
      </c>
      <c r="I50" s="117" t="s">
        <v>65</v>
      </c>
      <c r="J50" s="118" t="s">
        <v>672</v>
      </c>
      <c r="K50" s="118">
        <v>10500000</v>
      </c>
      <c r="L50" s="116" t="s">
        <v>70</v>
      </c>
      <c r="M50" s="118" t="s">
        <v>930</v>
      </c>
      <c r="N50" s="118">
        <v>1081925361</v>
      </c>
      <c r="O50" s="122">
        <v>14</v>
      </c>
      <c r="P50" s="219">
        <v>45302</v>
      </c>
      <c r="Q50" s="118">
        <v>2126349000</v>
      </c>
      <c r="R50" s="219">
        <v>45307</v>
      </c>
      <c r="S50" s="118">
        <v>10500000</v>
      </c>
      <c r="T50" s="119" t="s">
        <v>67</v>
      </c>
      <c r="U50" s="118">
        <v>57444673</v>
      </c>
      <c r="V50" s="118" t="s">
        <v>1175</v>
      </c>
      <c r="W50" s="219">
        <v>45307</v>
      </c>
      <c r="X50" s="219">
        <v>45307</v>
      </c>
      <c r="Y50" s="125" t="s">
        <v>77</v>
      </c>
      <c r="Z50" s="219">
        <v>45457</v>
      </c>
      <c r="AA50" s="124">
        <f t="shared" si="0"/>
        <v>150</v>
      </c>
      <c r="AB50" s="118">
        <v>0</v>
      </c>
      <c r="AC50" s="220">
        <v>0</v>
      </c>
      <c r="AD50" s="118">
        <v>0</v>
      </c>
      <c r="AE50" s="193" t="s">
        <v>77</v>
      </c>
      <c r="AF50" s="124">
        <f t="shared" si="3"/>
        <v>0</v>
      </c>
      <c r="AG50" s="118">
        <v>0</v>
      </c>
      <c r="AH50" s="118">
        <v>0</v>
      </c>
      <c r="AI50" s="193" t="s">
        <v>77</v>
      </c>
      <c r="AJ50" s="119">
        <v>0</v>
      </c>
      <c r="AK50" s="123" t="s">
        <v>77</v>
      </c>
      <c r="AL50" s="123" t="s">
        <v>77</v>
      </c>
      <c r="AM50" s="124">
        <f t="shared" si="4"/>
        <v>0</v>
      </c>
      <c r="AN50" s="124">
        <f>+K50+AC50-AH50</f>
        <v>10500000</v>
      </c>
      <c r="AO50" s="119" t="s">
        <v>69</v>
      </c>
      <c r="AP50" s="118">
        <v>10500000</v>
      </c>
      <c r="AQ50" s="119" t="s">
        <v>1214</v>
      </c>
      <c r="AR50" s="118">
        <v>0</v>
      </c>
      <c r="AS50" s="127" t="s">
        <v>77</v>
      </c>
      <c r="AT50" s="221">
        <v>9520000</v>
      </c>
      <c r="AU50" s="159">
        <f t="shared" si="1"/>
        <v>980000</v>
      </c>
      <c r="AV50" s="98">
        <f t="shared" si="2"/>
        <v>0.90666666666666662</v>
      </c>
      <c r="AW50" s="193" t="s">
        <v>77</v>
      </c>
      <c r="AX50" s="119" t="s">
        <v>1215</v>
      </c>
      <c r="AY50" s="118" t="s">
        <v>1259</v>
      </c>
      <c r="AZ50" s="116" t="s">
        <v>69</v>
      </c>
      <c r="BA50" s="116" t="s">
        <v>69</v>
      </c>
    </row>
    <row r="51" spans="2:53" x14ac:dyDescent="0.25">
      <c r="B51" s="116">
        <v>2024</v>
      </c>
      <c r="C51" s="116">
        <v>891780111</v>
      </c>
      <c r="D51" s="117" t="s">
        <v>64</v>
      </c>
      <c r="E51" s="119" t="s">
        <v>127</v>
      </c>
      <c r="F51" s="118" t="s">
        <v>639</v>
      </c>
      <c r="G51" s="218">
        <v>0</v>
      </c>
      <c r="H51" s="119" t="s">
        <v>75</v>
      </c>
      <c r="I51" s="117" t="s">
        <v>65</v>
      </c>
      <c r="J51" s="118" t="s">
        <v>673</v>
      </c>
      <c r="K51" s="118">
        <v>30500000</v>
      </c>
      <c r="L51" s="116" t="s">
        <v>70</v>
      </c>
      <c r="M51" s="118" t="s">
        <v>931</v>
      </c>
      <c r="N51" s="118">
        <v>36724902</v>
      </c>
      <c r="O51" s="122">
        <v>13</v>
      </c>
      <c r="P51" s="193">
        <v>45302</v>
      </c>
      <c r="Q51" s="118">
        <v>4518689382</v>
      </c>
      <c r="R51" s="219">
        <v>45307</v>
      </c>
      <c r="S51" s="118">
        <v>30500000</v>
      </c>
      <c r="T51" s="119" t="s">
        <v>67</v>
      </c>
      <c r="U51" s="118">
        <v>12621405</v>
      </c>
      <c r="V51" s="118" t="s">
        <v>68</v>
      </c>
      <c r="W51" s="219">
        <v>45307</v>
      </c>
      <c r="X51" s="219">
        <v>45307</v>
      </c>
      <c r="Y51" s="125" t="s">
        <v>77</v>
      </c>
      <c r="Z51" s="219">
        <v>45457</v>
      </c>
      <c r="AA51" s="124">
        <f t="shared" si="0"/>
        <v>150</v>
      </c>
      <c r="AB51" s="118">
        <v>0</v>
      </c>
      <c r="AC51" s="220">
        <v>0</v>
      </c>
      <c r="AD51" s="118">
        <v>0</v>
      </c>
      <c r="AE51" s="193" t="s">
        <v>77</v>
      </c>
      <c r="AF51" s="124">
        <f t="shared" si="3"/>
        <v>0</v>
      </c>
      <c r="AG51" s="118">
        <v>0</v>
      </c>
      <c r="AH51" s="118">
        <v>0</v>
      </c>
      <c r="AI51" s="193" t="s">
        <v>77</v>
      </c>
      <c r="AJ51" s="119">
        <v>0</v>
      </c>
      <c r="AK51" s="123" t="s">
        <v>77</v>
      </c>
      <c r="AL51" s="123" t="s">
        <v>77</v>
      </c>
      <c r="AM51" s="124">
        <f t="shared" si="4"/>
        <v>0</v>
      </c>
      <c r="AN51" s="124">
        <f>+K51+AC51-AH51</f>
        <v>30500000</v>
      </c>
      <c r="AO51" s="119" t="s">
        <v>69</v>
      </c>
      <c r="AP51" s="118">
        <v>30500000</v>
      </c>
      <c r="AQ51" s="119" t="s">
        <v>1214</v>
      </c>
      <c r="AR51" s="118">
        <v>0</v>
      </c>
      <c r="AS51" s="127" t="s">
        <v>77</v>
      </c>
      <c r="AT51" s="221">
        <v>27450000</v>
      </c>
      <c r="AU51" s="159">
        <f t="shared" si="1"/>
        <v>3050000</v>
      </c>
      <c r="AV51" s="98">
        <f t="shared" si="2"/>
        <v>0.9</v>
      </c>
      <c r="AW51" s="193" t="s">
        <v>77</v>
      </c>
      <c r="AX51" s="119" t="s">
        <v>1215</v>
      </c>
      <c r="AY51" s="118" t="s">
        <v>1260</v>
      </c>
      <c r="AZ51" s="116" t="s">
        <v>69</v>
      </c>
      <c r="BA51" s="116" t="s">
        <v>69</v>
      </c>
    </row>
    <row r="52" spans="2:53" x14ac:dyDescent="0.25">
      <c r="B52" s="116">
        <v>2024</v>
      </c>
      <c r="C52" s="116">
        <v>891780111</v>
      </c>
      <c r="D52" s="117" t="s">
        <v>64</v>
      </c>
      <c r="E52" s="119" t="s">
        <v>128</v>
      </c>
      <c r="F52" s="118" t="s">
        <v>640</v>
      </c>
      <c r="G52" s="218">
        <v>0</v>
      </c>
      <c r="H52" s="119" t="s">
        <v>75</v>
      </c>
      <c r="I52" s="117" t="s">
        <v>65</v>
      </c>
      <c r="J52" s="118" t="s">
        <v>674</v>
      </c>
      <c r="K52" s="118">
        <v>15000000</v>
      </c>
      <c r="L52" s="116" t="s">
        <v>70</v>
      </c>
      <c r="M52" s="118" t="s">
        <v>932</v>
      </c>
      <c r="N52" s="118">
        <v>57461973</v>
      </c>
      <c r="O52" s="122">
        <v>13</v>
      </c>
      <c r="P52" s="193">
        <v>45302</v>
      </c>
      <c r="Q52" s="118">
        <v>4518689382</v>
      </c>
      <c r="R52" s="219">
        <v>45307</v>
      </c>
      <c r="S52" s="118">
        <v>15000000</v>
      </c>
      <c r="T52" s="119" t="s">
        <v>67</v>
      </c>
      <c r="U52" s="118">
        <v>85460625</v>
      </c>
      <c r="V52" s="118" t="s">
        <v>1178</v>
      </c>
      <c r="W52" s="219">
        <v>45307</v>
      </c>
      <c r="X52" s="219">
        <v>45307</v>
      </c>
      <c r="Y52" s="125" t="s">
        <v>77</v>
      </c>
      <c r="Z52" s="219">
        <v>45457</v>
      </c>
      <c r="AA52" s="124">
        <f t="shared" si="0"/>
        <v>150</v>
      </c>
      <c r="AB52" s="118">
        <v>0</v>
      </c>
      <c r="AC52" s="220">
        <v>0</v>
      </c>
      <c r="AD52" s="118">
        <v>0</v>
      </c>
      <c r="AE52" s="193" t="s">
        <v>77</v>
      </c>
      <c r="AF52" s="124">
        <f t="shared" si="3"/>
        <v>0</v>
      </c>
      <c r="AG52" s="118">
        <v>0</v>
      </c>
      <c r="AH52" s="118">
        <v>0</v>
      </c>
      <c r="AI52" s="193" t="s">
        <v>77</v>
      </c>
      <c r="AJ52" s="119">
        <v>0</v>
      </c>
      <c r="AK52" s="123" t="s">
        <v>77</v>
      </c>
      <c r="AL52" s="123" t="s">
        <v>77</v>
      </c>
      <c r="AM52" s="124">
        <f t="shared" si="4"/>
        <v>0</v>
      </c>
      <c r="AN52" s="124">
        <f>+K52+AC52-AH52</f>
        <v>15000000</v>
      </c>
      <c r="AO52" s="119" t="s">
        <v>69</v>
      </c>
      <c r="AP52" s="118">
        <v>15000000</v>
      </c>
      <c r="AQ52" s="119" t="s">
        <v>1214</v>
      </c>
      <c r="AR52" s="118">
        <v>0</v>
      </c>
      <c r="AS52" s="127" t="s">
        <v>77</v>
      </c>
      <c r="AT52" s="221">
        <v>13600000</v>
      </c>
      <c r="AU52" s="159">
        <f t="shared" si="1"/>
        <v>1400000</v>
      </c>
      <c r="AV52" s="98">
        <f t="shared" si="2"/>
        <v>0.90666666666666662</v>
      </c>
      <c r="AW52" s="193" t="s">
        <v>77</v>
      </c>
      <c r="AX52" s="119" t="s">
        <v>1215</v>
      </c>
      <c r="AY52" s="118" t="s">
        <v>1261</v>
      </c>
      <c r="AZ52" s="116" t="s">
        <v>69</v>
      </c>
      <c r="BA52" s="116" t="s">
        <v>69</v>
      </c>
    </row>
    <row r="53" spans="2:53" x14ac:dyDescent="0.25">
      <c r="B53" s="116">
        <v>2024</v>
      </c>
      <c r="C53" s="116">
        <v>891780111</v>
      </c>
      <c r="D53" s="117" t="s">
        <v>64</v>
      </c>
      <c r="E53" s="119" t="s">
        <v>129</v>
      </c>
      <c r="F53" s="118" t="s">
        <v>641</v>
      </c>
      <c r="G53" s="218">
        <v>0</v>
      </c>
      <c r="H53" s="119" t="s">
        <v>75</v>
      </c>
      <c r="I53" s="117" t="s">
        <v>65</v>
      </c>
      <c r="J53" s="118" t="s">
        <v>675</v>
      </c>
      <c r="K53" s="118">
        <v>16500000</v>
      </c>
      <c r="L53" s="116" t="s">
        <v>70</v>
      </c>
      <c r="M53" s="118" t="s">
        <v>933</v>
      </c>
      <c r="N53" s="118">
        <v>1084739561</v>
      </c>
      <c r="O53" s="122">
        <v>13</v>
      </c>
      <c r="P53" s="193">
        <v>45302</v>
      </c>
      <c r="Q53" s="118">
        <v>4518689382</v>
      </c>
      <c r="R53" s="219">
        <v>45307</v>
      </c>
      <c r="S53" s="118">
        <v>16500000</v>
      </c>
      <c r="T53" s="119" t="s">
        <v>67</v>
      </c>
      <c r="U53" s="118">
        <v>1192791759</v>
      </c>
      <c r="V53" s="118" t="s">
        <v>1179</v>
      </c>
      <c r="W53" s="219">
        <v>45307</v>
      </c>
      <c r="X53" s="219">
        <v>45307</v>
      </c>
      <c r="Y53" s="125" t="s">
        <v>77</v>
      </c>
      <c r="Z53" s="219">
        <v>45457</v>
      </c>
      <c r="AA53" s="124">
        <f t="shared" si="0"/>
        <v>150</v>
      </c>
      <c r="AB53" s="118">
        <v>0</v>
      </c>
      <c r="AC53" s="220">
        <v>0</v>
      </c>
      <c r="AD53" s="118">
        <v>0</v>
      </c>
      <c r="AE53" s="193" t="s">
        <v>77</v>
      </c>
      <c r="AF53" s="124">
        <f t="shared" si="3"/>
        <v>0</v>
      </c>
      <c r="AG53" s="118">
        <v>0</v>
      </c>
      <c r="AH53" s="118">
        <v>0</v>
      </c>
      <c r="AI53" s="193" t="s">
        <v>77</v>
      </c>
      <c r="AJ53" s="119">
        <v>0</v>
      </c>
      <c r="AK53" s="123" t="s">
        <v>77</v>
      </c>
      <c r="AL53" s="123" t="s">
        <v>77</v>
      </c>
      <c r="AM53" s="124">
        <f t="shared" si="4"/>
        <v>0</v>
      </c>
      <c r="AN53" s="124">
        <f>+K53+AC53-AH53</f>
        <v>16500000</v>
      </c>
      <c r="AO53" s="119" t="s">
        <v>69</v>
      </c>
      <c r="AP53" s="118">
        <v>16500000</v>
      </c>
      <c r="AQ53" s="119" t="s">
        <v>1214</v>
      </c>
      <c r="AR53" s="118">
        <v>0</v>
      </c>
      <c r="AS53" s="127" t="s">
        <v>77</v>
      </c>
      <c r="AT53" s="221">
        <v>14960000</v>
      </c>
      <c r="AU53" s="159">
        <f t="shared" si="1"/>
        <v>1540000</v>
      </c>
      <c r="AV53" s="98">
        <f t="shared" si="2"/>
        <v>0.90666666666666662</v>
      </c>
      <c r="AW53" s="193" t="s">
        <v>77</v>
      </c>
      <c r="AX53" s="119" t="s">
        <v>1215</v>
      </c>
      <c r="AY53" s="118" t="s">
        <v>1262</v>
      </c>
      <c r="AZ53" s="116" t="s">
        <v>69</v>
      </c>
      <c r="BA53" s="116" t="s">
        <v>69</v>
      </c>
    </row>
    <row r="54" spans="2:53" x14ac:dyDescent="0.25">
      <c r="B54" s="116">
        <v>2024</v>
      </c>
      <c r="C54" s="116">
        <v>891780111</v>
      </c>
      <c r="D54" s="117" t="s">
        <v>64</v>
      </c>
      <c r="E54" s="119" t="s">
        <v>130</v>
      </c>
      <c r="F54" s="118" t="s">
        <v>642</v>
      </c>
      <c r="G54" s="218">
        <v>0</v>
      </c>
      <c r="H54" s="119" t="s">
        <v>75</v>
      </c>
      <c r="I54" s="117" t="s">
        <v>65</v>
      </c>
      <c r="J54" s="118" t="s">
        <v>676</v>
      </c>
      <c r="K54" s="118">
        <v>15000000</v>
      </c>
      <c r="L54" s="116" t="s">
        <v>70</v>
      </c>
      <c r="M54" s="118" t="s">
        <v>934</v>
      </c>
      <c r="N54" s="118">
        <v>1082881245</v>
      </c>
      <c r="O54" s="122">
        <v>13</v>
      </c>
      <c r="P54" s="193">
        <v>45302</v>
      </c>
      <c r="Q54" s="118">
        <v>4518689382</v>
      </c>
      <c r="R54" s="219">
        <v>45307</v>
      </c>
      <c r="S54" s="118">
        <v>15000000</v>
      </c>
      <c r="T54" s="119" t="s">
        <v>67</v>
      </c>
      <c r="U54" s="118">
        <v>36557666</v>
      </c>
      <c r="V54" s="118" t="s">
        <v>1174</v>
      </c>
      <c r="W54" s="219">
        <v>45307</v>
      </c>
      <c r="X54" s="219">
        <v>45307</v>
      </c>
      <c r="Y54" s="125" t="s">
        <v>77</v>
      </c>
      <c r="Z54" s="219">
        <v>45457</v>
      </c>
      <c r="AA54" s="124">
        <f t="shared" si="0"/>
        <v>150</v>
      </c>
      <c r="AB54" s="118">
        <v>0</v>
      </c>
      <c r="AC54" s="220">
        <v>0</v>
      </c>
      <c r="AD54" s="118">
        <v>0</v>
      </c>
      <c r="AE54" s="193" t="s">
        <v>77</v>
      </c>
      <c r="AF54" s="124">
        <f t="shared" si="3"/>
        <v>0</v>
      </c>
      <c r="AG54" s="118">
        <v>0</v>
      </c>
      <c r="AH54" s="118">
        <v>0</v>
      </c>
      <c r="AI54" s="193" t="s">
        <v>77</v>
      </c>
      <c r="AJ54" s="119">
        <v>0</v>
      </c>
      <c r="AK54" s="123" t="s">
        <v>77</v>
      </c>
      <c r="AL54" s="123" t="s">
        <v>77</v>
      </c>
      <c r="AM54" s="124">
        <f t="shared" si="4"/>
        <v>0</v>
      </c>
      <c r="AN54" s="124">
        <f>+K54+AC54-AH54</f>
        <v>15000000</v>
      </c>
      <c r="AO54" s="119" t="s">
        <v>69</v>
      </c>
      <c r="AP54" s="118">
        <v>15000000</v>
      </c>
      <c r="AQ54" s="119" t="s">
        <v>1214</v>
      </c>
      <c r="AR54" s="118">
        <v>0</v>
      </c>
      <c r="AS54" s="127" t="s">
        <v>77</v>
      </c>
      <c r="AT54" s="221">
        <v>13600000</v>
      </c>
      <c r="AU54" s="159">
        <f t="shared" si="1"/>
        <v>1400000</v>
      </c>
      <c r="AV54" s="98">
        <f t="shared" si="2"/>
        <v>0.90666666666666662</v>
      </c>
      <c r="AW54" s="193" t="s">
        <v>77</v>
      </c>
      <c r="AX54" s="119" t="s">
        <v>1215</v>
      </c>
      <c r="AY54" s="118" t="s">
        <v>1263</v>
      </c>
      <c r="AZ54" s="116" t="s">
        <v>69</v>
      </c>
      <c r="BA54" s="116" t="s">
        <v>69</v>
      </c>
    </row>
    <row r="55" spans="2:53" x14ac:dyDescent="0.25">
      <c r="B55" s="116">
        <v>2024</v>
      </c>
      <c r="C55" s="116">
        <v>891780111</v>
      </c>
      <c r="D55" s="117" t="s">
        <v>64</v>
      </c>
      <c r="E55" s="119" t="s">
        <v>131</v>
      </c>
      <c r="F55" s="118" t="s">
        <v>643</v>
      </c>
      <c r="G55" s="218">
        <v>0</v>
      </c>
      <c r="H55" s="119" t="s">
        <v>75</v>
      </c>
      <c r="I55" s="117" t="s">
        <v>65</v>
      </c>
      <c r="J55" s="118" t="s">
        <v>677</v>
      </c>
      <c r="K55" s="118">
        <v>15000000</v>
      </c>
      <c r="L55" s="116" t="s">
        <v>70</v>
      </c>
      <c r="M55" s="118" t="s">
        <v>935</v>
      </c>
      <c r="N55" s="118">
        <v>57466453</v>
      </c>
      <c r="O55" s="122">
        <v>13</v>
      </c>
      <c r="P55" s="193">
        <v>45302</v>
      </c>
      <c r="Q55" s="118">
        <v>4518689382</v>
      </c>
      <c r="R55" s="219">
        <v>45307</v>
      </c>
      <c r="S55" s="118">
        <v>15000000</v>
      </c>
      <c r="T55" s="119" t="s">
        <v>67</v>
      </c>
      <c r="U55" s="118">
        <v>36557666</v>
      </c>
      <c r="V55" s="118" t="s">
        <v>1174</v>
      </c>
      <c r="W55" s="219">
        <v>45307</v>
      </c>
      <c r="X55" s="219">
        <v>45307</v>
      </c>
      <c r="Y55" s="125" t="s">
        <v>77</v>
      </c>
      <c r="Z55" s="219">
        <v>45457</v>
      </c>
      <c r="AA55" s="124">
        <f t="shared" si="0"/>
        <v>150</v>
      </c>
      <c r="AB55" s="118">
        <v>0</v>
      </c>
      <c r="AC55" s="220">
        <v>0</v>
      </c>
      <c r="AD55" s="118">
        <v>0</v>
      </c>
      <c r="AE55" s="193" t="s">
        <v>77</v>
      </c>
      <c r="AF55" s="124">
        <f t="shared" si="3"/>
        <v>0</v>
      </c>
      <c r="AG55" s="118">
        <v>0</v>
      </c>
      <c r="AH55" s="118">
        <v>0</v>
      </c>
      <c r="AI55" s="193" t="s">
        <v>77</v>
      </c>
      <c r="AJ55" s="119">
        <v>0</v>
      </c>
      <c r="AK55" s="123" t="s">
        <v>77</v>
      </c>
      <c r="AL55" s="123" t="s">
        <v>77</v>
      </c>
      <c r="AM55" s="124">
        <f t="shared" si="4"/>
        <v>0</v>
      </c>
      <c r="AN55" s="124">
        <f>+K55+AC55-AH55</f>
        <v>15000000</v>
      </c>
      <c r="AO55" s="119" t="s">
        <v>69</v>
      </c>
      <c r="AP55" s="118">
        <v>15000000</v>
      </c>
      <c r="AQ55" s="119" t="s">
        <v>1214</v>
      </c>
      <c r="AR55" s="118">
        <v>0</v>
      </c>
      <c r="AS55" s="127" t="s">
        <v>77</v>
      </c>
      <c r="AT55" s="221">
        <v>13600000</v>
      </c>
      <c r="AU55" s="159">
        <f t="shared" si="1"/>
        <v>1400000</v>
      </c>
      <c r="AV55" s="98">
        <f t="shared" si="2"/>
        <v>0.90666666666666662</v>
      </c>
      <c r="AW55" s="193" t="s">
        <v>77</v>
      </c>
      <c r="AX55" s="119" t="s">
        <v>1215</v>
      </c>
      <c r="AY55" s="118" t="s">
        <v>1264</v>
      </c>
      <c r="AZ55" s="116" t="s">
        <v>69</v>
      </c>
      <c r="BA55" s="116" t="s">
        <v>69</v>
      </c>
    </row>
    <row r="56" spans="2:53" x14ac:dyDescent="0.25">
      <c r="B56" s="116">
        <v>2024</v>
      </c>
      <c r="C56" s="116">
        <v>891780111</v>
      </c>
      <c r="D56" s="117" t="s">
        <v>64</v>
      </c>
      <c r="E56" s="119" t="s">
        <v>132</v>
      </c>
      <c r="F56" s="118" t="s">
        <v>398</v>
      </c>
      <c r="G56" s="218">
        <v>0</v>
      </c>
      <c r="H56" s="119" t="s">
        <v>75</v>
      </c>
      <c r="I56" s="117" t="s">
        <v>65</v>
      </c>
      <c r="J56" s="118" t="s">
        <v>678</v>
      </c>
      <c r="K56" s="118">
        <v>16500000</v>
      </c>
      <c r="L56" s="116" t="s">
        <v>70</v>
      </c>
      <c r="M56" s="118" t="s">
        <v>936</v>
      </c>
      <c r="N56" s="118">
        <v>36563913</v>
      </c>
      <c r="O56" s="122">
        <v>13</v>
      </c>
      <c r="P56" s="193">
        <v>45302</v>
      </c>
      <c r="Q56" s="118">
        <v>4518689382</v>
      </c>
      <c r="R56" s="219">
        <v>45308</v>
      </c>
      <c r="S56" s="118">
        <v>16500000</v>
      </c>
      <c r="T56" s="119" t="s">
        <v>67</v>
      </c>
      <c r="U56" s="118">
        <v>57461216</v>
      </c>
      <c r="V56" s="118" t="s">
        <v>1180</v>
      </c>
      <c r="W56" s="219">
        <v>45308</v>
      </c>
      <c r="X56" s="219">
        <v>45308</v>
      </c>
      <c r="Y56" s="125" t="s">
        <v>77</v>
      </c>
      <c r="Z56" s="219">
        <v>45457</v>
      </c>
      <c r="AA56" s="124">
        <f t="shared" si="0"/>
        <v>149</v>
      </c>
      <c r="AB56" s="118">
        <v>0</v>
      </c>
      <c r="AC56" s="220">
        <v>0</v>
      </c>
      <c r="AD56" s="118">
        <v>0</v>
      </c>
      <c r="AE56" s="193" t="s">
        <v>77</v>
      </c>
      <c r="AF56" s="124">
        <f t="shared" si="3"/>
        <v>0</v>
      </c>
      <c r="AG56" s="118">
        <v>0</v>
      </c>
      <c r="AH56" s="118">
        <v>0</v>
      </c>
      <c r="AI56" s="193" t="s">
        <v>77</v>
      </c>
      <c r="AJ56" s="119">
        <v>0</v>
      </c>
      <c r="AK56" s="123" t="s">
        <v>77</v>
      </c>
      <c r="AL56" s="123" t="s">
        <v>77</v>
      </c>
      <c r="AM56" s="124">
        <f t="shared" si="4"/>
        <v>0</v>
      </c>
      <c r="AN56" s="124">
        <f>+K56+AC56-AH56</f>
        <v>16500000</v>
      </c>
      <c r="AO56" s="119" t="s">
        <v>69</v>
      </c>
      <c r="AP56" s="118">
        <v>16500000</v>
      </c>
      <c r="AQ56" s="119" t="s">
        <v>1214</v>
      </c>
      <c r="AR56" s="118">
        <v>0</v>
      </c>
      <c r="AS56" s="127" t="s">
        <v>77</v>
      </c>
      <c r="AT56" s="221">
        <v>14960000</v>
      </c>
      <c r="AU56" s="159">
        <f t="shared" si="1"/>
        <v>1540000</v>
      </c>
      <c r="AV56" s="98">
        <f t="shared" si="2"/>
        <v>0.90666666666666662</v>
      </c>
      <c r="AW56" s="193" t="s">
        <v>77</v>
      </c>
      <c r="AX56" s="119" t="s">
        <v>1215</v>
      </c>
      <c r="AY56" s="118" t="s">
        <v>1265</v>
      </c>
      <c r="AZ56" s="116" t="s">
        <v>69</v>
      </c>
      <c r="BA56" s="116" t="s">
        <v>69</v>
      </c>
    </row>
    <row r="57" spans="2:53" x14ac:dyDescent="0.25">
      <c r="B57" s="116">
        <v>2024</v>
      </c>
      <c r="C57" s="116">
        <v>891780111</v>
      </c>
      <c r="D57" s="117" t="s">
        <v>64</v>
      </c>
      <c r="E57" s="119" t="s">
        <v>133</v>
      </c>
      <c r="F57" s="118" t="s">
        <v>399</v>
      </c>
      <c r="G57" s="218">
        <v>0</v>
      </c>
      <c r="H57" s="119" t="s">
        <v>75</v>
      </c>
      <c r="I57" s="117" t="s">
        <v>65</v>
      </c>
      <c r="J57" s="118" t="s">
        <v>679</v>
      </c>
      <c r="K57" s="118">
        <v>15000000</v>
      </c>
      <c r="L57" s="116" t="s">
        <v>70</v>
      </c>
      <c r="M57" s="118" t="s">
        <v>937</v>
      </c>
      <c r="N57" s="118">
        <v>1235538780</v>
      </c>
      <c r="O57" s="122">
        <v>13</v>
      </c>
      <c r="P57" s="193">
        <v>45302</v>
      </c>
      <c r="Q57" s="118">
        <v>4518689382</v>
      </c>
      <c r="R57" s="219">
        <v>45308</v>
      </c>
      <c r="S57" s="118">
        <v>15000000</v>
      </c>
      <c r="T57" s="119" t="s">
        <v>67</v>
      </c>
      <c r="U57" s="118">
        <v>57461216</v>
      </c>
      <c r="V57" s="118" t="s">
        <v>1180</v>
      </c>
      <c r="W57" s="219">
        <v>45308</v>
      </c>
      <c r="X57" s="219">
        <v>45308</v>
      </c>
      <c r="Y57" s="125" t="s">
        <v>77</v>
      </c>
      <c r="Z57" s="219">
        <v>45457</v>
      </c>
      <c r="AA57" s="124">
        <f t="shared" si="0"/>
        <v>149</v>
      </c>
      <c r="AB57" s="118">
        <v>0</v>
      </c>
      <c r="AC57" s="220">
        <v>0</v>
      </c>
      <c r="AD57" s="118">
        <v>0</v>
      </c>
      <c r="AE57" s="193" t="s">
        <v>77</v>
      </c>
      <c r="AF57" s="124">
        <f t="shared" si="3"/>
        <v>0</v>
      </c>
      <c r="AG57" s="118">
        <v>0</v>
      </c>
      <c r="AH57" s="118">
        <v>0</v>
      </c>
      <c r="AI57" s="193" t="s">
        <v>77</v>
      </c>
      <c r="AJ57" s="119">
        <v>0</v>
      </c>
      <c r="AK57" s="123" t="s">
        <v>77</v>
      </c>
      <c r="AL57" s="123" t="s">
        <v>77</v>
      </c>
      <c r="AM57" s="124">
        <f t="shared" si="4"/>
        <v>0</v>
      </c>
      <c r="AN57" s="124">
        <f>+K57+AC57-AH57</f>
        <v>15000000</v>
      </c>
      <c r="AO57" s="119" t="s">
        <v>69</v>
      </c>
      <c r="AP57" s="118">
        <v>15000000</v>
      </c>
      <c r="AQ57" s="119" t="s">
        <v>1214</v>
      </c>
      <c r="AR57" s="118">
        <v>0</v>
      </c>
      <c r="AS57" s="127" t="s">
        <v>77</v>
      </c>
      <c r="AT57" s="221">
        <v>13600000</v>
      </c>
      <c r="AU57" s="159">
        <f t="shared" si="1"/>
        <v>1400000</v>
      </c>
      <c r="AV57" s="98">
        <f t="shared" si="2"/>
        <v>0.90666666666666662</v>
      </c>
      <c r="AW57" s="193" t="s">
        <v>77</v>
      </c>
      <c r="AX57" s="119" t="s">
        <v>1215</v>
      </c>
      <c r="AY57" s="118" t="s">
        <v>1266</v>
      </c>
      <c r="AZ57" s="116" t="s">
        <v>69</v>
      </c>
      <c r="BA57" s="116" t="s">
        <v>69</v>
      </c>
    </row>
    <row r="58" spans="2:53" x14ac:dyDescent="0.25">
      <c r="B58" s="116">
        <v>2024</v>
      </c>
      <c r="C58" s="116">
        <v>891780111</v>
      </c>
      <c r="D58" s="117" t="s">
        <v>64</v>
      </c>
      <c r="E58" s="119" t="s">
        <v>134</v>
      </c>
      <c r="F58" s="118" t="s">
        <v>400</v>
      </c>
      <c r="G58" s="218">
        <v>0</v>
      </c>
      <c r="H58" s="119" t="s">
        <v>75</v>
      </c>
      <c r="I58" s="117" t="s">
        <v>65</v>
      </c>
      <c r="J58" s="118" t="s">
        <v>680</v>
      </c>
      <c r="K58" s="118">
        <v>10780000</v>
      </c>
      <c r="L58" s="116" t="s">
        <v>70</v>
      </c>
      <c r="M58" s="118" t="s">
        <v>938</v>
      </c>
      <c r="N58" s="118">
        <v>1082963378</v>
      </c>
      <c r="O58" s="122">
        <v>14</v>
      </c>
      <c r="P58" s="219">
        <v>45302</v>
      </c>
      <c r="Q58" s="118">
        <v>2126349000</v>
      </c>
      <c r="R58" s="219">
        <v>45308</v>
      </c>
      <c r="S58" s="118">
        <v>10780000</v>
      </c>
      <c r="T58" s="119" t="s">
        <v>67</v>
      </c>
      <c r="U58" s="118">
        <v>7631392</v>
      </c>
      <c r="V58" s="118" t="s">
        <v>1181</v>
      </c>
      <c r="W58" s="219">
        <v>45308</v>
      </c>
      <c r="X58" s="219">
        <v>45308</v>
      </c>
      <c r="Y58" s="125" t="s">
        <v>77</v>
      </c>
      <c r="Z58" s="219">
        <v>45457</v>
      </c>
      <c r="AA58" s="124">
        <f t="shared" si="0"/>
        <v>149</v>
      </c>
      <c r="AB58" s="118">
        <v>0</v>
      </c>
      <c r="AC58" s="220">
        <v>0</v>
      </c>
      <c r="AD58" s="118">
        <v>0</v>
      </c>
      <c r="AE58" s="193" t="s">
        <v>77</v>
      </c>
      <c r="AF58" s="124">
        <f t="shared" si="3"/>
        <v>0</v>
      </c>
      <c r="AG58" s="118">
        <v>0</v>
      </c>
      <c r="AH58" s="118">
        <v>0</v>
      </c>
      <c r="AI58" s="193" t="s">
        <v>77</v>
      </c>
      <c r="AJ58" s="119">
        <v>0</v>
      </c>
      <c r="AK58" s="123" t="s">
        <v>77</v>
      </c>
      <c r="AL58" s="123" t="s">
        <v>77</v>
      </c>
      <c r="AM58" s="124">
        <f t="shared" si="4"/>
        <v>0</v>
      </c>
      <c r="AN58" s="124">
        <f>+K58+AC58-AH58</f>
        <v>10780000</v>
      </c>
      <c r="AO58" s="119" t="s">
        <v>69</v>
      </c>
      <c r="AP58" s="118">
        <v>10780000</v>
      </c>
      <c r="AQ58" s="119" t="s">
        <v>1214</v>
      </c>
      <c r="AR58" s="118">
        <v>0</v>
      </c>
      <c r="AS58" s="127" t="s">
        <v>77</v>
      </c>
      <c r="AT58" s="221">
        <v>9800000</v>
      </c>
      <c r="AU58" s="159">
        <f t="shared" si="1"/>
        <v>980000</v>
      </c>
      <c r="AV58" s="98">
        <f t="shared" si="2"/>
        <v>0.90909090909090906</v>
      </c>
      <c r="AW58" s="193" t="s">
        <v>77</v>
      </c>
      <c r="AX58" s="119" t="s">
        <v>1215</v>
      </c>
      <c r="AY58" s="118" t="s">
        <v>1267</v>
      </c>
      <c r="AZ58" s="116" t="s">
        <v>69</v>
      </c>
      <c r="BA58" s="116" t="s">
        <v>69</v>
      </c>
    </row>
    <row r="59" spans="2:53" x14ac:dyDescent="0.25">
      <c r="B59" s="116">
        <v>2024</v>
      </c>
      <c r="C59" s="116">
        <v>891780111</v>
      </c>
      <c r="D59" s="117" t="s">
        <v>64</v>
      </c>
      <c r="E59" s="119" t="s">
        <v>135</v>
      </c>
      <c r="F59" s="118" t="s">
        <v>401</v>
      </c>
      <c r="G59" s="218">
        <v>0</v>
      </c>
      <c r="H59" s="119" t="s">
        <v>75</v>
      </c>
      <c r="I59" s="117" t="s">
        <v>65</v>
      </c>
      <c r="J59" s="118" t="s">
        <v>681</v>
      </c>
      <c r="K59" s="118">
        <v>12833000</v>
      </c>
      <c r="L59" s="116" t="s">
        <v>70</v>
      </c>
      <c r="M59" s="118" t="s">
        <v>939</v>
      </c>
      <c r="N59" s="118">
        <v>1004346785</v>
      </c>
      <c r="O59" s="122">
        <v>14</v>
      </c>
      <c r="P59" s="219">
        <v>45302</v>
      </c>
      <c r="Q59" s="118">
        <v>2126349000</v>
      </c>
      <c r="R59" s="219">
        <v>45308</v>
      </c>
      <c r="S59" s="118">
        <v>12833000</v>
      </c>
      <c r="T59" s="119" t="s">
        <v>67</v>
      </c>
      <c r="U59" s="118">
        <v>7631392</v>
      </c>
      <c r="V59" s="118" t="s">
        <v>1181</v>
      </c>
      <c r="W59" s="219">
        <v>45308</v>
      </c>
      <c r="X59" s="219">
        <v>45308</v>
      </c>
      <c r="Y59" s="125" t="s">
        <v>77</v>
      </c>
      <c r="Z59" s="219">
        <v>45457</v>
      </c>
      <c r="AA59" s="124">
        <f t="shared" si="0"/>
        <v>149</v>
      </c>
      <c r="AB59" s="118">
        <v>0</v>
      </c>
      <c r="AC59" s="220">
        <v>0</v>
      </c>
      <c r="AD59" s="118">
        <v>0</v>
      </c>
      <c r="AE59" s="193" t="s">
        <v>77</v>
      </c>
      <c r="AF59" s="124">
        <f t="shared" si="3"/>
        <v>0</v>
      </c>
      <c r="AG59" s="118">
        <v>0</v>
      </c>
      <c r="AH59" s="118">
        <v>0</v>
      </c>
      <c r="AI59" s="193" t="s">
        <v>77</v>
      </c>
      <c r="AJ59" s="119">
        <v>0</v>
      </c>
      <c r="AK59" s="123" t="s">
        <v>77</v>
      </c>
      <c r="AL59" s="123" t="s">
        <v>77</v>
      </c>
      <c r="AM59" s="124">
        <f t="shared" si="4"/>
        <v>0</v>
      </c>
      <c r="AN59" s="124">
        <f>+K59+AC59-AH59</f>
        <v>12833000</v>
      </c>
      <c r="AO59" s="119" t="s">
        <v>69</v>
      </c>
      <c r="AP59" s="118">
        <v>12833000</v>
      </c>
      <c r="AQ59" s="119" t="s">
        <v>1214</v>
      </c>
      <c r="AR59" s="118">
        <v>0</v>
      </c>
      <c r="AS59" s="127" t="s">
        <v>77</v>
      </c>
      <c r="AT59" s="221">
        <v>11667000</v>
      </c>
      <c r="AU59" s="159">
        <f t="shared" si="1"/>
        <v>1166000</v>
      </c>
      <c r="AV59" s="98">
        <f t="shared" si="2"/>
        <v>0.90914049715577028</v>
      </c>
      <c r="AW59" s="193" t="s">
        <v>77</v>
      </c>
      <c r="AX59" s="119" t="s">
        <v>1215</v>
      </c>
      <c r="AY59" s="118" t="s">
        <v>1268</v>
      </c>
      <c r="AZ59" s="116" t="s">
        <v>69</v>
      </c>
      <c r="BA59" s="116" t="s">
        <v>69</v>
      </c>
    </row>
    <row r="60" spans="2:53" x14ac:dyDescent="0.25">
      <c r="B60" s="116">
        <v>2024</v>
      </c>
      <c r="C60" s="116">
        <v>891780111</v>
      </c>
      <c r="D60" s="117" t="s">
        <v>64</v>
      </c>
      <c r="E60" s="119" t="s">
        <v>136</v>
      </c>
      <c r="F60" s="118" t="s">
        <v>402</v>
      </c>
      <c r="G60" s="218">
        <v>0</v>
      </c>
      <c r="H60" s="119" t="s">
        <v>75</v>
      </c>
      <c r="I60" s="117" t="s">
        <v>65</v>
      </c>
      <c r="J60" s="118" t="s">
        <v>682</v>
      </c>
      <c r="K60" s="118">
        <v>10780000</v>
      </c>
      <c r="L60" s="116" t="s">
        <v>70</v>
      </c>
      <c r="M60" s="118" t="s">
        <v>940</v>
      </c>
      <c r="N60" s="118">
        <v>39049110</v>
      </c>
      <c r="O60" s="122">
        <v>14</v>
      </c>
      <c r="P60" s="219">
        <v>45302</v>
      </c>
      <c r="Q60" s="118">
        <v>2126349000</v>
      </c>
      <c r="R60" s="219">
        <v>45308</v>
      </c>
      <c r="S60" s="118">
        <v>10780000</v>
      </c>
      <c r="T60" s="119" t="s">
        <v>67</v>
      </c>
      <c r="U60" s="118">
        <v>7631392</v>
      </c>
      <c r="V60" s="118" t="s">
        <v>1181</v>
      </c>
      <c r="W60" s="219">
        <v>45308</v>
      </c>
      <c r="X60" s="219">
        <v>45308</v>
      </c>
      <c r="Y60" s="125" t="s">
        <v>77</v>
      </c>
      <c r="Z60" s="219">
        <v>45457</v>
      </c>
      <c r="AA60" s="124">
        <f t="shared" si="0"/>
        <v>149</v>
      </c>
      <c r="AB60" s="118">
        <v>0</v>
      </c>
      <c r="AC60" s="220">
        <v>0</v>
      </c>
      <c r="AD60" s="118">
        <v>0</v>
      </c>
      <c r="AE60" s="193" t="s">
        <v>77</v>
      </c>
      <c r="AF60" s="124">
        <f t="shared" si="3"/>
        <v>0</v>
      </c>
      <c r="AG60" s="118">
        <v>0</v>
      </c>
      <c r="AH60" s="118">
        <v>0</v>
      </c>
      <c r="AI60" s="193" t="s">
        <v>77</v>
      </c>
      <c r="AJ60" s="119">
        <v>0</v>
      </c>
      <c r="AK60" s="123" t="s">
        <v>77</v>
      </c>
      <c r="AL60" s="123" t="s">
        <v>77</v>
      </c>
      <c r="AM60" s="124">
        <f t="shared" si="4"/>
        <v>0</v>
      </c>
      <c r="AN60" s="124">
        <f>+K60+AC60-AH60</f>
        <v>10780000</v>
      </c>
      <c r="AO60" s="119" t="s">
        <v>69</v>
      </c>
      <c r="AP60" s="118">
        <v>10780000</v>
      </c>
      <c r="AQ60" s="119" t="s">
        <v>1214</v>
      </c>
      <c r="AR60" s="118">
        <v>0</v>
      </c>
      <c r="AS60" s="127" t="s">
        <v>77</v>
      </c>
      <c r="AT60" s="221">
        <v>9800000</v>
      </c>
      <c r="AU60" s="159">
        <f t="shared" si="1"/>
        <v>980000</v>
      </c>
      <c r="AV60" s="98">
        <f t="shared" si="2"/>
        <v>0.90909090909090906</v>
      </c>
      <c r="AW60" s="193" t="s">
        <v>77</v>
      </c>
      <c r="AX60" s="119" t="s">
        <v>1215</v>
      </c>
      <c r="AY60" s="118" t="s">
        <v>1269</v>
      </c>
      <c r="AZ60" s="116" t="s">
        <v>69</v>
      </c>
      <c r="BA60" s="116" t="s">
        <v>69</v>
      </c>
    </row>
    <row r="61" spans="2:53" x14ac:dyDescent="0.25">
      <c r="B61" s="116">
        <v>2024</v>
      </c>
      <c r="C61" s="116">
        <v>891780111</v>
      </c>
      <c r="D61" s="117" t="s">
        <v>64</v>
      </c>
      <c r="E61" s="119" t="s">
        <v>137</v>
      </c>
      <c r="F61" s="118" t="s">
        <v>403</v>
      </c>
      <c r="G61" s="218">
        <v>0</v>
      </c>
      <c r="H61" s="119" t="s">
        <v>75</v>
      </c>
      <c r="I61" s="117" t="s">
        <v>65</v>
      </c>
      <c r="J61" s="118" t="s">
        <v>683</v>
      </c>
      <c r="K61" s="118">
        <v>16500000</v>
      </c>
      <c r="L61" s="116" t="s">
        <v>70</v>
      </c>
      <c r="M61" s="118" t="s">
        <v>941</v>
      </c>
      <c r="N61" s="118">
        <v>7143181</v>
      </c>
      <c r="O61" s="122">
        <v>13</v>
      </c>
      <c r="P61" s="193">
        <v>45302</v>
      </c>
      <c r="Q61" s="118">
        <v>4518689382</v>
      </c>
      <c r="R61" s="219">
        <v>45308</v>
      </c>
      <c r="S61" s="118">
        <v>16500000</v>
      </c>
      <c r="T61" s="119" t="s">
        <v>67</v>
      </c>
      <c r="U61" s="118">
        <v>57461216</v>
      </c>
      <c r="V61" s="118" t="s">
        <v>1180</v>
      </c>
      <c r="W61" s="219">
        <v>45308</v>
      </c>
      <c r="X61" s="219">
        <v>45308</v>
      </c>
      <c r="Y61" s="125" t="s">
        <v>77</v>
      </c>
      <c r="Z61" s="219">
        <v>45457</v>
      </c>
      <c r="AA61" s="124">
        <f t="shared" si="0"/>
        <v>149</v>
      </c>
      <c r="AB61" s="118">
        <v>0</v>
      </c>
      <c r="AC61" s="220">
        <v>0</v>
      </c>
      <c r="AD61" s="118">
        <v>0</v>
      </c>
      <c r="AE61" s="193" t="s">
        <v>77</v>
      </c>
      <c r="AF61" s="124">
        <f t="shared" si="3"/>
        <v>0</v>
      </c>
      <c r="AG61" s="118">
        <v>0</v>
      </c>
      <c r="AH61" s="118">
        <v>0</v>
      </c>
      <c r="AI61" s="193" t="s">
        <v>77</v>
      </c>
      <c r="AJ61" s="119">
        <v>0</v>
      </c>
      <c r="AK61" s="123" t="s">
        <v>77</v>
      </c>
      <c r="AL61" s="123" t="s">
        <v>77</v>
      </c>
      <c r="AM61" s="124">
        <f t="shared" si="4"/>
        <v>0</v>
      </c>
      <c r="AN61" s="124">
        <f>+K61+AC61-AH61</f>
        <v>16500000</v>
      </c>
      <c r="AO61" s="119" t="s">
        <v>69</v>
      </c>
      <c r="AP61" s="118">
        <v>16500000</v>
      </c>
      <c r="AQ61" s="119" t="s">
        <v>1214</v>
      </c>
      <c r="AR61" s="118">
        <v>0</v>
      </c>
      <c r="AS61" s="127" t="s">
        <v>77</v>
      </c>
      <c r="AT61" s="221">
        <v>14960000</v>
      </c>
      <c r="AU61" s="159">
        <f t="shared" si="1"/>
        <v>1540000</v>
      </c>
      <c r="AV61" s="98">
        <f t="shared" si="2"/>
        <v>0.90666666666666662</v>
      </c>
      <c r="AW61" s="193" t="s">
        <v>77</v>
      </c>
      <c r="AX61" s="119" t="s">
        <v>1215</v>
      </c>
      <c r="AY61" s="118" t="s">
        <v>1270</v>
      </c>
      <c r="AZ61" s="116" t="s">
        <v>69</v>
      </c>
      <c r="BA61" s="116" t="s">
        <v>69</v>
      </c>
    </row>
    <row r="62" spans="2:53" x14ac:dyDescent="0.25">
      <c r="B62" s="116">
        <v>2024</v>
      </c>
      <c r="C62" s="116">
        <v>891780111</v>
      </c>
      <c r="D62" s="117" t="s">
        <v>64</v>
      </c>
      <c r="E62" s="119" t="s">
        <v>138</v>
      </c>
      <c r="F62" s="118" t="s">
        <v>404</v>
      </c>
      <c r="G62" s="218">
        <v>0</v>
      </c>
      <c r="H62" s="119" t="s">
        <v>75</v>
      </c>
      <c r="I62" s="117" t="s">
        <v>65</v>
      </c>
      <c r="J62" s="118" t="s">
        <v>684</v>
      </c>
      <c r="K62" s="118">
        <v>10500000</v>
      </c>
      <c r="L62" s="116" t="s">
        <v>70</v>
      </c>
      <c r="M62" s="118" t="s">
        <v>942</v>
      </c>
      <c r="N62" s="118">
        <v>36729283</v>
      </c>
      <c r="O62" s="122">
        <v>14</v>
      </c>
      <c r="P62" s="219">
        <v>45302</v>
      </c>
      <c r="Q62" s="118">
        <v>2126349000</v>
      </c>
      <c r="R62" s="219">
        <v>45308</v>
      </c>
      <c r="S62" s="118">
        <v>10500000</v>
      </c>
      <c r="T62" s="119" t="s">
        <v>67</v>
      </c>
      <c r="U62" s="118">
        <v>36718996</v>
      </c>
      <c r="V62" s="118" t="s">
        <v>1182</v>
      </c>
      <c r="W62" s="219">
        <v>45308</v>
      </c>
      <c r="X62" s="219">
        <v>45308</v>
      </c>
      <c r="Y62" s="125" t="s">
        <v>77</v>
      </c>
      <c r="Z62" s="219">
        <v>45457</v>
      </c>
      <c r="AA62" s="124">
        <f t="shared" si="0"/>
        <v>149</v>
      </c>
      <c r="AB62" s="118">
        <v>0</v>
      </c>
      <c r="AC62" s="220">
        <v>0</v>
      </c>
      <c r="AD62" s="118">
        <v>0</v>
      </c>
      <c r="AE62" s="193" t="s">
        <v>77</v>
      </c>
      <c r="AF62" s="124">
        <f t="shared" si="3"/>
        <v>0</v>
      </c>
      <c r="AG62" s="118">
        <v>0</v>
      </c>
      <c r="AH62" s="118">
        <v>0</v>
      </c>
      <c r="AI62" s="193" t="s">
        <v>77</v>
      </c>
      <c r="AJ62" s="119">
        <v>0</v>
      </c>
      <c r="AK62" s="123" t="s">
        <v>77</v>
      </c>
      <c r="AL62" s="123" t="s">
        <v>77</v>
      </c>
      <c r="AM62" s="124">
        <f t="shared" si="4"/>
        <v>0</v>
      </c>
      <c r="AN62" s="124">
        <f>+K62+AC62-AH62</f>
        <v>10500000</v>
      </c>
      <c r="AO62" s="119" t="s">
        <v>69</v>
      </c>
      <c r="AP62" s="118">
        <v>10500000</v>
      </c>
      <c r="AQ62" s="119" t="s">
        <v>1214</v>
      </c>
      <c r="AR62" s="118">
        <v>0</v>
      </c>
      <c r="AS62" s="127" t="s">
        <v>77</v>
      </c>
      <c r="AT62" s="221">
        <v>9520000</v>
      </c>
      <c r="AU62" s="159">
        <f t="shared" si="1"/>
        <v>980000</v>
      </c>
      <c r="AV62" s="98">
        <f t="shared" si="2"/>
        <v>0.90666666666666662</v>
      </c>
      <c r="AW62" s="193" t="s">
        <v>77</v>
      </c>
      <c r="AX62" s="119" t="s">
        <v>1215</v>
      </c>
      <c r="AY62" s="118" t="s">
        <v>1271</v>
      </c>
      <c r="AZ62" s="116" t="s">
        <v>69</v>
      </c>
      <c r="BA62" s="116" t="s">
        <v>69</v>
      </c>
    </row>
    <row r="63" spans="2:53" x14ac:dyDescent="0.25">
      <c r="B63" s="116">
        <v>2024</v>
      </c>
      <c r="C63" s="116">
        <v>891780111</v>
      </c>
      <c r="D63" s="117" t="s">
        <v>64</v>
      </c>
      <c r="E63" s="119" t="s">
        <v>139</v>
      </c>
      <c r="F63" s="118" t="s">
        <v>405</v>
      </c>
      <c r="G63" s="218">
        <v>0</v>
      </c>
      <c r="H63" s="119" t="s">
        <v>75</v>
      </c>
      <c r="I63" s="117" t="s">
        <v>65</v>
      </c>
      <c r="J63" s="118" t="s">
        <v>685</v>
      </c>
      <c r="K63" s="118">
        <v>3900000</v>
      </c>
      <c r="L63" s="116" t="s">
        <v>70</v>
      </c>
      <c r="M63" s="118" t="s">
        <v>943</v>
      </c>
      <c r="N63" s="118">
        <v>63549864</v>
      </c>
      <c r="O63" s="122">
        <v>13</v>
      </c>
      <c r="P63" s="193">
        <v>45302</v>
      </c>
      <c r="Q63" s="118">
        <v>4518689382</v>
      </c>
      <c r="R63" s="219">
        <v>45308</v>
      </c>
      <c r="S63" s="118">
        <v>3900000</v>
      </c>
      <c r="T63" s="119" t="s">
        <v>67</v>
      </c>
      <c r="U63" s="118">
        <v>41947381</v>
      </c>
      <c r="V63" s="118" t="s">
        <v>1173</v>
      </c>
      <c r="W63" s="219">
        <v>45308</v>
      </c>
      <c r="X63" s="219">
        <v>45308</v>
      </c>
      <c r="Y63" s="125" t="s">
        <v>77</v>
      </c>
      <c r="Z63" s="219">
        <v>45324</v>
      </c>
      <c r="AA63" s="124">
        <f t="shared" si="0"/>
        <v>16</v>
      </c>
      <c r="AB63" s="118">
        <v>1</v>
      </c>
      <c r="AC63" s="220">
        <v>1100000</v>
      </c>
      <c r="AD63" s="118">
        <v>1</v>
      </c>
      <c r="AE63" s="193">
        <v>45331</v>
      </c>
      <c r="AF63" s="124">
        <f t="shared" si="3"/>
        <v>7</v>
      </c>
      <c r="AG63" s="118">
        <v>0</v>
      </c>
      <c r="AH63" s="118">
        <v>0</v>
      </c>
      <c r="AI63" s="193" t="s">
        <v>77</v>
      </c>
      <c r="AJ63" s="119">
        <v>0</v>
      </c>
      <c r="AK63" s="123" t="s">
        <v>77</v>
      </c>
      <c r="AL63" s="123" t="s">
        <v>77</v>
      </c>
      <c r="AM63" s="124">
        <f t="shared" si="4"/>
        <v>0</v>
      </c>
      <c r="AN63" s="124">
        <f>+K63+AC63-AH63</f>
        <v>5000000</v>
      </c>
      <c r="AO63" s="119" t="s">
        <v>69</v>
      </c>
      <c r="AP63" s="118">
        <v>3900000</v>
      </c>
      <c r="AQ63" s="119" t="s">
        <v>1214</v>
      </c>
      <c r="AR63" s="118">
        <v>0</v>
      </c>
      <c r="AS63" s="127" t="s">
        <v>77</v>
      </c>
      <c r="AT63" s="221">
        <v>5000000</v>
      </c>
      <c r="AU63" s="159">
        <f t="shared" si="1"/>
        <v>0</v>
      </c>
      <c r="AV63" s="98">
        <f t="shared" si="2"/>
        <v>1</v>
      </c>
      <c r="AW63" s="193" t="s">
        <v>77</v>
      </c>
      <c r="AX63" s="119" t="s">
        <v>1497</v>
      </c>
      <c r="AY63" s="118" t="s">
        <v>1272</v>
      </c>
      <c r="AZ63" s="116" t="s">
        <v>69</v>
      </c>
      <c r="BA63" s="116" t="s">
        <v>69</v>
      </c>
    </row>
    <row r="64" spans="2:53" x14ac:dyDescent="0.25">
      <c r="B64" s="116">
        <v>2024</v>
      </c>
      <c r="C64" s="116">
        <v>891780111</v>
      </c>
      <c r="D64" s="117" t="s">
        <v>64</v>
      </c>
      <c r="E64" s="119" t="s">
        <v>140</v>
      </c>
      <c r="F64" s="118" t="s">
        <v>406</v>
      </c>
      <c r="G64" s="218">
        <v>0</v>
      </c>
      <c r="H64" s="119" t="s">
        <v>75</v>
      </c>
      <c r="I64" s="117" t="s">
        <v>65</v>
      </c>
      <c r="J64" s="118" t="s">
        <v>685</v>
      </c>
      <c r="K64" s="118">
        <v>3900000</v>
      </c>
      <c r="L64" s="116" t="s">
        <v>70</v>
      </c>
      <c r="M64" s="118" t="s">
        <v>944</v>
      </c>
      <c r="N64" s="118">
        <v>57293236</v>
      </c>
      <c r="O64" s="122">
        <v>13</v>
      </c>
      <c r="P64" s="193">
        <v>45302</v>
      </c>
      <c r="Q64" s="118">
        <v>4518689382</v>
      </c>
      <c r="R64" s="219">
        <v>45308</v>
      </c>
      <c r="S64" s="118">
        <v>3900000</v>
      </c>
      <c r="T64" s="119" t="s">
        <v>67</v>
      </c>
      <c r="U64" s="118">
        <v>41947381</v>
      </c>
      <c r="V64" s="118" t="s">
        <v>1173</v>
      </c>
      <c r="W64" s="219">
        <v>45308</v>
      </c>
      <c r="X64" s="219">
        <v>45308</v>
      </c>
      <c r="Y64" s="125" t="s">
        <v>77</v>
      </c>
      <c r="Z64" s="219">
        <v>45324</v>
      </c>
      <c r="AA64" s="124">
        <f t="shared" si="0"/>
        <v>16</v>
      </c>
      <c r="AB64" s="118">
        <v>1</v>
      </c>
      <c r="AC64" s="220">
        <v>1100000</v>
      </c>
      <c r="AD64" s="118">
        <v>1</v>
      </c>
      <c r="AE64" s="193">
        <v>45331</v>
      </c>
      <c r="AF64" s="124">
        <f t="shared" si="3"/>
        <v>7</v>
      </c>
      <c r="AG64" s="118">
        <v>0</v>
      </c>
      <c r="AH64" s="118">
        <v>0</v>
      </c>
      <c r="AI64" s="193" t="s">
        <v>77</v>
      </c>
      <c r="AJ64" s="119">
        <v>0</v>
      </c>
      <c r="AK64" s="123" t="s">
        <v>77</v>
      </c>
      <c r="AL64" s="123" t="s">
        <v>77</v>
      </c>
      <c r="AM64" s="124">
        <f t="shared" si="4"/>
        <v>0</v>
      </c>
      <c r="AN64" s="124">
        <f>+K64+AC64-AH64</f>
        <v>5000000</v>
      </c>
      <c r="AO64" s="119" t="s">
        <v>69</v>
      </c>
      <c r="AP64" s="118">
        <v>3900000</v>
      </c>
      <c r="AQ64" s="119" t="s">
        <v>1214</v>
      </c>
      <c r="AR64" s="118">
        <v>0</v>
      </c>
      <c r="AS64" s="127" t="s">
        <v>77</v>
      </c>
      <c r="AT64" s="221">
        <v>3900000</v>
      </c>
      <c r="AU64" s="159">
        <f t="shared" si="1"/>
        <v>1100000</v>
      </c>
      <c r="AV64" s="98">
        <f t="shared" si="2"/>
        <v>0.78</v>
      </c>
      <c r="AW64" s="193" t="s">
        <v>77</v>
      </c>
      <c r="AX64" s="119" t="s">
        <v>1215</v>
      </c>
      <c r="AY64" s="118" t="s">
        <v>1273</v>
      </c>
      <c r="AZ64" s="116" t="s">
        <v>69</v>
      </c>
      <c r="BA64" s="116" t="s">
        <v>69</v>
      </c>
    </row>
    <row r="65" spans="2:53" x14ac:dyDescent="0.25">
      <c r="B65" s="116">
        <v>2024</v>
      </c>
      <c r="C65" s="116">
        <v>891780111</v>
      </c>
      <c r="D65" s="117" t="s">
        <v>64</v>
      </c>
      <c r="E65" s="119" t="s">
        <v>141</v>
      </c>
      <c r="F65" s="118" t="s">
        <v>407</v>
      </c>
      <c r="G65" s="218">
        <v>0</v>
      </c>
      <c r="H65" s="119" t="s">
        <v>75</v>
      </c>
      <c r="I65" s="117" t="s">
        <v>65</v>
      </c>
      <c r="J65" s="118" t="s">
        <v>686</v>
      </c>
      <c r="K65" s="118">
        <v>2900000</v>
      </c>
      <c r="L65" s="116" t="s">
        <v>70</v>
      </c>
      <c r="M65" s="118" t="s">
        <v>945</v>
      </c>
      <c r="N65" s="118">
        <v>1082983719</v>
      </c>
      <c r="O65" s="122">
        <v>13</v>
      </c>
      <c r="P65" s="193">
        <v>45302</v>
      </c>
      <c r="Q65" s="118">
        <v>4518689382</v>
      </c>
      <c r="R65" s="219">
        <v>45308</v>
      </c>
      <c r="S65" s="118">
        <v>2900000</v>
      </c>
      <c r="T65" s="119" t="s">
        <v>67</v>
      </c>
      <c r="U65" s="118">
        <v>41947381</v>
      </c>
      <c r="V65" s="118" t="s">
        <v>1173</v>
      </c>
      <c r="W65" s="219">
        <v>45308</v>
      </c>
      <c r="X65" s="219">
        <v>45308</v>
      </c>
      <c r="Y65" s="125" t="s">
        <v>77</v>
      </c>
      <c r="Z65" s="219">
        <v>45318</v>
      </c>
      <c r="AA65" s="124">
        <f t="shared" si="0"/>
        <v>10</v>
      </c>
      <c r="AB65" s="118">
        <v>0</v>
      </c>
      <c r="AC65" s="220">
        <v>0</v>
      </c>
      <c r="AD65" s="118">
        <v>0</v>
      </c>
      <c r="AE65" s="193" t="s">
        <v>77</v>
      </c>
      <c r="AF65" s="124">
        <f t="shared" si="3"/>
        <v>0</v>
      </c>
      <c r="AG65" s="118">
        <v>0</v>
      </c>
      <c r="AH65" s="118">
        <v>0</v>
      </c>
      <c r="AI65" s="193" t="s">
        <v>77</v>
      </c>
      <c r="AJ65" s="119">
        <v>0</v>
      </c>
      <c r="AK65" s="123" t="s">
        <v>77</v>
      </c>
      <c r="AL65" s="123" t="s">
        <v>77</v>
      </c>
      <c r="AM65" s="124">
        <f t="shared" si="4"/>
        <v>0</v>
      </c>
      <c r="AN65" s="124">
        <f>+K65+AC65-AH65</f>
        <v>2900000</v>
      </c>
      <c r="AO65" s="119" t="s">
        <v>69</v>
      </c>
      <c r="AP65" s="118">
        <v>2900000</v>
      </c>
      <c r="AQ65" s="119" t="s">
        <v>1214</v>
      </c>
      <c r="AR65" s="118">
        <v>0</v>
      </c>
      <c r="AS65" s="127" t="s">
        <v>77</v>
      </c>
      <c r="AT65" s="221">
        <v>2900000</v>
      </c>
      <c r="AU65" s="159">
        <f t="shared" si="1"/>
        <v>0</v>
      </c>
      <c r="AV65" s="98">
        <f t="shared" si="2"/>
        <v>1</v>
      </c>
      <c r="AW65" s="193" t="s">
        <v>77</v>
      </c>
      <c r="AX65" s="119" t="s">
        <v>1497</v>
      </c>
      <c r="AY65" s="118" t="s">
        <v>1274</v>
      </c>
      <c r="AZ65" s="116" t="s">
        <v>69</v>
      </c>
      <c r="BA65" s="116" t="s">
        <v>69</v>
      </c>
    </row>
    <row r="66" spans="2:53" x14ac:dyDescent="0.25">
      <c r="B66" s="116">
        <v>2024</v>
      </c>
      <c r="C66" s="116">
        <v>891780111</v>
      </c>
      <c r="D66" s="117" t="s">
        <v>64</v>
      </c>
      <c r="E66" s="119" t="s">
        <v>142</v>
      </c>
      <c r="F66" s="118" t="s">
        <v>408</v>
      </c>
      <c r="G66" s="218">
        <v>0</v>
      </c>
      <c r="H66" s="119" t="s">
        <v>75</v>
      </c>
      <c r="I66" s="117" t="s">
        <v>65</v>
      </c>
      <c r="J66" s="118" t="s">
        <v>687</v>
      </c>
      <c r="K66" s="118">
        <v>10500000</v>
      </c>
      <c r="L66" s="116" t="s">
        <v>70</v>
      </c>
      <c r="M66" s="118" t="s">
        <v>946</v>
      </c>
      <c r="N66" s="118">
        <v>1148701328</v>
      </c>
      <c r="O66" s="122">
        <v>14</v>
      </c>
      <c r="P66" s="219">
        <v>45302</v>
      </c>
      <c r="Q66" s="118">
        <v>2126349000</v>
      </c>
      <c r="R66" s="219">
        <v>45308</v>
      </c>
      <c r="S66" s="118">
        <v>10500000</v>
      </c>
      <c r="T66" s="119" t="s">
        <v>67</v>
      </c>
      <c r="U66" s="118">
        <v>57297693</v>
      </c>
      <c r="V66" s="118" t="s">
        <v>1183</v>
      </c>
      <c r="W66" s="219">
        <v>45308</v>
      </c>
      <c r="X66" s="219">
        <v>45308</v>
      </c>
      <c r="Y66" s="125" t="s">
        <v>77</v>
      </c>
      <c r="Z66" s="219">
        <v>45457</v>
      </c>
      <c r="AA66" s="124">
        <f t="shared" si="0"/>
        <v>149</v>
      </c>
      <c r="AB66" s="118">
        <v>0</v>
      </c>
      <c r="AC66" s="220">
        <v>0</v>
      </c>
      <c r="AD66" s="118">
        <v>0</v>
      </c>
      <c r="AE66" s="193" t="s">
        <v>77</v>
      </c>
      <c r="AF66" s="124">
        <f t="shared" si="3"/>
        <v>0</v>
      </c>
      <c r="AG66" s="118">
        <v>0</v>
      </c>
      <c r="AH66" s="118">
        <v>0</v>
      </c>
      <c r="AI66" s="193" t="s">
        <v>77</v>
      </c>
      <c r="AJ66" s="119">
        <v>0</v>
      </c>
      <c r="AK66" s="123" t="s">
        <v>77</v>
      </c>
      <c r="AL66" s="123" t="s">
        <v>77</v>
      </c>
      <c r="AM66" s="124">
        <f t="shared" si="4"/>
        <v>0</v>
      </c>
      <c r="AN66" s="124">
        <f>+K66+AC66-AH66</f>
        <v>10500000</v>
      </c>
      <c r="AO66" s="119" t="s">
        <v>69</v>
      </c>
      <c r="AP66" s="118">
        <v>10500000</v>
      </c>
      <c r="AQ66" s="119" t="s">
        <v>1214</v>
      </c>
      <c r="AR66" s="118">
        <v>0</v>
      </c>
      <c r="AS66" s="127" t="s">
        <v>77</v>
      </c>
      <c r="AT66" s="221">
        <v>9450000</v>
      </c>
      <c r="AU66" s="159">
        <f t="shared" si="1"/>
        <v>1050000</v>
      </c>
      <c r="AV66" s="98">
        <f t="shared" si="2"/>
        <v>0.9</v>
      </c>
      <c r="AW66" s="193" t="s">
        <v>77</v>
      </c>
      <c r="AX66" s="119" t="s">
        <v>1215</v>
      </c>
      <c r="AY66" s="118" t="s">
        <v>1275</v>
      </c>
      <c r="AZ66" s="116" t="s">
        <v>69</v>
      </c>
      <c r="BA66" s="116" t="s">
        <v>69</v>
      </c>
    </row>
    <row r="67" spans="2:53" x14ac:dyDescent="0.25">
      <c r="B67" s="116">
        <v>2024</v>
      </c>
      <c r="C67" s="116">
        <v>891780111</v>
      </c>
      <c r="D67" s="117" t="s">
        <v>64</v>
      </c>
      <c r="E67" s="119" t="s">
        <v>143</v>
      </c>
      <c r="F67" s="118" t="s">
        <v>409</v>
      </c>
      <c r="G67" s="218">
        <v>0</v>
      </c>
      <c r="H67" s="119" t="s">
        <v>75</v>
      </c>
      <c r="I67" s="117" t="s">
        <v>65</v>
      </c>
      <c r="J67" s="118" t="s">
        <v>688</v>
      </c>
      <c r="K67" s="118">
        <v>12500000</v>
      </c>
      <c r="L67" s="116" t="s">
        <v>70</v>
      </c>
      <c r="M67" s="118" t="s">
        <v>947</v>
      </c>
      <c r="N67" s="118">
        <v>9091645</v>
      </c>
      <c r="O67" s="122">
        <v>13</v>
      </c>
      <c r="P67" s="193">
        <v>45302</v>
      </c>
      <c r="Q67" s="118">
        <v>4518689382</v>
      </c>
      <c r="R67" s="219">
        <v>45308</v>
      </c>
      <c r="S67" s="118">
        <v>12500000</v>
      </c>
      <c r="T67" s="119" t="s">
        <v>67</v>
      </c>
      <c r="U67" s="118">
        <v>36557666</v>
      </c>
      <c r="V67" s="118" t="s">
        <v>1174</v>
      </c>
      <c r="W67" s="219">
        <v>45308</v>
      </c>
      <c r="X67" s="219">
        <v>45308</v>
      </c>
      <c r="Y67" s="125" t="s">
        <v>77</v>
      </c>
      <c r="Z67" s="219">
        <v>45457</v>
      </c>
      <c r="AA67" s="124">
        <f t="shared" si="0"/>
        <v>149</v>
      </c>
      <c r="AB67" s="118">
        <v>0</v>
      </c>
      <c r="AC67" s="220">
        <v>0</v>
      </c>
      <c r="AD67" s="118">
        <v>0</v>
      </c>
      <c r="AE67" s="193" t="s">
        <v>77</v>
      </c>
      <c r="AF67" s="124">
        <f t="shared" si="3"/>
        <v>0</v>
      </c>
      <c r="AG67" s="118">
        <v>0</v>
      </c>
      <c r="AH67" s="118">
        <v>0</v>
      </c>
      <c r="AI67" s="193" t="s">
        <v>77</v>
      </c>
      <c r="AJ67" s="119">
        <v>0</v>
      </c>
      <c r="AK67" s="123" t="s">
        <v>77</v>
      </c>
      <c r="AL67" s="123" t="s">
        <v>77</v>
      </c>
      <c r="AM67" s="124">
        <f t="shared" si="4"/>
        <v>0</v>
      </c>
      <c r="AN67" s="124">
        <f>+K67+AC67-AH67</f>
        <v>12500000</v>
      </c>
      <c r="AO67" s="119" t="s">
        <v>69</v>
      </c>
      <c r="AP67" s="118">
        <v>12500000</v>
      </c>
      <c r="AQ67" s="119" t="s">
        <v>1214</v>
      </c>
      <c r="AR67" s="118">
        <v>0</v>
      </c>
      <c r="AS67" s="127" t="s">
        <v>77</v>
      </c>
      <c r="AT67" s="221">
        <v>11333000</v>
      </c>
      <c r="AU67" s="159">
        <f t="shared" si="1"/>
        <v>1167000</v>
      </c>
      <c r="AV67" s="98">
        <f t="shared" si="2"/>
        <v>0.90664</v>
      </c>
      <c r="AW67" s="193" t="s">
        <v>77</v>
      </c>
      <c r="AX67" s="119" t="s">
        <v>1215</v>
      </c>
      <c r="AY67" s="118" t="s">
        <v>1276</v>
      </c>
      <c r="AZ67" s="116" t="s">
        <v>69</v>
      </c>
      <c r="BA67" s="116" t="s">
        <v>69</v>
      </c>
    </row>
    <row r="68" spans="2:53" x14ac:dyDescent="0.25">
      <c r="B68" s="116">
        <v>2024</v>
      </c>
      <c r="C68" s="116">
        <v>891780111</v>
      </c>
      <c r="D68" s="117" t="s">
        <v>64</v>
      </c>
      <c r="E68" s="119" t="s">
        <v>144</v>
      </c>
      <c r="F68" s="118" t="s">
        <v>410</v>
      </c>
      <c r="G68" s="218">
        <v>0</v>
      </c>
      <c r="H68" s="119" t="s">
        <v>75</v>
      </c>
      <c r="I68" s="117" t="s">
        <v>65</v>
      </c>
      <c r="J68" s="118" t="s">
        <v>689</v>
      </c>
      <c r="K68" s="118">
        <v>20500000</v>
      </c>
      <c r="L68" s="116" t="s">
        <v>70</v>
      </c>
      <c r="M68" s="118" t="s">
        <v>948</v>
      </c>
      <c r="N68" s="118">
        <v>1082968283</v>
      </c>
      <c r="O68" s="122">
        <v>13</v>
      </c>
      <c r="P68" s="193">
        <v>45302</v>
      </c>
      <c r="Q68" s="118">
        <v>4518689382</v>
      </c>
      <c r="R68" s="219">
        <v>45308</v>
      </c>
      <c r="S68" s="118">
        <v>20500000</v>
      </c>
      <c r="T68" s="119" t="s">
        <v>67</v>
      </c>
      <c r="U68" s="118">
        <v>12621405</v>
      </c>
      <c r="V68" s="118" t="s">
        <v>68</v>
      </c>
      <c r="W68" s="219">
        <v>45308</v>
      </c>
      <c r="X68" s="219">
        <v>45308</v>
      </c>
      <c r="Y68" s="125" t="s">
        <v>77</v>
      </c>
      <c r="Z68" s="219">
        <v>45457</v>
      </c>
      <c r="AA68" s="124">
        <f t="shared" si="0"/>
        <v>149</v>
      </c>
      <c r="AB68" s="118">
        <v>0</v>
      </c>
      <c r="AC68" s="220">
        <v>0</v>
      </c>
      <c r="AD68" s="118">
        <v>0</v>
      </c>
      <c r="AE68" s="193" t="s">
        <v>77</v>
      </c>
      <c r="AF68" s="124">
        <f t="shared" si="3"/>
        <v>0</v>
      </c>
      <c r="AG68" s="118">
        <v>0</v>
      </c>
      <c r="AH68" s="118">
        <v>0</v>
      </c>
      <c r="AI68" s="193" t="s">
        <v>77</v>
      </c>
      <c r="AJ68" s="119">
        <v>0</v>
      </c>
      <c r="AK68" s="123" t="s">
        <v>77</v>
      </c>
      <c r="AL68" s="123" t="s">
        <v>77</v>
      </c>
      <c r="AM68" s="124">
        <f t="shared" si="4"/>
        <v>0</v>
      </c>
      <c r="AN68" s="124">
        <f>+K68+AC68-AH68</f>
        <v>20500000</v>
      </c>
      <c r="AO68" s="119" t="s">
        <v>69</v>
      </c>
      <c r="AP68" s="118">
        <v>20500000</v>
      </c>
      <c r="AQ68" s="119" t="s">
        <v>1214</v>
      </c>
      <c r="AR68" s="118">
        <v>0</v>
      </c>
      <c r="AS68" s="127" t="s">
        <v>77</v>
      </c>
      <c r="AT68" s="221">
        <v>18587000</v>
      </c>
      <c r="AU68" s="159">
        <f t="shared" si="1"/>
        <v>1913000</v>
      </c>
      <c r="AV68" s="98">
        <f t="shared" si="2"/>
        <v>0.90668292682926832</v>
      </c>
      <c r="AW68" s="193" t="s">
        <v>77</v>
      </c>
      <c r="AX68" s="119" t="s">
        <v>1215</v>
      </c>
      <c r="AY68" s="118" t="s">
        <v>1277</v>
      </c>
      <c r="AZ68" s="116" t="s">
        <v>69</v>
      </c>
      <c r="BA68" s="116" t="s">
        <v>69</v>
      </c>
    </row>
    <row r="69" spans="2:53" x14ac:dyDescent="0.25">
      <c r="B69" s="116">
        <v>2024</v>
      </c>
      <c r="C69" s="116">
        <v>891780111</v>
      </c>
      <c r="D69" s="117" t="s">
        <v>64</v>
      </c>
      <c r="E69" s="119" t="s">
        <v>145</v>
      </c>
      <c r="F69" s="118" t="s">
        <v>411</v>
      </c>
      <c r="G69" s="218">
        <v>0</v>
      </c>
      <c r="H69" s="119" t="s">
        <v>75</v>
      </c>
      <c r="I69" s="117" t="s">
        <v>65</v>
      </c>
      <c r="J69" s="118" t="s">
        <v>690</v>
      </c>
      <c r="K69" s="118">
        <v>12500000</v>
      </c>
      <c r="L69" s="116" t="s">
        <v>70</v>
      </c>
      <c r="M69" s="118" t="s">
        <v>949</v>
      </c>
      <c r="N69" s="118">
        <v>39047351</v>
      </c>
      <c r="O69" s="122">
        <v>14</v>
      </c>
      <c r="P69" s="219">
        <v>45302</v>
      </c>
      <c r="Q69" s="118">
        <v>2126349000</v>
      </c>
      <c r="R69" s="219">
        <v>45308</v>
      </c>
      <c r="S69" s="118">
        <v>12500000</v>
      </c>
      <c r="T69" s="119" t="s">
        <v>67</v>
      </c>
      <c r="U69" s="118">
        <v>57441846</v>
      </c>
      <c r="V69" s="118" t="s">
        <v>1184</v>
      </c>
      <c r="W69" s="219">
        <v>45308</v>
      </c>
      <c r="X69" s="219">
        <v>45308</v>
      </c>
      <c r="Y69" s="125" t="s">
        <v>77</v>
      </c>
      <c r="Z69" s="219">
        <v>45457</v>
      </c>
      <c r="AA69" s="124">
        <f t="shared" si="0"/>
        <v>149</v>
      </c>
      <c r="AB69" s="118">
        <v>0</v>
      </c>
      <c r="AC69" s="220">
        <v>0</v>
      </c>
      <c r="AD69" s="118">
        <v>0</v>
      </c>
      <c r="AE69" s="193" t="s">
        <v>77</v>
      </c>
      <c r="AF69" s="124">
        <f t="shared" si="3"/>
        <v>0</v>
      </c>
      <c r="AG69" s="118">
        <v>0</v>
      </c>
      <c r="AH69" s="118">
        <v>0</v>
      </c>
      <c r="AI69" s="193" t="s">
        <v>77</v>
      </c>
      <c r="AJ69" s="119">
        <v>0</v>
      </c>
      <c r="AK69" s="123" t="s">
        <v>77</v>
      </c>
      <c r="AL69" s="123" t="s">
        <v>77</v>
      </c>
      <c r="AM69" s="124">
        <f t="shared" si="4"/>
        <v>0</v>
      </c>
      <c r="AN69" s="124">
        <f>+K69+AC69-AH69</f>
        <v>12500000</v>
      </c>
      <c r="AO69" s="119" t="s">
        <v>69</v>
      </c>
      <c r="AP69" s="118">
        <v>12500000</v>
      </c>
      <c r="AQ69" s="119" t="s">
        <v>1214</v>
      </c>
      <c r="AR69" s="118">
        <v>0</v>
      </c>
      <c r="AS69" s="127" t="s">
        <v>77</v>
      </c>
      <c r="AT69" s="221">
        <v>11333000</v>
      </c>
      <c r="AU69" s="159">
        <f t="shared" si="1"/>
        <v>1167000</v>
      </c>
      <c r="AV69" s="98">
        <f t="shared" si="2"/>
        <v>0.90664</v>
      </c>
      <c r="AW69" s="193" t="s">
        <v>77</v>
      </c>
      <c r="AX69" s="119" t="s">
        <v>1215</v>
      </c>
      <c r="AY69" s="118" t="s">
        <v>1278</v>
      </c>
      <c r="AZ69" s="116" t="s">
        <v>69</v>
      </c>
      <c r="BA69" s="116" t="s">
        <v>69</v>
      </c>
    </row>
    <row r="70" spans="2:53" x14ac:dyDescent="0.25">
      <c r="B70" s="116">
        <v>2024</v>
      </c>
      <c r="C70" s="116">
        <v>891780111</v>
      </c>
      <c r="D70" s="117" t="s">
        <v>64</v>
      </c>
      <c r="E70" s="119" t="s">
        <v>146</v>
      </c>
      <c r="F70" s="118" t="s">
        <v>412</v>
      </c>
      <c r="G70" s="218">
        <v>0</v>
      </c>
      <c r="H70" s="119" t="s">
        <v>75</v>
      </c>
      <c r="I70" s="117" t="s">
        <v>65</v>
      </c>
      <c r="J70" s="118" t="s">
        <v>691</v>
      </c>
      <c r="K70" s="118">
        <v>12500000</v>
      </c>
      <c r="L70" s="116" t="s">
        <v>70</v>
      </c>
      <c r="M70" s="118" t="s">
        <v>950</v>
      </c>
      <c r="N70" s="118">
        <v>36729451</v>
      </c>
      <c r="O70" s="122">
        <v>14</v>
      </c>
      <c r="P70" s="219">
        <v>45302</v>
      </c>
      <c r="Q70" s="118">
        <v>2126349000</v>
      </c>
      <c r="R70" s="219">
        <v>45308</v>
      </c>
      <c r="S70" s="118">
        <v>12500000</v>
      </c>
      <c r="T70" s="119" t="s">
        <v>67</v>
      </c>
      <c r="U70" s="118">
        <v>57441846</v>
      </c>
      <c r="V70" s="118" t="s">
        <v>1184</v>
      </c>
      <c r="W70" s="219">
        <v>45308</v>
      </c>
      <c r="X70" s="219">
        <v>45308</v>
      </c>
      <c r="Y70" s="125" t="s">
        <v>77</v>
      </c>
      <c r="Z70" s="219">
        <v>45457</v>
      </c>
      <c r="AA70" s="124">
        <f t="shared" si="0"/>
        <v>149</v>
      </c>
      <c r="AB70" s="118">
        <v>0</v>
      </c>
      <c r="AC70" s="220">
        <v>0</v>
      </c>
      <c r="AD70" s="118">
        <v>0</v>
      </c>
      <c r="AE70" s="193" t="s">
        <v>77</v>
      </c>
      <c r="AF70" s="124">
        <f t="shared" si="3"/>
        <v>0</v>
      </c>
      <c r="AG70" s="118">
        <v>0</v>
      </c>
      <c r="AH70" s="118">
        <v>0</v>
      </c>
      <c r="AI70" s="193" t="s">
        <v>77</v>
      </c>
      <c r="AJ70" s="119">
        <v>0</v>
      </c>
      <c r="AK70" s="123" t="s">
        <v>77</v>
      </c>
      <c r="AL70" s="123" t="s">
        <v>77</v>
      </c>
      <c r="AM70" s="124">
        <f t="shared" si="4"/>
        <v>0</v>
      </c>
      <c r="AN70" s="124">
        <f>+K70+AC70-AH70</f>
        <v>12500000</v>
      </c>
      <c r="AO70" s="119" t="s">
        <v>69</v>
      </c>
      <c r="AP70" s="118">
        <v>12500000</v>
      </c>
      <c r="AQ70" s="119" t="s">
        <v>1214</v>
      </c>
      <c r="AR70" s="118">
        <v>0</v>
      </c>
      <c r="AS70" s="127" t="s">
        <v>77</v>
      </c>
      <c r="AT70" s="221">
        <v>11333000</v>
      </c>
      <c r="AU70" s="159">
        <f t="shared" si="1"/>
        <v>1167000</v>
      </c>
      <c r="AV70" s="98">
        <f t="shared" si="2"/>
        <v>0.90664</v>
      </c>
      <c r="AW70" s="193" t="s">
        <v>77</v>
      </c>
      <c r="AX70" s="119" t="s">
        <v>1215</v>
      </c>
      <c r="AY70" s="118" t="s">
        <v>1279</v>
      </c>
      <c r="AZ70" s="116" t="s">
        <v>69</v>
      </c>
      <c r="BA70" s="116" t="s">
        <v>69</v>
      </c>
    </row>
    <row r="71" spans="2:53" x14ac:dyDescent="0.25">
      <c r="B71" s="116">
        <v>2024</v>
      </c>
      <c r="C71" s="116">
        <v>891780111</v>
      </c>
      <c r="D71" s="117" t="s">
        <v>64</v>
      </c>
      <c r="E71" s="119" t="s">
        <v>147</v>
      </c>
      <c r="F71" s="118" t="s">
        <v>413</v>
      </c>
      <c r="G71" s="218">
        <v>0</v>
      </c>
      <c r="H71" s="119" t="s">
        <v>75</v>
      </c>
      <c r="I71" s="117" t="s">
        <v>65</v>
      </c>
      <c r="J71" s="118" t="s">
        <v>692</v>
      </c>
      <c r="K71" s="118">
        <v>17710000</v>
      </c>
      <c r="L71" s="116" t="s">
        <v>70</v>
      </c>
      <c r="M71" s="118" t="s">
        <v>951</v>
      </c>
      <c r="N71" s="118">
        <v>7601915</v>
      </c>
      <c r="O71" s="122">
        <v>13</v>
      </c>
      <c r="P71" s="193">
        <v>45302</v>
      </c>
      <c r="Q71" s="118">
        <v>4518689382</v>
      </c>
      <c r="R71" s="219">
        <v>45308</v>
      </c>
      <c r="S71" s="118">
        <v>17710000</v>
      </c>
      <c r="T71" s="119" t="s">
        <v>67</v>
      </c>
      <c r="U71" s="118">
        <v>39058006</v>
      </c>
      <c r="V71" s="118" t="s">
        <v>1176</v>
      </c>
      <c r="W71" s="219">
        <v>45308</v>
      </c>
      <c r="X71" s="219">
        <v>45308</v>
      </c>
      <c r="Y71" s="125" t="s">
        <v>77</v>
      </c>
      <c r="Z71" s="219">
        <v>45457</v>
      </c>
      <c r="AA71" s="124">
        <f t="shared" si="0"/>
        <v>149</v>
      </c>
      <c r="AB71" s="118">
        <v>0</v>
      </c>
      <c r="AC71" s="220">
        <v>0</v>
      </c>
      <c r="AD71" s="118">
        <v>0</v>
      </c>
      <c r="AE71" s="193" t="s">
        <v>77</v>
      </c>
      <c r="AF71" s="124">
        <f t="shared" si="3"/>
        <v>0</v>
      </c>
      <c r="AG71" s="118">
        <v>0</v>
      </c>
      <c r="AH71" s="118">
        <v>0</v>
      </c>
      <c r="AI71" s="193" t="s">
        <v>77</v>
      </c>
      <c r="AJ71" s="119">
        <v>0</v>
      </c>
      <c r="AK71" s="123" t="s">
        <v>77</v>
      </c>
      <c r="AL71" s="123" t="s">
        <v>77</v>
      </c>
      <c r="AM71" s="124">
        <f t="shared" si="4"/>
        <v>0</v>
      </c>
      <c r="AN71" s="124">
        <f>+K71+AC71-AH71</f>
        <v>17710000</v>
      </c>
      <c r="AO71" s="119" t="s">
        <v>69</v>
      </c>
      <c r="AP71" s="118">
        <v>17710000</v>
      </c>
      <c r="AQ71" s="119" t="s">
        <v>1214</v>
      </c>
      <c r="AR71" s="118">
        <v>0</v>
      </c>
      <c r="AS71" s="127" t="s">
        <v>77</v>
      </c>
      <c r="AT71" s="221">
        <v>16170000</v>
      </c>
      <c r="AU71" s="159">
        <f t="shared" si="1"/>
        <v>1540000</v>
      </c>
      <c r="AV71" s="98">
        <f t="shared" si="2"/>
        <v>0.91304347826086951</v>
      </c>
      <c r="AW71" s="193" t="s">
        <v>77</v>
      </c>
      <c r="AX71" s="119" t="s">
        <v>1215</v>
      </c>
      <c r="AY71" s="118" t="s">
        <v>1280</v>
      </c>
      <c r="AZ71" s="116" t="s">
        <v>69</v>
      </c>
      <c r="BA71" s="116" t="s">
        <v>69</v>
      </c>
    </row>
    <row r="72" spans="2:53" x14ac:dyDescent="0.25">
      <c r="B72" s="116">
        <v>2024</v>
      </c>
      <c r="C72" s="116">
        <v>891780111</v>
      </c>
      <c r="D72" s="117" t="s">
        <v>64</v>
      </c>
      <c r="E72" s="119" t="s">
        <v>148</v>
      </c>
      <c r="F72" s="118" t="s">
        <v>414</v>
      </c>
      <c r="G72" s="218">
        <v>0</v>
      </c>
      <c r="H72" s="119" t="s">
        <v>75</v>
      </c>
      <c r="I72" s="117" t="s">
        <v>65</v>
      </c>
      <c r="J72" s="118" t="s">
        <v>693</v>
      </c>
      <c r="K72" s="118">
        <v>16500000</v>
      </c>
      <c r="L72" s="116" t="s">
        <v>70</v>
      </c>
      <c r="M72" s="118" t="s">
        <v>952</v>
      </c>
      <c r="N72" s="118">
        <v>1082911157</v>
      </c>
      <c r="O72" s="122">
        <v>13</v>
      </c>
      <c r="P72" s="193">
        <v>45302</v>
      </c>
      <c r="Q72" s="118">
        <v>4518689382</v>
      </c>
      <c r="R72" s="219">
        <v>45308</v>
      </c>
      <c r="S72" s="118">
        <v>16500000</v>
      </c>
      <c r="T72" s="119" t="s">
        <v>67</v>
      </c>
      <c r="U72" s="118">
        <v>12621405</v>
      </c>
      <c r="V72" s="118" t="s">
        <v>68</v>
      </c>
      <c r="W72" s="219">
        <v>45308</v>
      </c>
      <c r="X72" s="219">
        <v>45308</v>
      </c>
      <c r="Y72" s="125" t="s">
        <v>77</v>
      </c>
      <c r="Z72" s="219">
        <v>45457</v>
      </c>
      <c r="AA72" s="124">
        <f t="shared" ref="AA72:AA135" si="5">+IF(Y72="1800-01-01",Z72-X72,Z72-Y72)</f>
        <v>149</v>
      </c>
      <c r="AB72" s="118">
        <v>0</v>
      </c>
      <c r="AC72" s="220">
        <v>0</v>
      </c>
      <c r="AD72" s="118">
        <v>0</v>
      </c>
      <c r="AE72" s="193" t="s">
        <v>77</v>
      </c>
      <c r="AF72" s="124">
        <f t="shared" si="3"/>
        <v>0</v>
      </c>
      <c r="AG72" s="118">
        <v>1</v>
      </c>
      <c r="AH72" s="118">
        <v>13090000</v>
      </c>
      <c r="AI72" s="193">
        <v>45336</v>
      </c>
      <c r="AJ72" s="119">
        <v>0</v>
      </c>
      <c r="AK72" s="123" t="s">
        <v>77</v>
      </c>
      <c r="AL72" s="123" t="s">
        <v>77</v>
      </c>
      <c r="AM72" s="124">
        <f t="shared" si="4"/>
        <v>0</v>
      </c>
      <c r="AN72" s="124">
        <f>+K72+AC72-AH72</f>
        <v>3410000</v>
      </c>
      <c r="AO72" s="119" t="s">
        <v>69</v>
      </c>
      <c r="AP72" s="118">
        <v>16500000</v>
      </c>
      <c r="AQ72" s="119" t="s">
        <v>1214</v>
      </c>
      <c r="AR72" s="118">
        <v>0</v>
      </c>
      <c r="AS72" s="127" t="s">
        <v>77</v>
      </c>
      <c r="AT72" s="221">
        <v>3410000</v>
      </c>
      <c r="AU72" s="159">
        <f t="shared" ref="AU72:AU137" si="6">AN72-AT72</f>
        <v>0</v>
      </c>
      <c r="AV72" s="98">
        <f t="shared" ref="AV72:AV135" si="7">+IFERROR(AT72/AN72,"_")</f>
        <v>1</v>
      </c>
      <c r="AW72" s="193">
        <v>45355</v>
      </c>
      <c r="AX72" s="119" t="s">
        <v>1216</v>
      </c>
      <c r="AY72" s="118" t="s">
        <v>1281</v>
      </c>
      <c r="AZ72" s="116" t="s">
        <v>69</v>
      </c>
      <c r="BA72" s="116" t="s">
        <v>69</v>
      </c>
    </row>
    <row r="73" spans="2:53" x14ac:dyDescent="0.25">
      <c r="B73" s="116">
        <v>2024</v>
      </c>
      <c r="C73" s="116">
        <v>891780111</v>
      </c>
      <c r="D73" s="117" t="s">
        <v>64</v>
      </c>
      <c r="E73" s="119" t="s">
        <v>149</v>
      </c>
      <c r="F73" s="118" t="s">
        <v>415</v>
      </c>
      <c r="G73" s="218">
        <v>0</v>
      </c>
      <c r="H73" s="119" t="s">
        <v>75</v>
      </c>
      <c r="I73" s="117" t="s">
        <v>65</v>
      </c>
      <c r="J73" s="118" t="s">
        <v>694</v>
      </c>
      <c r="K73" s="118">
        <v>15400000</v>
      </c>
      <c r="L73" s="116" t="s">
        <v>70</v>
      </c>
      <c r="M73" s="118" t="s">
        <v>953</v>
      </c>
      <c r="N73" s="118">
        <v>1082927274</v>
      </c>
      <c r="O73" s="122">
        <v>13</v>
      </c>
      <c r="P73" s="193">
        <v>45302</v>
      </c>
      <c r="Q73" s="118">
        <v>4518689382</v>
      </c>
      <c r="R73" s="219">
        <v>45308</v>
      </c>
      <c r="S73" s="118">
        <v>15400000</v>
      </c>
      <c r="T73" s="119" t="s">
        <v>67</v>
      </c>
      <c r="U73" s="118">
        <v>57297693</v>
      </c>
      <c r="V73" s="118" t="s">
        <v>1183</v>
      </c>
      <c r="W73" s="219">
        <v>45308</v>
      </c>
      <c r="X73" s="219">
        <v>45308</v>
      </c>
      <c r="Y73" s="125" t="s">
        <v>77</v>
      </c>
      <c r="Z73" s="219">
        <v>45457</v>
      </c>
      <c r="AA73" s="124">
        <f t="shared" si="5"/>
        <v>149</v>
      </c>
      <c r="AB73" s="118">
        <v>0</v>
      </c>
      <c r="AC73" s="220">
        <v>0</v>
      </c>
      <c r="AD73" s="118">
        <v>0</v>
      </c>
      <c r="AE73" s="193" t="s">
        <v>77</v>
      </c>
      <c r="AF73" s="124">
        <f t="shared" si="3"/>
        <v>0</v>
      </c>
      <c r="AG73" s="118">
        <v>0</v>
      </c>
      <c r="AH73" s="118">
        <v>0</v>
      </c>
      <c r="AI73" s="193" t="s">
        <v>77</v>
      </c>
      <c r="AJ73" s="119">
        <v>0</v>
      </c>
      <c r="AK73" s="123" t="s">
        <v>77</v>
      </c>
      <c r="AL73" s="123" t="s">
        <v>77</v>
      </c>
      <c r="AM73" s="124">
        <f t="shared" si="4"/>
        <v>0</v>
      </c>
      <c r="AN73" s="124">
        <f>+K73+AC73-AH73</f>
        <v>15400000</v>
      </c>
      <c r="AO73" s="119" t="s">
        <v>69</v>
      </c>
      <c r="AP73" s="118">
        <v>15400000</v>
      </c>
      <c r="AQ73" s="119" t="s">
        <v>1214</v>
      </c>
      <c r="AR73" s="118">
        <v>0</v>
      </c>
      <c r="AS73" s="127" t="s">
        <v>77</v>
      </c>
      <c r="AT73" s="221">
        <v>14000000</v>
      </c>
      <c r="AU73" s="159">
        <f t="shared" si="6"/>
        <v>1400000</v>
      </c>
      <c r="AV73" s="98">
        <f t="shared" si="7"/>
        <v>0.90909090909090906</v>
      </c>
      <c r="AW73" s="193" t="s">
        <v>77</v>
      </c>
      <c r="AX73" s="119" t="s">
        <v>1215</v>
      </c>
      <c r="AY73" s="118" t="s">
        <v>1282</v>
      </c>
      <c r="AZ73" s="116" t="s">
        <v>69</v>
      </c>
      <c r="BA73" s="116" t="s">
        <v>69</v>
      </c>
    </row>
    <row r="74" spans="2:53" x14ac:dyDescent="0.25">
      <c r="B74" s="116">
        <v>2024</v>
      </c>
      <c r="C74" s="116">
        <v>891780111</v>
      </c>
      <c r="D74" s="117" t="s">
        <v>64</v>
      </c>
      <c r="E74" s="119" t="s">
        <v>150</v>
      </c>
      <c r="F74" s="118" t="s">
        <v>416</v>
      </c>
      <c r="G74" s="218">
        <v>0</v>
      </c>
      <c r="H74" s="119" t="s">
        <v>75</v>
      </c>
      <c r="I74" s="117" t="s">
        <v>65</v>
      </c>
      <c r="J74" s="118" t="s">
        <v>695</v>
      </c>
      <c r="K74" s="118">
        <v>10780000</v>
      </c>
      <c r="L74" s="116" t="s">
        <v>70</v>
      </c>
      <c r="M74" s="118" t="s">
        <v>954</v>
      </c>
      <c r="N74" s="118">
        <v>5492235</v>
      </c>
      <c r="O74" s="122">
        <v>14</v>
      </c>
      <c r="P74" s="219">
        <v>45302</v>
      </c>
      <c r="Q74" s="118">
        <v>2126349000</v>
      </c>
      <c r="R74" s="219">
        <v>45308</v>
      </c>
      <c r="S74" s="118">
        <v>10780000</v>
      </c>
      <c r="T74" s="119" t="s">
        <v>67</v>
      </c>
      <c r="U74" s="118">
        <v>57444673</v>
      </c>
      <c r="V74" s="118" t="s">
        <v>1175</v>
      </c>
      <c r="W74" s="219">
        <v>45308</v>
      </c>
      <c r="X74" s="219">
        <v>45308</v>
      </c>
      <c r="Y74" s="125" t="s">
        <v>77</v>
      </c>
      <c r="Z74" s="219">
        <v>45457</v>
      </c>
      <c r="AA74" s="124">
        <f t="shared" si="5"/>
        <v>149</v>
      </c>
      <c r="AB74" s="118">
        <v>0</v>
      </c>
      <c r="AC74" s="220">
        <v>0</v>
      </c>
      <c r="AD74" s="118">
        <v>0</v>
      </c>
      <c r="AE74" s="193" t="s">
        <v>77</v>
      </c>
      <c r="AF74" s="124">
        <f t="shared" si="3"/>
        <v>0</v>
      </c>
      <c r="AG74" s="118">
        <v>0</v>
      </c>
      <c r="AH74" s="118">
        <v>0</v>
      </c>
      <c r="AI74" s="193" t="s">
        <v>77</v>
      </c>
      <c r="AJ74" s="119">
        <v>0</v>
      </c>
      <c r="AK74" s="123" t="s">
        <v>77</v>
      </c>
      <c r="AL74" s="123" t="s">
        <v>77</v>
      </c>
      <c r="AM74" s="124">
        <f t="shared" si="4"/>
        <v>0</v>
      </c>
      <c r="AN74" s="124">
        <f>+K74+AC74-AH74</f>
        <v>10780000</v>
      </c>
      <c r="AO74" s="119" t="s">
        <v>69</v>
      </c>
      <c r="AP74" s="118">
        <v>10780000</v>
      </c>
      <c r="AQ74" s="119" t="s">
        <v>1214</v>
      </c>
      <c r="AR74" s="118">
        <v>0</v>
      </c>
      <c r="AS74" s="127" t="s">
        <v>77</v>
      </c>
      <c r="AT74" s="221">
        <v>9800000</v>
      </c>
      <c r="AU74" s="159">
        <f t="shared" si="6"/>
        <v>980000</v>
      </c>
      <c r="AV74" s="98">
        <f t="shared" si="7"/>
        <v>0.90909090909090906</v>
      </c>
      <c r="AW74" s="193" t="s">
        <v>77</v>
      </c>
      <c r="AX74" s="119" t="s">
        <v>1215</v>
      </c>
      <c r="AY74" s="118" t="s">
        <v>1283</v>
      </c>
      <c r="AZ74" s="116" t="s">
        <v>69</v>
      </c>
      <c r="BA74" s="116" t="s">
        <v>69</v>
      </c>
    </row>
    <row r="75" spans="2:53" x14ac:dyDescent="0.25">
      <c r="B75" s="116">
        <v>2024</v>
      </c>
      <c r="C75" s="116">
        <v>891780111</v>
      </c>
      <c r="D75" s="117" t="s">
        <v>64</v>
      </c>
      <c r="E75" s="119" t="s">
        <v>151</v>
      </c>
      <c r="F75" s="118" t="s">
        <v>417</v>
      </c>
      <c r="G75" s="218">
        <v>0</v>
      </c>
      <c r="H75" s="119" t="s">
        <v>75</v>
      </c>
      <c r="I75" s="117" t="s">
        <v>65</v>
      </c>
      <c r="J75" s="118" t="s">
        <v>696</v>
      </c>
      <c r="K75" s="118">
        <v>18000000</v>
      </c>
      <c r="L75" s="116" t="s">
        <v>70</v>
      </c>
      <c r="M75" s="118" t="s">
        <v>955</v>
      </c>
      <c r="N75" s="118">
        <v>22854984</v>
      </c>
      <c r="O75" s="122">
        <v>13</v>
      </c>
      <c r="P75" s="193">
        <v>45302</v>
      </c>
      <c r="Q75" s="118">
        <v>4518689382</v>
      </c>
      <c r="R75" s="219">
        <v>45308</v>
      </c>
      <c r="S75" s="118">
        <v>18000000</v>
      </c>
      <c r="T75" s="119" t="s">
        <v>67</v>
      </c>
      <c r="U75" s="118">
        <v>12621405</v>
      </c>
      <c r="V75" s="118" t="s">
        <v>68</v>
      </c>
      <c r="W75" s="219">
        <v>45308</v>
      </c>
      <c r="X75" s="219">
        <v>45308</v>
      </c>
      <c r="Y75" s="125" t="s">
        <v>77</v>
      </c>
      <c r="Z75" s="219">
        <v>45457</v>
      </c>
      <c r="AA75" s="124">
        <f t="shared" si="5"/>
        <v>149</v>
      </c>
      <c r="AB75" s="118">
        <v>0</v>
      </c>
      <c r="AC75" s="220">
        <v>0</v>
      </c>
      <c r="AD75" s="118">
        <v>0</v>
      </c>
      <c r="AE75" s="193" t="s">
        <v>77</v>
      </c>
      <c r="AF75" s="124">
        <f t="shared" si="3"/>
        <v>0</v>
      </c>
      <c r="AG75" s="118">
        <v>0</v>
      </c>
      <c r="AH75" s="118">
        <v>0</v>
      </c>
      <c r="AI75" s="193" t="s">
        <v>77</v>
      </c>
      <c r="AJ75" s="119">
        <v>0</v>
      </c>
      <c r="AK75" s="123" t="s">
        <v>77</v>
      </c>
      <c r="AL75" s="123" t="s">
        <v>77</v>
      </c>
      <c r="AM75" s="124">
        <f t="shared" si="4"/>
        <v>0</v>
      </c>
      <c r="AN75" s="124">
        <f>+K75+AC75-AH75</f>
        <v>18000000</v>
      </c>
      <c r="AO75" s="119" t="s">
        <v>69</v>
      </c>
      <c r="AP75" s="118">
        <v>18000000</v>
      </c>
      <c r="AQ75" s="119" t="s">
        <v>1214</v>
      </c>
      <c r="AR75" s="118">
        <v>0</v>
      </c>
      <c r="AS75" s="127" t="s">
        <v>77</v>
      </c>
      <c r="AT75" s="221">
        <v>16320000</v>
      </c>
      <c r="AU75" s="159">
        <f t="shared" si="6"/>
        <v>1680000</v>
      </c>
      <c r="AV75" s="98">
        <f t="shared" si="7"/>
        <v>0.90666666666666662</v>
      </c>
      <c r="AW75" s="193" t="s">
        <v>77</v>
      </c>
      <c r="AX75" s="119" t="s">
        <v>1215</v>
      </c>
      <c r="AY75" s="118" t="s">
        <v>1284</v>
      </c>
      <c r="AZ75" s="116" t="s">
        <v>69</v>
      </c>
      <c r="BA75" s="116" t="s">
        <v>69</v>
      </c>
    </row>
    <row r="76" spans="2:53" x14ac:dyDescent="0.25">
      <c r="B76" s="116">
        <v>2024</v>
      </c>
      <c r="C76" s="116">
        <v>891780111</v>
      </c>
      <c r="D76" s="117" t="s">
        <v>64</v>
      </c>
      <c r="E76" s="119" t="s">
        <v>152</v>
      </c>
      <c r="F76" s="118" t="s">
        <v>418</v>
      </c>
      <c r="G76" s="218">
        <v>0</v>
      </c>
      <c r="H76" s="119" t="s">
        <v>75</v>
      </c>
      <c r="I76" s="117" t="s">
        <v>65</v>
      </c>
      <c r="J76" s="118" t="s">
        <v>697</v>
      </c>
      <c r="K76" s="118">
        <v>10290000</v>
      </c>
      <c r="L76" s="116" t="s">
        <v>70</v>
      </c>
      <c r="M76" s="118" t="s">
        <v>956</v>
      </c>
      <c r="N76" s="118">
        <v>1082410646</v>
      </c>
      <c r="O76" s="122">
        <v>14</v>
      </c>
      <c r="P76" s="219">
        <v>45302</v>
      </c>
      <c r="Q76" s="118">
        <v>2126349000</v>
      </c>
      <c r="R76" s="219">
        <v>45309</v>
      </c>
      <c r="S76" s="118">
        <v>10290000</v>
      </c>
      <c r="T76" s="119" t="s">
        <v>67</v>
      </c>
      <c r="U76" s="118">
        <v>57297693</v>
      </c>
      <c r="V76" s="118" t="s">
        <v>1183</v>
      </c>
      <c r="W76" s="219">
        <v>45308</v>
      </c>
      <c r="X76" s="219">
        <v>45309</v>
      </c>
      <c r="Y76" s="125" t="s">
        <v>77</v>
      </c>
      <c r="Z76" s="219">
        <v>45457</v>
      </c>
      <c r="AA76" s="124">
        <f t="shared" si="5"/>
        <v>148</v>
      </c>
      <c r="AB76" s="118">
        <v>0</v>
      </c>
      <c r="AC76" s="220">
        <v>0</v>
      </c>
      <c r="AD76" s="118">
        <v>0</v>
      </c>
      <c r="AE76" s="193" t="s">
        <v>77</v>
      </c>
      <c r="AF76" s="124">
        <f t="shared" si="3"/>
        <v>0</v>
      </c>
      <c r="AG76" s="118">
        <v>0</v>
      </c>
      <c r="AH76" s="118">
        <v>0</v>
      </c>
      <c r="AI76" s="193" t="s">
        <v>77</v>
      </c>
      <c r="AJ76" s="119">
        <v>0</v>
      </c>
      <c r="AK76" s="123" t="s">
        <v>77</v>
      </c>
      <c r="AL76" s="123" t="s">
        <v>77</v>
      </c>
      <c r="AM76" s="124">
        <f t="shared" si="4"/>
        <v>0</v>
      </c>
      <c r="AN76" s="124">
        <f>+K76+AC76-AH76</f>
        <v>10290000</v>
      </c>
      <c r="AO76" s="119" t="s">
        <v>69</v>
      </c>
      <c r="AP76" s="118">
        <v>10290000</v>
      </c>
      <c r="AQ76" s="119" t="s">
        <v>1214</v>
      </c>
      <c r="AR76" s="118">
        <v>0</v>
      </c>
      <c r="AS76" s="127" t="s">
        <v>77</v>
      </c>
      <c r="AT76" s="221">
        <v>9310000</v>
      </c>
      <c r="AU76" s="159">
        <f t="shared" si="6"/>
        <v>980000</v>
      </c>
      <c r="AV76" s="98">
        <f t="shared" si="7"/>
        <v>0.90476190476190477</v>
      </c>
      <c r="AW76" s="193" t="s">
        <v>77</v>
      </c>
      <c r="AX76" s="119" t="s">
        <v>1215</v>
      </c>
      <c r="AY76" s="118" t="s">
        <v>1285</v>
      </c>
      <c r="AZ76" s="116" t="s">
        <v>69</v>
      </c>
      <c r="BA76" s="116" t="s">
        <v>69</v>
      </c>
    </row>
    <row r="77" spans="2:53" x14ac:dyDescent="0.25">
      <c r="B77" s="116">
        <v>2024</v>
      </c>
      <c r="C77" s="116">
        <v>891780111</v>
      </c>
      <c r="D77" s="117" t="s">
        <v>64</v>
      </c>
      <c r="E77" s="119" t="s">
        <v>153</v>
      </c>
      <c r="F77" s="118" t="s">
        <v>419</v>
      </c>
      <c r="G77" s="218">
        <v>0</v>
      </c>
      <c r="H77" s="119" t="s">
        <v>75</v>
      </c>
      <c r="I77" s="117" t="s">
        <v>65</v>
      </c>
      <c r="J77" s="118" t="s">
        <v>698</v>
      </c>
      <c r="K77" s="118">
        <v>15000000</v>
      </c>
      <c r="L77" s="116" t="s">
        <v>70</v>
      </c>
      <c r="M77" s="118" t="s">
        <v>957</v>
      </c>
      <c r="N77" s="118">
        <v>1083465166</v>
      </c>
      <c r="O77" s="122">
        <v>13</v>
      </c>
      <c r="P77" s="193">
        <v>45302</v>
      </c>
      <c r="Q77" s="118">
        <v>4518689382</v>
      </c>
      <c r="R77" s="219">
        <v>45308</v>
      </c>
      <c r="S77" s="118">
        <v>15000000</v>
      </c>
      <c r="T77" s="119" t="s">
        <v>67</v>
      </c>
      <c r="U77" s="118">
        <v>57441846</v>
      </c>
      <c r="V77" s="118" t="s">
        <v>1184</v>
      </c>
      <c r="W77" s="219">
        <v>45308</v>
      </c>
      <c r="X77" s="219">
        <v>45308</v>
      </c>
      <c r="Y77" s="125" t="s">
        <v>77</v>
      </c>
      <c r="Z77" s="219">
        <v>45457</v>
      </c>
      <c r="AA77" s="124">
        <f t="shared" si="5"/>
        <v>149</v>
      </c>
      <c r="AB77" s="118">
        <v>0</v>
      </c>
      <c r="AC77" s="220">
        <v>0</v>
      </c>
      <c r="AD77" s="118">
        <v>0</v>
      </c>
      <c r="AE77" s="193" t="s">
        <v>77</v>
      </c>
      <c r="AF77" s="124">
        <f t="shared" si="3"/>
        <v>0</v>
      </c>
      <c r="AG77" s="118">
        <v>1</v>
      </c>
      <c r="AH77" s="118">
        <v>12900000</v>
      </c>
      <c r="AI77" s="193">
        <v>45327</v>
      </c>
      <c r="AJ77" s="119">
        <v>0</v>
      </c>
      <c r="AK77" s="123" t="s">
        <v>77</v>
      </c>
      <c r="AL77" s="123" t="s">
        <v>77</v>
      </c>
      <c r="AM77" s="124">
        <f t="shared" si="4"/>
        <v>0</v>
      </c>
      <c r="AN77" s="124">
        <f>+K77+AC77-AH77</f>
        <v>2100000</v>
      </c>
      <c r="AO77" s="119" t="s">
        <v>69</v>
      </c>
      <c r="AP77" s="118">
        <v>15000000</v>
      </c>
      <c r="AQ77" s="119" t="s">
        <v>1214</v>
      </c>
      <c r="AR77" s="118">
        <v>0</v>
      </c>
      <c r="AS77" s="127" t="s">
        <v>77</v>
      </c>
      <c r="AT77" s="221">
        <v>2100000</v>
      </c>
      <c r="AU77" s="159">
        <f t="shared" si="6"/>
        <v>0</v>
      </c>
      <c r="AV77" s="98">
        <f t="shared" si="7"/>
        <v>1</v>
      </c>
      <c r="AW77" s="193">
        <v>45355</v>
      </c>
      <c r="AX77" s="119" t="s">
        <v>1216</v>
      </c>
      <c r="AY77" s="118" t="s">
        <v>1286</v>
      </c>
      <c r="AZ77" s="116" t="s">
        <v>69</v>
      </c>
      <c r="BA77" s="116" t="s">
        <v>69</v>
      </c>
    </row>
    <row r="78" spans="2:53" x14ac:dyDescent="0.25">
      <c r="B78" s="116">
        <v>2024</v>
      </c>
      <c r="C78" s="116">
        <v>891780111</v>
      </c>
      <c r="D78" s="117" t="s">
        <v>64</v>
      </c>
      <c r="E78" s="119" t="s">
        <v>154</v>
      </c>
      <c r="F78" s="118" t="s">
        <v>420</v>
      </c>
      <c r="G78" s="218">
        <v>0</v>
      </c>
      <c r="H78" s="119" t="s">
        <v>75</v>
      </c>
      <c r="I78" s="117" t="s">
        <v>65</v>
      </c>
      <c r="J78" s="118" t="s">
        <v>699</v>
      </c>
      <c r="K78" s="118">
        <v>19500000</v>
      </c>
      <c r="L78" s="116" t="s">
        <v>70</v>
      </c>
      <c r="M78" s="118" t="s">
        <v>958</v>
      </c>
      <c r="N78" s="118">
        <v>1082889745</v>
      </c>
      <c r="O78" s="122">
        <v>13</v>
      </c>
      <c r="P78" s="193">
        <v>45302</v>
      </c>
      <c r="Q78" s="118">
        <v>4518689382</v>
      </c>
      <c r="R78" s="219">
        <v>45308</v>
      </c>
      <c r="S78" s="118">
        <v>19500000</v>
      </c>
      <c r="T78" s="119" t="s">
        <v>67</v>
      </c>
      <c r="U78" s="118">
        <v>36718996</v>
      </c>
      <c r="V78" s="118" t="s">
        <v>1182</v>
      </c>
      <c r="W78" s="219">
        <v>45308</v>
      </c>
      <c r="X78" s="219">
        <v>45308</v>
      </c>
      <c r="Y78" s="125" t="s">
        <v>77</v>
      </c>
      <c r="Z78" s="219">
        <v>45457</v>
      </c>
      <c r="AA78" s="124">
        <f t="shared" si="5"/>
        <v>149</v>
      </c>
      <c r="AB78" s="118">
        <v>0</v>
      </c>
      <c r="AC78" s="220">
        <v>0</v>
      </c>
      <c r="AD78" s="118">
        <v>0</v>
      </c>
      <c r="AE78" s="193" t="s">
        <v>77</v>
      </c>
      <c r="AF78" s="124">
        <f t="shared" si="3"/>
        <v>0</v>
      </c>
      <c r="AG78" s="118">
        <v>0</v>
      </c>
      <c r="AH78" s="118">
        <v>0</v>
      </c>
      <c r="AI78" s="193" t="s">
        <v>77</v>
      </c>
      <c r="AJ78" s="119">
        <v>0</v>
      </c>
      <c r="AK78" s="123" t="s">
        <v>77</v>
      </c>
      <c r="AL78" s="123" t="s">
        <v>77</v>
      </c>
      <c r="AM78" s="124">
        <f t="shared" si="4"/>
        <v>0</v>
      </c>
      <c r="AN78" s="124">
        <f>+K78+AC78-AH78</f>
        <v>19500000</v>
      </c>
      <c r="AO78" s="119" t="s">
        <v>69</v>
      </c>
      <c r="AP78" s="118">
        <v>19500000</v>
      </c>
      <c r="AQ78" s="119" t="s">
        <v>1214</v>
      </c>
      <c r="AR78" s="118">
        <v>0</v>
      </c>
      <c r="AS78" s="127" t="s">
        <v>77</v>
      </c>
      <c r="AT78" s="221">
        <v>13780000</v>
      </c>
      <c r="AU78" s="159">
        <f t="shared" si="6"/>
        <v>5720000</v>
      </c>
      <c r="AV78" s="98">
        <f t="shared" si="7"/>
        <v>0.70666666666666667</v>
      </c>
      <c r="AW78" s="193" t="s">
        <v>77</v>
      </c>
      <c r="AX78" s="119" t="s">
        <v>1215</v>
      </c>
      <c r="AY78" s="118" t="s">
        <v>1287</v>
      </c>
      <c r="AZ78" s="116" t="s">
        <v>69</v>
      </c>
      <c r="BA78" s="116" t="s">
        <v>69</v>
      </c>
    </row>
    <row r="79" spans="2:53" x14ac:dyDescent="0.25">
      <c r="B79" s="116">
        <v>2024</v>
      </c>
      <c r="C79" s="116">
        <v>891780111</v>
      </c>
      <c r="D79" s="117" t="s">
        <v>64</v>
      </c>
      <c r="E79" s="119" t="s">
        <v>155</v>
      </c>
      <c r="F79" s="118" t="s">
        <v>421</v>
      </c>
      <c r="G79" s="218">
        <v>0</v>
      </c>
      <c r="H79" s="119" t="s">
        <v>75</v>
      </c>
      <c r="I79" s="117" t="s">
        <v>65</v>
      </c>
      <c r="J79" s="118" t="s">
        <v>700</v>
      </c>
      <c r="K79" s="118">
        <v>10500000</v>
      </c>
      <c r="L79" s="116" t="s">
        <v>70</v>
      </c>
      <c r="M79" s="118" t="s">
        <v>959</v>
      </c>
      <c r="N79" s="118">
        <v>1082889469</v>
      </c>
      <c r="O79" s="122">
        <v>14</v>
      </c>
      <c r="P79" s="219">
        <v>45302</v>
      </c>
      <c r="Q79" s="118">
        <v>2126349000</v>
      </c>
      <c r="R79" s="219">
        <v>45308</v>
      </c>
      <c r="S79" s="118">
        <v>10500000</v>
      </c>
      <c r="T79" s="119" t="s">
        <v>67</v>
      </c>
      <c r="U79" s="118">
        <v>7633817</v>
      </c>
      <c r="V79" s="118" t="s">
        <v>1185</v>
      </c>
      <c r="W79" s="219">
        <v>45308</v>
      </c>
      <c r="X79" s="219">
        <v>45308</v>
      </c>
      <c r="Y79" s="125" t="s">
        <v>77</v>
      </c>
      <c r="Z79" s="219">
        <v>45457</v>
      </c>
      <c r="AA79" s="124">
        <f t="shared" si="5"/>
        <v>149</v>
      </c>
      <c r="AB79" s="118">
        <v>0</v>
      </c>
      <c r="AC79" s="220">
        <v>0</v>
      </c>
      <c r="AD79" s="118">
        <v>0</v>
      </c>
      <c r="AE79" s="193" t="s">
        <v>77</v>
      </c>
      <c r="AF79" s="124">
        <f t="shared" si="3"/>
        <v>0</v>
      </c>
      <c r="AG79" s="118">
        <v>0</v>
      </c>
      <c r="AH79" s="118">
        <v>0</v>
      </c>
      <c r="AI79" s="193" t="s">
        <v>77</v>
      </c>
      <c r="AJ79" s="119">
        <v>0</v>
      </c>
      <c r="AK79" s="123" t="s">
        <v>77</v>
      </c>
      <c r="AL79" s="123" t="s">
        <v>77</v>
      </c>
      <c r="AM79" s="124">
        <f t="shared" si="4"/>
        <v>0</v>
      </c>
      <c r="AN79" s="124">
        <f>+K79+AC79-AH79</f>
        <v>10500000</v>
      </c>
      <c r="AO79" s="119" t="s">
        <v>69</v>
      </c>
      <c r="AP79" s="118">
        <v>10500000</v>
      </c>
      <c r="AQ79" s="119" t="s">
        <v>1214</v>
      </c>
      <c r="AR79" s="118">
        <v>0</v>
      </c>
      <c r="AS79" s="127" t="s">
        <v>77</v>
      </c>
      <c r="AT79" s="221">
        <v>9520000</v>
      </c>
      <c r="AU79" s="159">
        <f t="shared" si="6"/>
        <v>980000</v>
      </c>
      <c r="AV79" s="98">
        <f t="shared" si="7"/>
        <v>0.90666666666666662</v>
      </c>
      <c r="AW79" s="193" t="s">
        <v>77</v>
      </c>
      <c r="AX79" s="119" t="s">
        <v>1215</v>
      </c>
      <c r="AY79" s="118" t="s">
        <v>1288</v>
      </c>
      <c r="AZ79" s="116" t="s">
        <v>69</v>
      </c>
      <c r="BA79" s="116" t="s">
        <v>69</v>
      </c>
    </row>
    <row r="80" spans="2:53" x14ac:dyDescent="0.25">
      <c r="B80" s="116">
        <v>2024</v>
      </c>
      <c r="C80" s="116">
        <v>891780111</v>
      </c>
      <c r="D80" s="117" t="s">
        <v>64</v>
      </c>
      <c r="E80" s="119" t="s">
        <v>156</v>
      </c>
      <c r="F80" s="118" t="s">
        <v>422</v>
      </c>
      <c r="G80" s="218">
        <v>0</v>
      </c>
      <c r="H80" s="119" t="s">
        <v>75</v>
      </c>
      <c r="I80" s="117" t="s">
        <v>65</v>
      </c>
      <c r="J80" s="118" t="s">
        <v>701</v>
      </c>
      <c r="K80" s="118">
        <v>16500000</v>
      </c>
      <c r="L80" s="116" t="s">
        <v>70</v>
      </c>
      <c r="M80" s="118" t="s">
        <v>960</v>
      </c>
      <c r="N80" s="118">
        <v>1216968632</v>
      </c>
      <c r="O80" s="122">
        <v>13</v>
      </c>
      <c r="P80" s="193">
        <v>45302</v>
      </c>
      <c r="Q80" s="118">
        <v>4518689382</v>
      </c>
      <c r="R80" s="219">
        <v>45308</v>
      </c>
      <c r="S80" s="118">
        <v>16500000</v>
      </c>
      <c r="T80" s="119" t="s">
        <v>67</v>
      </c>
      <c r="U80" s="118">
        <v>7633817</v>
      </c>
      <c r="V80" s="118" t="s">
        <v>1185</v>
      </c>
      <c r="W80" s="219">
        <v>45308</v>
      </c>
      <c r="X80" s="219">
        <v>45308</v>
      </c>
      <c r="Y80" s="125" t="s">
        <v>77</v>
      </c>
      <c r="Z80" s="219">
        <v>45457</v>
      </c>
      <c r="AA80" s="124">
        <f t="shared" si="5"/>
        <v>149</v>
      </c>
      <c r="AB80" s="118">
        <v>0</v>
      </c>
      <c r="AC80" s="220">
        <v>0</v>
      </c>
      <c r="AD80" s="118">
        <v>0</v>
      </c>
      <c r="AE80" s="193" t="s">
        <v>77</v>
      </c>
      <c r="AF80" s="124">
        <f t="shared" si="3"/>
        <v>0</v>
      </c>
      <c r="AG80" s="118">
        <v>0</v>
      </c>
      <c r="AH80" s="118">
        <v>0</v>
      </c>
      <c r="AI80" s="193" t="s">
        <v>77</v>
      </c>
      <c r="AJ80" s="119">
        <v>0</v>
      </c>
      <c r="AK80" s="123" t="s">
        <v>77</v>
      </c>
      <c r="AL80" s="123" t="s">
        <v>77</v>
      </c>
      <c r="AM80" s="124">
        <f t="shared" si="4"/>
        <v>0</v>
      </c>
      <c r="AN80" s="124">
        <f>+K80+AC80-AH80</f>
        <v>16500000</v>
      </c>
      <c r="AO80" s="119" t="s">
        <v>69</v>
      </c>
      <c r="AP80" s="118">
        <v>16500000</v>
      </c>
      <c r="AQ80" s="119" t="s">
        <v>1214</v>
      </c>
      <c r="AR80" s="118">
        <v>0</v>
      </c>
      <c r="AS80" s="127" t="s">
        <v>77</v>
      </c>
      <c r="AT80" s="221">
        <v>14960000</v>
      </c>
      <c r="AU80" s="159">
        <f t="shared" si="6"/>
        <v>1540000</v>
      </c>
      <c r="AV80" s="98">
        <f t="shared" si="7"/>
        <v>0.90666666666666662</v>
      </c>
      <c r="AW80" s="193" t="s">
        <v>77</v>
      </c>
      <c r="AX80" s="119" t="s">
        <v>1215</v>
      </c>
      <c r="AY80" s="118" t="s">
        <v>1289</v>
      </c>
      <c r="AZ80" s="116" t="s">
        <v>69</v>
      </c>
      <c r="BA80" s="116" t="s">
        <v>69</v>
      </c>
    </row>
    <row r="81" spans="2:53" x14ac:dyDescent="0.25">
      <c r="B81" s="116">
        <v>2024</v>
      </c>
      <c r="C81" s="116">
        <v>891780111</v>
      </c>
      <c r="D81" s="117" t="s">
        <v>64</v>
      </c>
      <c r="E81" s="119" t="s">
        <v>157</v>
      </c>
      <c r="F81" s="118" t="s">
        <v>423</v>
      </c>
      <c r="G81" s="218">
        <v>0</v>
      </c>
      <c r="H81" s="119" t="s">
        <v>75</v>
      </c>
      <c r="I81" s="117" t="s">
        <v>65</v>
      </c>
      <c r="J81" s="118" t="s">
        <v>700</v>
      </c>
      <c r="K81" s="118">
        <v>10500000</v>
      </c>
      <c r="L81" s="116" t="s">
        <v>70</v>
      </c>
      <c r="M81" s="118" t="s">
        <v>961</v>
      </c>
      <c r="N81" s="118">
        <v>36727735</v>
      </c>
      <c r="O81" s="122">
        <v>14</v>
      </c>
      <c r="P81" s="219">
        <v>45302</v>
      </c>
      <c r="Q81" s="118">
        <v>2126349000</v>
      </c>
      <c r="R81" s="219">
        <v>45308</v>
      </c>
      <c r="S81" s="118">
        <v>10500000</v>
      </c>
      <c r="T81" s="119" t="s">
        <v>67</v>
      </c>
      <c r="U81" s="118">
        <v>7633817</v>
      </c>
      <c r="V81" s="118" t="s">
        <v>1185</v>
      </c>
      <c r="W81" s="219">
        <v>45308</v>
      </c>
      <c r="X81" s="219">
        <v>45308</v>
      </c>
      <c r="Y81" s="125" t="s">
        <v>77</v>
      </c>
      <c r="Z81" s="219">
        <v>45457</v>
      </c>
      <c r="AA81" s="124">
        <f t="shared" si="5"/>
        <v>149</v>
      </c>
      <c r="AB81" s="118">
        <v>0</v>
      </c>
      <c r="AC81" s="220">
        <v>0</v>
      </c>
      <c r="AD81" s="118">
        <v>0</v>
      </c>
      <c r="AE81" s="193" t="s">
        <v>77</v>
      </c>
      <c r="AF81" s="124">
        <f t="shared" si="3"/>
        <v>0</v>
      </c>
      <c r="AG81" s="118">
        <v>0</v>
      </c>
      <c r="AH81" s="118">
        <v>0</v>
      </c>
      <c r="AI81" s="193" t="s">
        <v>77</v>
      </c>
      <c r="AJ81" s="119">
        <v>0</v>
      </c>
      <c r="AK81" s="123" t="s">
        <v>77</v>
      </c>
      <c r="AL81" s="123" t="s">
        <v>77</v>
      </c>
      <c r="AM81" s="124">
        <f t="shared" si="4"/>
        <v>0</v>
      </c>
      <c r="AN81" s="124">
        <f>+K81+AC81-AH81</f>
        <v>10500000</v>
      </c>
      <c r="AO81" s="119" t="s">
        <v>69</v>
      </c>
      <c r="AP81" s="118">
        <v>10500000</v>
      </c>
      <c r="AQ81" s="119" t="s">
        <v>1214</v>
      </c>
      <c r="AR81" s="118">
        <v>0</v>
      </c>
      <c r="AS81" s="127" t="s">
        <v>77</v>
      </c>
      <c r="AT81" s="221">
        <v>9520000</v>
      </c>
      <c r="AU81" s="159">
        <f t="shared" si="6"/>
        <v>980000</v>
      </c>
      <c r="AV81" s="98">
        <f t="shared" si="7"/>
        <v>0.90666666666666662</v>
      </c>
      <c r="AW81" s="193" t="s">
        <v>77</v>
      </c>
      <c r="AX81" s="119" t="s">
        <v>1215</v>
      </c>
      <c r="AY81" s="118" t="s">
        <v>1290</v>
      </c>
      <c r="AZ81" s="116" t="s">
        <v>69</v>
      </c>
      <c r="BA81" s="116" t="s">
        <v>69</v>
      </c>
    </row>
    <row r="82" spans="2:53" x14ac:dyDescent="0.25">
      <c r="B82" s="116">
        <v>2024</v>
      </c>
      <c r="C82" s="116">
        <v>891780111</v>
      </c>
      <c r="D82" s="117" t="s">
        <v>64</v>
      </c>
      <c r="E82" s="119" t="s">
        <v>158</v>
      </c>
      <c r="F82" s="118" t="s">
        <v>424</v>
      </c>
      <c r="G82" s="218">
        <v>0</v>
      </c>
      <c r="H82" s="119" t="s">
        <v>75</v>
      </c>
      <c r="I82" s="117" t="s">
        <v>65</v>
      </c>
      <c r="J82" s="118" t="s">
        <v>702</v>
      </c>
      <c r="K82" s="118">
        <v>12500000</v>
      </c>
      <c r="L82" s="116" t="s">
        <v>70</v>
      </c>
      <c r="M82" s="118" t="s">
        <v>962</v>
      </c>
      <c r="N82" s="118">
        <v>84455851</v>
      </c>
      <c r="O82" s="122">
        <v>14</v>
      </c>
      <c r="P82" s="219">
        <v>45302</v>
      </c>
      <c r="Q82" s="118">
        <v>2126349000</v>
      </c>
      <c r="R82" s="219">
        <v>45308</v>
      </c>
      <c r="S82" s="118">
        <v>12500000</v>
      </c>
      <c r="T82" s="119" t="s">
        <v>67</v>
      </c>
      <c r="U82" s="118">
        <v>57441846</v>
      </c>
      <c r="V82" s="118" t="s">
        <v>1184</v>
      </c>
      <c r="W82" s="219">
        <v>45308</v>
      </c>
      <c r="X82" s="219">
        <v>45308</v>
      </c>
      <c r="Y82" s="125" t="s">
        <v>77</v>
      </c>
      <c r="Z82" s="219">
        <v>45457</v>
      </c>
      <c r="AA82" s="124">
        <f t="shared" si="5"/>
        <v>149</v>
      </c>
      <c r="AB82" s="118">
        <v>0</v>
      </c>
      <c r="AC82" s="220">
        <v>0</v>
      </c>
      <c r="AD82" s="118">
        <v>0</v>
      </c>
      <c r="AE82" s="193" t="s">
        <v>77</v>
      </c>
      <c r="AF82" s="124">
        <f t="shared" si="3"/>
        <v>0</v>
      </c>
      <c r="AG82" s="118">
        <v>0</v>
      </c>
      <c r="AH82" s="118">
        <v>0</v>
      </c>
      <c r="AI82" s="193" t="s">
        <v>77</v>
      </c>
      <c r="AJ82" s="119">
        <v>0</v>
      </c>
      <c r="AK82" s="123" t="s">
        <v>77</v>
      </c>
      <c r="AL82" s="123" t="s">
        <v>77</v>
      </c>
      <c r="AM82" s="124">
        <f t="shared" si="4"/>
        <v>0</v>
      </c>
      <c r="AN82" s="124">
        <f>+K82+AC82-AH82</f>
        <v>12500000</v>
      </c>
      <c r="AO82" s="119" t="s">
        <v>69</v>
      </c>
      <c r="AP82" s="118">
        <v>12500000</v>
      </c>
      <c r="AQ82" s="119" t="s">
        <v>1214</v>
      </c>
      <c r="AR82" s="118">
        <v>0</v>
      </c>
      <c r="AS82" s="127" t="s">
        <v>77</v>
      </c>
      <c r="AT82" s="221">
        <v>11333000</v>
      </c>
      <c r="AU82" s="159">
        <f t="shared" si="6"/>
        <v>1167000</v>
      </c>
      <c r="AV82" s="98">
        <f t="shared" si="7"/>
        <v>0.90664</v>
      </c>
      <c r="AW82" s="193" t="s">
        <v>77</v>
      </c>
      <c r="AX82" s="119" t="s">
        <v>1215</v>
      </c>
      <c r="AY82" s="118" t="s">
        <v>1291</v>
      </c>
      <c r="AZ82" s="116" t="s">
        <v>69</v>
      </c>
      <c r="BA82" s="116" t="s">
        <v>69</v>
      </c>
    </row>
    <row r="83" spans="2:53" x14ac:dyDescent="0.25">
      <c r="B83" s="116">
        <v>2024</v>
      </c>
      <c r="C83" s="116">
        <v>891780111</v>
      </c>
      <c r="D83" s="117" t="s">
        <v>64</v>
      </c>
      <c r="E83" s="119" t="s">
        <v>159</v>
      </c>
      <c r="F83" s="118" t="s">
        <v>425</v>
      </c>
      <c r="G83" s="218">
        <v>0</v>
      </c>
      <c r="H83" s="119" t="s">
        <v>75</v>
      </c>
      <c r="I83" s="117" t="s">
        <v>65</v>
      </c>
      <c r="J83" s="118" t="s">
        <v>700</v>
      </c>
      <c r="K83" s="118">
        <v>10500000</v>
      </c>
      <c r="L83" s="116" t="s">
        <v>70</v>
      </c>
      <c r="M83" s="118" t="s">
        <v>963</v>
      </c>
      <c r="N83" s="118">
        <v>85155288</v>
      </c>
      <c r="O83" s="122">
        <v>14</v>
      </c>
      <c r="P83" s="219">
        <v>45302</v>
      </c>
      <c r="Q83" s="118">
        <v>2126349000</v>
      </c>
      <c r="R83" s="219">
        <v>45308</v>
      </c>
      <c r="S83" s="118">
        <v>10500000</v>
      </c>
      <c r="T83" s="119" t="s">
        <v>67</v>
      </c>
      <c r="U83" s="118">
        <v>7633817</v>
      </c>
      <c r="V83" s="118" t="s">
        <v>1185</v>
      </c>
      <c r="W83" s="219">
        <v>45308</v>
      </c>
      <c r="X83" s="219">
        <v>45308</v>
      </c>
      <c r="Y83" s="125" t="s">
        <v>77</v>
      </c>
      <c r="Z83" s="219">
        <v>45457</v>
      </c>
      <c r="AA83" s="124">
        <f t="shared" si="5"/>
        <v>149</v>
      </c>
      <c r="AB83" s="118">
        <v>0</v>
      </c>
      <c r="AC83" s="220">
        <v>0</v>
      </c>
      <c r="AD83" s="118">
        <v>0</v>
      </c>
      <c r="AE83" s="193" t="s">
        <v>77</v>
      </c>
      <c r="AF83" s="124">
        <f t="shared" si="3"/>
        <v>0</v>
      </c>
      <c r="AG83" s="118">
        <v>0</v>
      </c>
      <c r="AH83" s="118">
        <v>0</v>
      </c>
      <c r="AI83" s="193" t="s">
        <v>77</v>
      </c>
      <c r="AJ83" s="119">
        <v>0</v>
      </c>
      <c r="AK83" s="123" t="s">
        <v>77</v>
      </c>
      <c r="AL83" s="123" t="s">
        <v>77</v>
      </c>
      <c r="AM83" s="124">
        <f t="shared" si="4"/>
        <v>0</v>
      </c>
      <c r="AN83" s="124">
        <f>+K83+AC83-AH83</f>
        <v>10500000</v>
      </c>
      <c r="AO83" s="119" t="s">
        <v>69</v>
      </c>
      <c r="AP83" s="118">
        <v>10500000</v>
      </c>
      <c r="AQ83" s="119" t="s">
        <v>1214</v>
      </c>
      <c r="AR83" s="118">
        <v>0</v>
      </c>
      <c r="AS83" s="127" t="s">
        <v>77</v>
      </c>
      <c r="AT83" s="221">
        <v>9520000</v>
      </c>
      <c r="AU83" s="159">
        <f t="shared" si="6"/>
        <v>980000</v>
      </c>
      <c r="AV83" s="98">
        <f t="shared" si="7"/>
        <v>0.90666666666666662</v>
      </c>
      <c r="AW83" s="193" t="s">
        <v>77</v>
      </c>
      <c r="AX83" s="119" t="s">
        <v>1215</v>
      </c>
      <c r="AY83" s="118" t="s">
        <v>1292</v>
      </c>
      <c r="AZ83" s="116" t="s">
        <v>69</v>
      </c>
      <c r="BA83" s="116" t="s">
        <v>69</v>
      </c>
    </row>
    <row r="84" spans="2:53" x14ac:dyDescent="0.25">
      <c r="B84" s="116">
        <v>2024</v>
      </c>
      <c r="C84" s="116">
        <v>891780111</v>
      </c>
      <c r="D84" s="117" t="s">
        <v>64</v>
      </c>
      <c r="E84" s="119" t="s">
        <v>160</v>
      </c>
      <c r="F84" s="118" t="s">
        <v>426</v>
      </c>
      <c r="G84" s="218">
        <v>0</v>
      </c>
      <c r="H84" s="119" t="s">
        <v>75</v>
      </c>
      <c r="I84" s="117" t="s">
        <v>65</v>
      </c>
      <c r="J84" s="118" t="s">
        <v>703</v>
      </c>
      <c r="K84" s="118">
        <v>21000000</v>
      </c>
      <c r="L84" s="116" t="s">
        <v>70</v>
      </c>
      <c r="M84" s="118" t="s">
        <v>964</v>
      </c>
      <c r="N84" s="118">
        <v>1024505118</v>
      </c>
      <c r="O84" s="122">
        <v>13</v>
      </c>
      <c r="P84" s="193">
        <v>45302</v>
      </c>
      <c r="Q84" s="118">
        <v>4518689382</v>
      </c>
      <c r="R84" s="219">
        <v>45308</v>
      </c>
      <c r="S84" s="118">
        <v>21000000</v>
      </c>
      <c r="T84" s="119" t="s">
        <v>67</v>
      </c>
      <c r="U84" s="118">
        <v>7633817</v>
      </c>
      <c r="V84" s="118" t="s">
        <v>1185</v>
      </c>
      <c r="W84" s="219">
        <v>45308</v>
      </c>
      <c r="X84" s="219">
        <v>45308</v>
      </c>
      <c r="Y84" s="125" t="s">
        <v>77</v>
      </c>
      <c r="Z84" s="219">
        <v>45457</v>
      </c>
      <c r="AA84" s="124">
        <f t="shared" si="5"/>
        <v>149</v>
      </c>
      <c r="AB84" s="118">
        <v>0</v>
      </c>
      <c r="AC84" s="220">
        <v>0</v>
      </c>
      <c r="AD84" s="118">
        <v>0</v>
      </c>
      <c r="AE84" s="193" t="s">
        <v>77</v>
      </c>
      <c r="AF84" s="124">
        <f t="shared" si="3"/>
        <v>0</v>
      </c>
      <c r="AG84" s="118">
        <v>1</v>
      </c>
      <c r="AH84" s="118">
        <v>15120000</v>
      </c>
      <c r="AI84" s="193">
        <v>45348</v>
      </c>
      <c r="AJ84" s="119">
        <v>0</v>
      </c>
      <c r="AK84" s="123" t="s">
        <v>77</v>
      </c>
      <c r="AL84" s="123" t="s">
        <v>77</v>
      </c>
      <c r="AM84" s="124">
        <f t="shared" si="4"/>
        <v>0</v>
      </c>
      <c r="AN84" s="124">
        <f>+K84+AC84-AH84</f>
        <v>5880000</v>
      </c>
      <c r="AO84" s="119" t="s">
        <v>69</v>
      </c>
      <c r="AP84" s="118">
        <v>21000000</v>
      </c>
      <c r="AQ84" s="119" t="s">
        <v>1214</v>
      </c>
      <c r="AR84" s="118">
        <v>0</v>
      </c>
      <c r="AS84" s="127" t="s">
        <v>77</v>
      </c>
      <c r="AT84" s="221">
        <v>5880000</v>
      </c>
      <c r="AU84" s="159">
        <f t="shared" si="6"/>
        <v>0</v>
      </c>
      <c r="AV84" s="98">
        <f t="shared" si="7"/>
        <v>1</v>
      </c>
      <c r="AW84" s="193" t="s">
        <v>77</v>
      </c>
      <c r="AX84" s="119" t="s">
        <v>1216</v>
      </c>
      <c r="AY84" s="118" t="s">
        <v>1293</v>
      </c>
      <c r="AZ84" s="116" t="s">
        <v>69</v>
      </c>
      <c r="BA84" s="116" t="s">
        <v>69</v>
      </c>
    </row>
    <row r="85" spans="2:53" x14ac:dyDescent="0.25">
      <c r="B85" s="116">
        <v>2024</v>
      </c>
      <c r="C85" s="116">
        <v>891780111</v>
      </c>
      <c r="D85" s="117" t="s">
        <v>64</v>
      </c>
      <c r="E85" s="119" t="s">
        <v>161</v>
      </c>
      <c r="F85" s="118" t="s">
        <v>427</v>
      </c>
      <c r="G85" s="218">
        <v>0</v>
      </c>
      <c r="H85" s="119" t="s">
        <v>75</v>
      </c>
      <c r="I85" s="117" t="s">
        <v>65</v>
      </c>
      <c r="J85" s="118" t="s">
        <v>700</v>
      </c>
      <c r="K85" s="118">
        <v>10500000</v>
      </c>
      <c r="L85" s="116" t="s">
        <v>70</v>
      </c>
      <c r="M85" s="118" t="s">
        <v>965</v>
      </c>
      <c r="N85" s="118">
        <v>1082478213</v>
      </c>
      <c r="O85" s="122">
        <v>14</v>
      </c>
      <c r="P85" s="219">
        <v>45302</v>
      </c>
      <c r="Q85" s="118">
        <v>2126349000</v>
      </c>
      <c r="R85" s="219">
        <v>45308</v>
      </c>
      <c r="S85" s="118">
        <v>10500000</v>
      </c>
      <c r="T85" s="119" t="s">
        <v>67</v>
      </c>
      <c r="U85" s="118">
        <v>7633817</v>
      </c>
      <c r="V85" s="118" t="s">
        <v>1185</v>
      </c>
      <c r="W85" s="219">
        <v>45308</v>
      </c>
      <c r="X85" s="219">
        <v>45308</v>
      </c>
      <c r="Y85" s="125" t="s">
        <v>77</v>
      </c>
      <c r="Z85" s="219">
        <v>45457</v>
      </c>
      <c r="AA85" s="124">
        <f t="shared" si="5"/>
        <v>149</v>
      </c>
      <c r="AB85" s="118">
        <v>0</v>
      </c>
      <c r="AC85" s="220">
        <v>0</v>
      </c>
      <c r="AD85" s="118">
        <v>0</v>
      </c>
      <c r="AE85" s="193" t="s">
        <v>77</v>
      </c>
      <c r="AF85" s="124">
        <f t="shared" si="3"/>
        <v>0</v>
      </c>
      <c r="AG85" s="118">
        <v>0</v>
      </c>
      <c r="AH85" s="118">
        <v>0</v>
      </c>
      <c r="AI85" s="193" t="s">
        <v>77</v>
      </c>
      <c r="AJ85" s="119">
        <v>0</v>
      </c>
      <c r="AK85" s="123" t="s">
        <v>77</v>
      </c>
      <c r="AL85" s="123" t="s">
        <v>77</v>
      </c>
      <c r="AM85" s="124">
        <f t="shared" si="4"/>
        <v>0</v>
      </c>
      <c r="AN85" s="124">
        <f>+K85+AC85-AH85</f>
        <v>10500000</v>
      </c>
      <c r="AO85" s="119" t="s">
        <v>69</v>
      </c>
      <c r="AP85" s="118">
        <v>10500000</v>
      </c>
      <c r="AQ85" s="119" t="s">
        <v>1214</v>
      </c>
      <c r="AR85" s="118">
        <v>0</v>
      </c>
      <c r="AS85" s="127" t="s">
        <v>77</v>
      </c>
      <c r="AT85" s="221">
        <v>9520000</v>
      </c>
      <c r="AU85" s="159">
        <f t="shared" si="6"/>
        <v>980000</v>
      </c>
      <c r="AV85" s="98">
        <f t="shared" si="7"/>
        <v>0.90666666666666662</v>
      </c>
      <c r="AW85" s="193" t="s">
        <v>77</v>
      </c>
      <c r="AX85" s="119" t="s">
        <v>1215</v>
      </c>
      <c r="AY85" s="118" t="s">
        <v>1294</v>
      </c>
      <c r="AZ85" s="116" t="s">
        <v>69</v>
      </c>
      <c r="BA85" s="116" t="s">
        <v>69</v>
      </c>
    </row>
    <row r="86" spans="2:53" x14ac:dyDescent="0.25">
      <c r="B86" s="116">
        <v>2024</v>
      </c>
      <c r="C86" s="116">
        <v>891780111</v>
      </c>
      <c r="D86" s="117" t="s">
        <v>64</v>
      </c>
      <c r="E86" s="119" t="s">
        <v>162</v>
      </c>
      <c r="F86" s="118" t="s">
        <v>428</v>
      </c>
      <c r="G86" s="218">
        <v>0</v>
      </c>
      <c r="H86" s="119" t="s">
        <v>75</v>
      </c>
      <c r="I86" s="117" t="s">
        <v>65</v>
      </c>
      <c r="J86" s="118" t="s">
        <v>704</v>
      </c>
      <c r="K86" s="118">
        <v>10780000</v>
      </c>
      <c r="L86" s="116" t="s">
        <v>70</v>
      </c>
      <c r="M86" s="118" t="s">
        <v>966</v>
      </c>
      <c r="N86" s="118">
        <v>7631755</v>
      </c>
      <c r="O86" s="122">
        <v>14</v>
      </c>
      <c r="P86" s="219">
        <v>45302</v>
      </c>
      <c r="Q86" s="118">
        <v>2126349000</v>
      </c>
      <c r="R86" s="219">
        <v>45308</v>
      </c>
      <c r="S86" s="118">
        <v>10780000</v>
      </c>
      <c r="T86" s="119" t="s">
        <v>67</v>
      </c>
      <c r="U86" s="118">
        <v>85459497</v>
      </c>
      <c r="V86" s="118" t="s">
        <v>1186</v>
      </c>
      <c r="W86" s="219">
        <v>45308</v>
      </c>
      <c r="X86" s="219">
        <v>45308</v>
      </c>
      <c r="Y86" s="125" t="s">
        <v>77</v>
      </c>
      <c r="Z86" s="219">
        <v>45457</v>
      </c>
      <c r="AA86" s="124">
        <f t="shared" si="5"/>
        <v>149</v>
      </c>
      <c r="AB86" s="118">
        <v>0</v>
      </c>
      <c r="AC86" s="220">
        <v>0</v>
      </c>
      <c r="AD86" s="118">
        <v>0</v>
      </c>
      <c r="AE86" s="193" t="s">
        <v>77</v>
      </c>
      <c r="AF86" s="124">
        <f t="shared" si="3"/>
        <v>0</v>
      </c>
      <c r="AG86" s="118">
        <v>0</v>
      </c>
      <c r="AH86" s="118">
        <v>0</v>
      </c>
      <c r="AI86" s="193" t="s">
        <v>77</v>
      </c>
      <c r="AJ86" s="119">
        <v>0</v>
      </c>
      <c r="AK86" s="123" t="s">
        <v>77</v>
      </c>
      <c r="AL86" s="123" t="s">
        <v>77</v>
      </c>
      <c r="AM86" s="124">
        <f t="shared" si="4"/>
        <v>0</v>
      </c>
      <c r="AN86" s="124">
        <f>+K86+AC86-AH86</f>
        <v>10780000</v>
      </c>
      <c r="AO86" s="119" t="s">
        <v>69</v>
      </c>
      <c r="AP86" s="118">
        <v>10780000</v>
      </c>
      <c r="AQ86" s="119" t="s">
        <v>1214</v>
      </c>
      <c r="AR86" s="118">
        <v>0</v>
      </c>
      <c r="AS86" s="127" t="s">
        <v>77</v>
      </c>
      <c r="AT86" s="221">
        <v>9800000</v>
      </c>
      <c r="AU86" s="159">
        <f t="shared" si="6"/>
        <v>980000</v>
      </c>
      <c r="AV86" s="98">
        <f t="shared" si="7"/>
        <v>0.90909090909090906</v>
      </c>
      <c r="AW86" s="193" t="s">
        <v>77</v>
      </c>
      <c r="AX86" s="119" t="s">
        <v>1215</v>
      </c>
      <c r="AY86" s="118" t="s">
        <v>1295</v>
      </c>
      <c r="AZ86" s="116" t="s">
        <v>69</v>
      </c>
      <c r="BA86" s="116" t="s">
        <v>69</v>
      </c>
    </row>
    <row r="87" spans="2:53" x14ac:dyDescent="0.25">
      <c r="B87" s="116">
        <v>2024</v>
      </c>
      <c r="C87" s="116">
        <v>891780111</v>
      </c>
      <c r="D87" s="117" t="s">
        <v>64</v>
      </c>
      <c r="E87" s="119" t="s">
        <v>163</v>
      </c>
      <c r="F87" s="118" t="s">
        <v>429</v>
      </c>
      <c r="G87" s="218">
        <v>0</v>
      </c>
      <c r="H87" s="119" t="s">
        <v>75</v>
      </c>
      <c r="I87" s="117" t="s">
        <v>65</v>
      </c>
      <c r="J87" s="118" t="s">
        <v>705</v>
      </c>
      <c r="K87" s="118">
        <v>10500000</v>
      </c>
      <c r="L87" s="116" t="s">
        <v>70</v>
      </c>
      <c r="M87" s="118" t="s">
        <v>967</v>
      </c>
      <c r="N87" s="118">
        <v>1082983512</v>
      </c>
      <c r="O87" s="122">
        <v>14</v>
      </c>
      <c r="P87" s="219">
        <v>45302</v>
      </c>
      <c r="Q87" s="118">
        <v>2126349000</v>
      </c>
      <c r="R87" s="219">
        <v>45308</v>
      </c>
      <c r="S87" s="118">
        <v>10500000</v>
      </c>
      <c r="T87" s="119" t="s">
        <v>67</v>
      </c>
      <c r="U87" s="118">
        <v>7633817</v>
      </c>
      <c r="V87" s="118" t="s">
        <v>1185</v>
      </c>
      <c r="W87" s="219">
        <v>45308</v>
      </c>
      <c r="X87" s="219">
        <v>45308</v>
      </c>
      <c r="Y87" s="125" t="s">
        <v>77</v>
      </c>
      <c r="Z87" s="219">
        <v>45457</v>
      </c>
      <c r="AA87" s="124">
        <f t="shared" si="5"/>
        <v>149</v>
      </c>
      <c r="AB87" s="118">
        <v>0</v>
      </c>
      <c r="AC87" s="220">
        <v>0</v>
      </c>
      <c r="AD87" s="118">
        <v>0</v>
      </c>
      <c r="AE87" s="193" t="s">
        <v>77</v>
      </c>
      <c r="AF87" s="124">
        <f t="shared" si="3"/>
        <v>0</v>
      </c>
      <c r="AG87" s="118">
        <v>0</v>
      </c>
      <c r="AH87" s="118">
        <v>0</v>
      </c>
      <c r="AI87" s="193" t="s">
        <v>77</v>
      </c>
      <c r="AJ87" s="119">
        <v>0</v>
      </c>
      <c r="AK87" s="123" t="s">
        <v>77</v>
      </c>
      <c r="AL87" s="123" t="s">
        <v>77</v>
      </c>
      <c r="AM87" s="124">
        <f t="shared" si="4"/>
        <v>0</v>
      </c>
      <c r="AN87" s="124">
        <f>+K87+AC87-AH87</f>
        <v>10500000</v>
      </c>
      <c r="AO87" s="119" t="s">
        <v>69</v>
      </c>
      <c r="AP87" s="118">
        <v>10500000</v>
      </c>
      <c r="AQ87" s="119" t="s">
        <v>1214</v>
      </c>
      <c r="AR87" s="118">
        <v>0</v>
      </c>
      <c r="AS87" s="127" t="s">
        <v>77</v>
      </c>
      <c r="AT87" s="221">
        <v>9520000</v>
      </c>
      <c r="AU87" s="159">
        <f t="shared" si="6"/>
        <v>980000</v>
      </c>
      <c r="AV87" s="98">
        <f t="shared" si="7"/>
        <v>0.90666666666666662</v>
      </c>
      <c r="AW87" s="193" t="s">
        <v>77</v>
      </c>
      <c r="AX87" s="119" t="s">
        <v>1215</v>
      </c>
      <c r="AY87" s="118" t="s">
        <v>1296</v>
      </c>
      <c r="AZ87" s="116" t="s">
        <v>69</v>
      </c>
      <c r="BA87" s="116" t="s">
        <v>69</v>
      </c>
    </row>
    <row r="88" spans="2:53" x14ac:dyDescent="0.25">
      <c r="B88" s="116">
        <v>2024</v>
      </c>
      <c r="C88" s="116">
        <v>891780111</v>
      </c>
      <c r="D88" s="117" t="s">
        <v>64</v>
      </c>
      <c r="E88" s="119" t="s">
        <v>164</v>
      </c>
      <c r="F88" s="118" t="s">
        <v>430</v>
      </c>
      <c r="G88" s="218">
        <v>0</v>
      </c>
      <c r="H88" s="119" t="s">
        <v>75</v>
      </c>
      <c r="I88" s="117" t="s">
        <v>65</v>
      </c>
      <c r="J88" s="118" t="s">
        <v>706</v>
      </c>
      <c r="K88" s="118">
        <v>10500000</v>
      </c>
      <c r="L88" s="116" t="s">
        <v>70</v>
      </c>
      <c r="M88" s="118" t="s">
        <v>968</v>
      </c>
      <c r="N88" s="118">
        <v>57298171</v>
      </c>
      <c r="O88" s="122">
        <v>14</v>
      </c>
      <c r="P88" s="219">
        <v>45302</v>
      </c>
      <c r="Q88" s="118">
        <v>2126349000</v>
      </c>
      <c r="R88" s="219">
        <v>45308</v>
      </c>
      <c r="S88" s="118">
        <v>10500000</v>
      </c>
      <c r="T88" s="119" t="s">
        <v>67</v>
      </c>
      <c r="U88" s="118">
        <v>7633817</v>
      </c>
      <c r="V88" s="118" t="s">
        <v>1185</v>
      </c>
      <c r="W88" s="219">
        <v>45308</v>
      </c>
      <c r="X88" s="219">
        <v>45308</v>
      </c>
      <c r="Y88" s="125" t="s">
        <v>77</v>
      </c>
      <c r="Z88" s="219">
        <v>45457</v>
      </c>
      <c r="AA88" s="124">
        <f t="shared" si="5"/>
        <v>149</v>
      </c>
      <c r="AB88" s="118">
        <v>0</v>
      </c>
      <c r="AC88" s="220">
        <v>0</v>
      </c>
      <c r="AD88" s="118">
        <v>0</v>
      </c>
      <c r="AE88" s="193" t="s">
        <v>77</v>
      </c>
      <c r="AF88" s="124">
        <f t="shared" si="3"/>
        <v>0</v>
      </c>
      <c r="AG88" s="118">
        <v>0</v>
      </c>
      <c r="AH88" s="118">
        <v>0</v>
      </c>
      <c r="AI88" s="193" t="s">
        <v>77</v>
      </c>
      <c r="AJ88" s="119">
        <v>0</v>
      </c>
      <c r="AK88" s="123" t="s">
        <v>77</v>
      </c>
      <c r="AL88" s="123" t="s">
        <v>77</v>
      </c>
      <c r="AM88" s="124">
        <f t="shared" si="4"/>
        <v>0</v>
      </c>
      <c r="AN88" s="124">
        <f>+K88+AC88-AH88</f>
        <v>10500000</v>
      </c>
      <c r="AO88" s="119" t="s">
        <v>69</v>
      </c>
      <c r="AP88" s="118">
        <v>10500000</v>
      </c>
      <c r="AQ88" s="119" t="s">
        <v>1214</v>
      </c>
      <c r="AR88" s="118">
        <v>0</v>
      </c>
      <c r="AS88" s="127" t="s">
        <v>77</v>
      </c>
      <c r="AT88" s="221">
        <v>9520000</v>
      </c>
      <c r="AU88" s="159">
        <f t="shared" si="6"/>
        <v>980000</v>
      </c>
      <c r="AV88" s="98">
        <f t="shared" si="7"/>
        <v>0.90666666666666662</v>
      </c>
      <c r="AW88" s="193" t="s">
        <v>77</v>
      </c>
      <c r="AX88" s="119" t="s">
        <v>1215</v>
      </c>
      <c r="AY88" s="118" t="s">
        <v>1297</v>
      </c>
      <c r="AZ88" s="116" t="s">
        <v>69</v>
      </c>
      <c r="BA88" s="116" t="s">
        <v>69</v>
      </c>
    </row>
    <row r="89" spans="2:53" x14ac:dyDescent="0.25">
      <c r="B89" s="116">
        <v>2024</v>
      </c>
      <c r="C89" s="116">
        <v>891780111</v>
      </c>
      <c r="D89" s="117" t="s">
        <v>64</v>
      </c>
      <c r="E89" s="119" t="s">
        <v>165</v>
      </c>
      <c r="F89" s="118" t="s">
        <v>431</v>
      </c>
      <c r="G89" s="218">
        <v>0</v>
      </c>
      <c r="H89" s="119" t="s">
        <v>75</v>
      </c>
      <c r="I89" s="117" t="s">
        <v>65</v>
      </c>
      <c r="J89" s="118" t="s">
        <v>707</v>
      </c>
      <c r="K89" s="118">
        <v>10500000</v>
      </c>
      <c r="L89" s="116" t="s">
        <v>70</v>
      </c>
      <c r="M89" s="118" t="s">
        <v>969</v>
      </c>
      <c r="N89" s="118">
        <v>1007558518</v>
      </c>
      <c r="O89" s="122">
        <v>14</v>
      </c>
      <c r="P89" s="219">
        <v>45302</v>
      </c>
      <c r="Q89" s="118">
        <v>2126349000</v>
      </c>
      <c r="R89" s="219">
        <v>45308</v>
      </c>
      <c r="S89" s="118">
        <v>10500000</v>
      </c>
      <c r="T89" s="119" t="s">
        <v>67</v>
      </c>
      <c r="U89" s="118">
        <v>57297693</v>
      </c>
      <c r="V89" s="118" t="s">
        <v>1183</v>
      </c>
      <c r="W89" s="219">
        <v>45308</v>
      </c>
      <c r="X89" s="219">
        <v>45308</v>
      </c>
      <c r="Y89" s="125" t="s">
        <v>77</v>
      </c>
      <c r="Z89" s="219">
        <v>45457</v>
      </c>
      <c r="AA89" s="124">
        <f t="shared" si="5"/>
        <v>149</v>
      </c>
      <c r="AB89" s="118">
        <v>1</v>
      </c>
      <c r="AC89" s="220">
        <v>1400000</v>
      </c>
      <c r="AD89" s="118">
        <v>0</v>
      </c>
      <c r="AE89" s="193" t="s">
        <v>77</v>
      </c>
      <c r="AF89" s="124">
        <f t="shared" si="3"/>
        <v>0</v>
      </c>
      <c r="AG89" s="118">
        <v>0</v>
      </c>
      <c r="AH89" s="118">
        <v>0</v>
      </c>
      <c r="AI89" s="193" t="s">
        <v>77</v>
      </c>
      <c r="AJ89" s="119">
        <v>0</v>
      </c>
      <c r="AK89" s="123" t="s">
        <v>77</v>
      </c>
      <c r="AL89" s="123" t="s">
        <v>77</v>
      </c>
      <c r="AM89" s="124">
        <f t="shared" si="4"/>
        <v>0</v>
      </c>
      <c r="AN89" s="124">
        <f>+K89+AC89-AH89</f>
        <v>11900000</v>
      </c>
      <c r="AO89" s="119" t="s">
        <v>69</v>
      </c>
      <c r="AP89" s="118">
        <v>10500000</v>
      </c>
      <c r="AQ89" s="119" t="s">
        <v>1214</v>
      </c>
      <c r="AR89" s="118">
        <v>0</v>
      </c>
      <c r="AS89" s="127" t="s">
        <v>77</v>
      </c>
      <c r="AT89" s="221">
        <v>10650000</v>
      </c>
      <c r="AU89" s="159">
        <f t="shared" si="6"/>
        <v>1250000</v>
      </c>
      <c r="AV89" s="98">
        <f t="shared" si="7"/>
        <v>0.89495798319327735</v>
      </c>
      <c r="AW89" s="193" t="s">
        <v>77</v>
      </c>
      <c r="AX89" s="119" t="s">
        <v>1215</v>
      </c>
      <c r="AY89" s="118" t="s">
        <v>1298</v>
      </c>
      <c r="AZ89" s="116" t="s">
        <v>69</v>
      </c>
      <c r="BA89" s="116" t="s">
        <v>69</v>
      </c>
    </row>
    <row r="90" spans="2:53" x14ac:dyDescent="0.25">
      <c r="B90" s="116">
        <v>2024</v>
      </c>
      <c r="C90" s="116">
        <v>891780111</v>
      </c>
      <c r="D90" s="117" t="s">
        <v>64</v>
      </c>
      <c r="E90" s="119" t="s">
        <v>166</v>
      </c>
      <c r="F90" s="118" t="s">
        <v>432</v>
      </c>
      <c r="G90" s="218">
        <v>0</v>
      </c>
      <c r="H90" s="119" t="s">
        <v>75</v>
      </c>
      <c r="I90" s="117" t="s">
        <v>65</v>
      </c>
      <c r="J90" s="118" t="s">
        <v>700</v>
      </c>
      <c r="K90" s="118">
        <v>10500000</v>
      </c>
      <c r="L90" s="116" t="s">
        <v>70</v>
      </c>
      <c r="M90" s="118" t="s">
        <v>970</v>
      </c>
      <c r="N90" s="118">
        <v>7634703</v>
      </c>
      <c r="O90" s="122">
        <v>14</v>
      </c>
      <c r="P90" s="219">
        <v>45302</v>
      </c>
      <c r="Q90" s="118">
        <v>2126349000</v>
      </c>
      <c r="R90" s="219">
        <v>45308</v>
      </c>
      <c r="S90" s="118">
        <v>10500000</v>
      </c>
      <c r="T90" s="119" t="s">
        <v>67</v>
      </c>
      <c r="U90" s="118">
        <v>7633817</v>
      </c>
      <c r="V90" s="118" t="s">
        <v>1185</v>
      </c>
      <c r="W90" s="219">
        <v>45308</v>
      </c>
      <c r="X90" s="219">
        <v>45308</v>
      </c>
      <c r="Y90" s="125" t="s">
        <v>77</v>
      </c>
      <c r="Z90" s="219">
        <v>45457</v>
      </c>
      <c r="AA90" s="124">
        <f t="shared" si="5"/>
        <v>149</v>
      </c>
      <c r="AB90" s="118">
        <v>0</v>
      </c>
      <c r="AC90" s="220">
        <v>0</v>
      </c>
      <c r="AD90" s="118">
        <v>0</v>
      </c>
      <c r="AE90" s="193" t="s">
        <v>77</v>
      </c>
      <c r="AF90" s="124">
        <f t="shared" si="3"/>
        <v>0</v>
      </c>
      <c r="AG90" s="118">
        <v>0</v>
      </c>
      <c r="AH90" s="118">
        <v>0</v>
      </c>
      <c r="AI90" s="193" t="s">
        <v>77</v>
      </c>
      <c r="AJ90" s="119">
        <v>0</v>
      </c>
      <c r="AK90" s="123" t="s">
        <v>77</v>
      </c>
      <c r="AL90" s="123" t="s">
        <v>77</v>
      </c>
      <c r="AM90" s="124">
        <f t="shared" si="4"/>
        <v>0</v>
      </c>
      <c r="AN90" s="124">
        <f>+K90+AC90-AH90</f>
        <v>10500000</v>
      </c>
      <c r="AO90" s="119" t="s">
        <v>69</v>
      </c>
      <c r="AP90" s="118">
        <v>10500000</v>
      </c>
      <c r="AQ90" s="119" t="s">
        <v>1214</v>
      </c>
      <c r="AR90" s="118">
        <v>0</v>
      </c>
      <c r="AS90" s="127" t="s">
        <v>77</v>
      </c>
      <c r="AT90" s="221">
        <v>9520000</v>
      </c>
      <c r="AU90" s="159">
        <f t="shared" si="6"/>
        <v>980000</v>
      </c>
      <c r="AV90" s="98">
        <f t="shared" si="7"/>
        <v>0.90666666666666662</v>
      </c>
      <c r="AW90" s="193" t="s">
        <v>77</v>
      </c>
      <c r="AX90" s="119" t="s">
        <v>1215</v>
      </c>
      <c r="AY90" s="118" t="s">
        <v>1299</v>
      </c>
      <c r="AZ90" s="116" t="s">
        <v>69</v>
      </c>
      <c r="BA90" s="116" t="s">
        <v>69</v>
      </c>
    </row>
    <row r="91" spans="2:53" x14ac:dyDescent="0.25">
      <c r="B91" s="116">
        <v>2024</v>
      </c>
      <c r="C91" s="116">
        <v>891780111</v>
      </c>
      <c r="D91" s="117" t="s">
        <v>64</v>
      </c>
      <c r="E91" s="119" t="s">
        <v>167</v>
      </c>
      <c r="F91" s="118" t="s">
        <v>433</v>
      </c>
      <c r="G91" s="218">
        <v>0</v>
      </c>
      <c r="H91" s="119" t="s">
        <v>75</v>
      </c>
      <c r="I91" s="117" t="s">
        <v>65</v>
      </c>
      <c r="J91" s="118" t="s">
        <v>700</v>
      </c>
      <c r="K91" s="118">
        <v>10500000</v>
      </c>
      <c r="L91" s="116" t="s">
        <v>70</v>
      </c>
      <c r="M91" s="118" t="s">
        <v>971</v>
      </c>
      <c r="N91" s="118">
        <v>84456714</v>
      </c>
      <c r="O91" s="122">
        <v>14</v>
      </c>
      <c r="P91" s="219">
        <v>45302</v>
      </c>
      <c r="Q91" s="118">
        <v>2126349000</v>
      </c>
      <c r="R91" s="219">
        <v>45308</v>
      </c>
      <c r="S91" s="118">
        <v>10500000</v>
      </c>
      <c r="T91" s="119" t="s">
        <v>67</v>
      </c>
      <c r="U91" s="118">
        <v>7633817</v>
      </c>
      <c r="V91" s="118" t="s">
        <v>1185</v>
      </c>
      <c r="W91" s="219">
        <v>45308</v>
      </c>
      <c r="X91" s="219">
        <v>45308</v>
      </c>
      <c r="Y91" s="125" t="s">
        <v>77</v>
      </c>
      <c r="Z91" s="219">
        <v>45457</v>
      </c>
      <c r="AA91" s="124">
        <f t="shared" si="5"/>
        <v>149</v>
      </c>
      <c r="AB91" s="118">
        <v>0</v>
      </c>
      <c r="AC91" s="220">
        <v>0</v>
      </c>
      <c r="AD91" s="118">
        <v>0</v>
      </c>
      <c r="AE91" s="193" t="s">
        <v>77</v>
      </c>
      <c r="AF91" s="124">
        <f t="shared" si="3"/>
        <v>0</v>
      </c>
      <c r="AG91" s="118">
        <v>0</v>
      </c>
      <c r="AH91" s="118">
        <v>0</v>
      </c>
      <c r="AI91" s="193" t="s">
        <v>77</v>
      </c>
      <c r="AJ91" s="119">
        <v>0</v>
      </c>
      <c r="AK91" s="123" t="s">
        <v>77</v>
      </c>
      <c r="AL91" s="123" t="s">
        <v>77</v>
      </c>
      <c r="AM91" s="124">
        <f t="shared" si="4"/>
        <v>0</v>
      </c>
      <c r="AN91" s="124">
        <f>+K91+AC91-AH91</f>
        <v>10500000</v>
      </c>
      <c r="AO91" s="119" t="s">
        <v>69</v>
      </c>
      <c r="AP91" s="118">
        <v>10500000</v>
      </c>
      <c r="AQ91" s="119" t="s">
        <v>1214</v>
      </c>
      <c r="AR91" s="118">
        <v>0</v>
      </c>
      <c r="AS91" s="127" t="s">
        <v>77</v>
      </c>
      <c r="AT91" s="221">
        <v>9520000</v>
      </c>
      <c r="AU91" s="159">
        <f t="shared" si="6"/>
        <v>980000</v>
      </c>
      <c r="AV91" s="98">
        <f t="shared" si="7"/>
        <v>0.90666666666666662</v>
      </c>
      <c r="AW91" s="193" t="s">
        <v>77</v>
      </c>
      <c r="AX91" s="119" t="s">
        <v>1215</v>
      </c>
      <c r="AY91" s="118" t="s">
        <v>1300</v>
      </c>
      <c r="AZ91" s="116" t="s">
        <v>69</v>
      </c>
      <c r="BA91" s="116" t="s">
        <v>69</v>
      </c>
    </row>
    <row r="92" spans="2:53" x14ac:dyDescent="0.25">
      <c r="B92" s="116">
        <v>2024</v>
      </c>
      <c r="C92" s="116">
        <v>891780111</v>
      </c>
      <c r="D92" s="117" t="s">
        <v>64</v>
      </c>
      <c r="E92" s="119" t="s">
        <v>168</v>
      </c>
      <c r="F92" s="118" t="s">
        <v>434</v>
      </c>
      <c r="G92" s="218">
        <v>0</v>
      </c>
      <c r="H92" s="119" t="s">
        <v>75</v>
      </c>
      <c r="I92" s="117" t="s">
        <v>65</v>
      </c>
      <c r="J92" s="118" t="s">
        <v>708</v>
      </c>
      <c r="K92" s="118">
        <v>10780000</v>
      </c>
      <c r="L92" s="116" t="s">
        <v>70</v>
      </c>
      <c r="M92" s="118" t="s">
        <v>972</v>
      </c>
      <c r="N92" s="118">
        <v>85476117</v>
      </c>
      <c r="O92" s="122">
        <v>14</v>
      </c>
      <c r="P92" s="219">
        <v>45302</v>
      </c>
      <c r="Q92" s="118">
        <v>2126349000</v>
      </c>
      <c r="R92" s="219">
        <v>45308</v>
      </c>
      <c r="S92" s="118">
        <v>10780000</v>
      </c>
      <c r="T92" s="119" t="s">
        <v>67</v>
      </c>
      <c r="U92" s="118">
        <v>85459497</v>
      </c>
      <c r="V92" s="118" t="s">
        <v>1186</v>
      </c>
      <c r="W92" s="219">
        <v>45308</v>
      </c>
      <c r="X92" s="219">
        <v>45308</v>
      </c>
      <c r="Y92" s="125" t="s">
        <v>77</v>
      </c>
      <c r="Z92" s="219">
        <v>45457</v>
      </c>
      <c r="AA92" s="124">
        <f t="shared" si="5"/>
        <v>149</v>
      </c>
      <c r="AB92" s="118">
        <v>0</v>
      </c>
      <c r="AC92" s="220">
        <v>0</v>
      </c>
      <c r="AD92" s="118">
        <v>0</v>
      </c>
      <c r="AE92" s="193" t="s">
        <v>77</v>
      </c>
      <c r="AF92" s="124">
        <f t="shared" si="3"/>
        <v>0</v>
      </c>
      <c r="AG92" s="118">
        <v>0</v>
      </c>
      <c r="AH92" s="118">
        <v>0</v>
      </c>
      <c r="AI92" s="193" t="s">
        <v>77</v>
      </c>
      <c r="AJ92" s="119">
        <v>0</v>
      </c>
      <c r="AK92" s="123" t="s">
        <v>77</v>
      </c>
      <c r="AL92" s="123" t="s">
        <v>77</v>
      </c>
      <c r="AM92" s="124">
        <f t="shared" si="4"/>
        <v>0</v>
      </c>
      <c r="AN92" s="124">
        <f>+K92+AC92-AH92</f>
        <v>10780000</v>
      </c>
      <c r="AO92" s="119" t="s">
        <v>69</v>
      </c>
      <c r="AP92" s="118">
        <v>10780000</v>
      </c>
      <c r="AQ92" s="119" t="s">
        <v>1214</v>
      </c>
      <c r="AR92" s="118">
        <v>0</v>
      </c>
      <c r="AS92" s="127" t="s">
        <v>77</v>
      </c>
      <c r="AT92" s="221">
        <v>9800000</v>
      </c>
      <c r="AU92" s="159">
        <f t="shared" si="6"/>
        <v>980000</v>
      </c>
      <c r="AV92" s="98">
        <f t="shared" si="7"/>
        <v>0.90909090909090906</v>
      </c>
      <c r="AW92" s="193" t="s">
        <v>77</v>
      </c>
      <c r="AX92" s="119" t="s">
        <v>1215</v>
      </c>
      <c r="AY92" s="118" t="s">
        <v>1301</v>
      </c>
      <c r="AZ92" s="116" t="s">
        <v>69</v>
      </c>
      <c r="BA92" s="116" t="s">
        <v>69</v>
      </c>
    </row>
    <row r="93" spans="2:53" x14ac:dyDescent="0.25">
      <c r="B93" s="116">
        <v>2024</v>
      </c>
      <c r="C93" s="116">
        <v>891780111</v>
      </c>
      <c r="D93" s="117" t="s">
        <v>64</v>
      </c>
      <c r="E93" s="119" t="s">
        <v>169</v>
      </c>
      <c r="F93" s="118" t="s">
        <v>435</v>
      </c>
      <c r="G93" s="218">
        <v>0</v>
      </c>
      <c r="H93" s="119" t="s">
        <v>75</v>
      </c>
      <c r="I93" s="117" t="s">
        <v>65</v>
      </c>
      <c r="J93" s="118" t="s">
        <v>709</v>
      </c>
      <c r="K93" s="118">
        <v>10780000</v>
      </c>
      <c r="L93" s="116" t="s">
        <v>70</v>
      </c>
      <c r="M93" s="118" t="s">
        <v>973</v>
      </c>
      <c r="N93" s="118">
        <v>85455874</v>
      </c>
      <c r="O93" s="122">
        <v>14</v>
      </c>
      <c r="P93" s="219">
        <v>45302</v>
      </c>
      <c r="Q93" s="118">
        <v>2126349000</v>
      </c>
      <c r="R93" s="219">
        <v>45308</v>
      </c>
      <c r="S93" s="118">
        <v>10780000</v>
      </c>
      <c r="T93" s="119" t="s">
        <v>67</v>
      </c>
      <c r="U93" s="118">
        <v>85459497</v>
      </c>
      <c r="V93" s="118" t="s">
        <v>1186</v>
      </c>
      <c r="W93" s="219">
        <v>45308</v>
      </c>
      <c r="X93" s="219">
        <v>45308</v>
      </c>
      <c r="Y93" s="125" t="s">
        <v>77</v>
      </c>
      <c r="Z93" s="219">
        <v>45457</v>
      </c>
      <c r="AA93" s="124">
        <f t="shared" si="5"/>
        <v>149</v>
      </c>
      <c r="AB93" s="118">
        <v>0</v>
      </c>
      <c r="AC93" s="220">
        <v>0</v>
      </c>
      <c r="AD93" s="118">
        <v>0</v>
      </c>
      <c r="AE93" s="193" t="s">
        <v>77</v>
      </c>
      <c r="AF93" s="124">
        <f t="shared" si="3"/>
        <v>0</v>
      </c>
      <c r="AG93" s="118">
        <v>0</v>
      </c>
      <c r="AH93" s="118">
        <v>0</v>
      </c>
      <c r="AI93" s="193" t="s">
        <v>77</v>
      </c>
      <c r="AJ93" s="119">
        <v>0</v>
      </c>
      <c r="AK93" s="123" t="s">
        <v>77</v>
      </c>
      <c r="AL93" s="123" t="s">
        <v>77</v>
      </c>
      <c r="AM93" s="124">
        <f t="shared" si="4"/>
        <v>0</v>
      </c>
      <c r="AN93" s="124">
        <f>+K93+AC93-AH93</f>
        <v>10780000</v>
      </c>
      <c r="AO93" s="119" t="s">
        <v>69</v>
      </c>
      <c r="AP93" s="118">
        <v>10780000</v>
      </c>
      <c r="AQ93" s="119" t="s">
        <v>1214</v>
      </c>
      <c r="AR93" s="118">
        <v>0</v>
      </c>
      <c r="AS93" s="127" t="s">
        <v>77</v>
      </c>
      <c r="AT93" s="221">
        <v>9800000</v>
      </c>
      <c r="AU93" s="159">
        <f t="shared" si="6"/>
        <v>980000</v>
      </c>
      <c r="AV93" s="98">
        <f t="shared" si="7"/>
        <v>0.90909090909090906</v>
      </c>
      <c r="AW93" s="193" t="s">
        <v>77</v>
      </c>
      <c r="AX93" s="119" t="s">
        <v>1215</v>
      </c>
      <c r="AY93" s="118" t="s">
        <v>1302</v>
      </c>
      <c r="AZ93" s="116" t="s">
        <v>69</v>
      </c>
      <c r="BA93" s="116" t="s">
        <v>69</v>
      </c>
    </row>
    <row r="94" spans="2:53" x14ac:dyDescent="0.25">
      <c r="B94" s="116">
        <v>2024</v>
      </c>
      <c r="C94" s="116">
        <v>891780111</v>
      </c>
      <c r="D94" s="117" t="s">
        <v>64</v>
      </c>
      <c r="E94" s="119" t="s">
        <v>170</v>
      </c>
      <c r="F94" s="118" t="s">
        <v>436</v>
      </c>
      <c r="G94" s="218">
        <v>0</v>
      </c>
      <c r="H94" s="119" t="s">
        <v>75</v>
      </c>
      <c r="I94" s="117" t="s">
        <v>65</v>
      </c>
      <c r="J94" s="118" t="s">
        <v>710</v>
      </c>
      <c r="K94" s="118">
        <v>12833000</v>
      </c>
      <c r="L94" s="116" t="s">
        <v>70</v>
      </c>
      <c r="M94" s="118" t="s">
        <v>974</v>
      </c>
      <c r="N94" s="118">
        <v>57466567</v>
      </c>
      <c r="O94" s="122">
        <v>14</v>
      </c>
      <c r="P94" s="219">
        <v>45302</v>
      </c>
      <c r="Q94" s="118">
        <v>2126349000</v>
      </c>
      <c r="R94" s="219">
        <v>45308</v>
      </c>
      <c r="S94" s="118">
        <v>12833000</v>
      </c>
      <c r="T94" s="119" t="s">
        <v>67</v>
      </c>
      <c r="U94" s="118">
        <v>57444673</v>
      </c>
      <c r="V94" s="118" t="s">
        <v>1175</v>
      </c>
      <c r="W94" s="219">
        <v>45308</v>
      </c>
      <c r="X94" s="219">
        <v>45308</v>
      </c>
      <c r="Y94" s="125" t="s">
        <v>77</v>
      </c>
      <c r="Z94" s="219">
        <v>45457</v>
      </c>
      <c r="AA94" s="124">
        <f t="shared" si="5"/>
        <v>149</v>
      </c>
      <c r="AB94" s="118">
        <v>0</v>
      </c>
      <c r="AC94" s="220">
        <v>0</v>
      </c>
      <c r="AD94" s="118">
        <v>0</v>
      </c>
      <c r="AE94" s="193" t="s">
        <v>77</v>
      </c>
      <c r="AF94" s="124">
        <f t="shared" si="3"/>
        <v>0</v>
      </c>
      <c r="AG94" s="118">
        <v>0</v>
      </c>
      <c r="AH94" s="118">
        <v>0</v>
      </c>
      <c r="AI94" s="193" t="s">
        <v>77</v>
      </c>
      <c r="AJ94" s="119">
        <v>0</v>
      </c>
      <c r="AK94" s="123" t="s">
        <v>77</v>
      </c>
      <c r="AL94" s="123" t="s">
        <v>77</v>
      </c>
      <c r="AM94" s="124">
        <f t="shared" si="4"/>
        <v>0</v>
      </c>
      <c r="AN94" s="124">
        <f>+K94+AC94-AH94</f>
        <v>12833000</v>
      </c>
      <c r="AO94" s="119" t="s">
        <v>69</v>
      </c>
      <c r="AP94" s="118">
        <v>12833000</v>
      </c>
      <c r="AQ94" s="119" t="s">
        <v>1214</v>
      </c>
      <c r="AR94" s="118">
        <v>0</v>
      </c>
      <c r="AS94" s="127" t="s">
        <v>77</v>
      </c>
      <c r="AT94" s="221">
        <v>11667000</v>
      </c>
      <c r="AU94" s="159">
        <f t="shared" si="6"/>
        <v>1166000</v>
      </c>
      <c r="AV94" s="98">
        <f t="shared" si="7"/>
        <v>0.90914049715577028</v>
      </c>
      <c r="AW94" s="193" t="s">
        <v>77</v>
      </c>
      <c r="AX94" s="119" t="s">
        <v>1215</v>
      </c>
      <c r="AY94" s="118" t="s">
        <v>1303</v>
      </c>
      <c r="AZ94" s="116" t="s">
        <v>69</v>
      </c>
      <c r="BA94" s="116" t="s">
        <v>69</v>
      </c>
    </row>
    <row r="95" spans="2:53" x14ac:dyDescent="0.25">
      <c r="B95" s="116">
        <v>2024</v>
      </c>
      <c r="C95" s="116">
        <v>891780111</v>
      </c>
      <c r="D95" s="117" t="s">
        <v>64</v>
      </c>
      <c r="E95" s="119" t="s">
        <v>171</v>
      </c>
      <c r="F95" s="118" t="s">
        <v>437</v>
      </c>
      <c r="G95" s="218">
        <v>0</v>
      </c>
      <c r="H95" s="119" t="s">
        <v>75</v>
      </c>
      <c r="I95" s="117" t="s">
        <v>65</v>
      </c>
      <c r="J95" s="118" t="s">
        <v>711</v>
      </c>
      <c r="K95" s="118">
        <v>12500000</v>
      </c>
      <c r="L95" s="116" t="s">
        <v>70</v>
      </c>
      <c r="M95" s="118" t="s">
        <v>975</v>
      </c>
      <c r="N95" s="118">
        <v>7144425</v>
      </c>
      <c r="O95" s="122">
        <v>14</v>
      </c>
      <c r="P95" s="219">
        <v>45302</v>
      </c>
      <c r="Q95" s="118">
        <v>2126349000</v>
      </c>
      <c r="R95" s="219">
        <v>45308</v>
      </c>
      <c r="S95" s="118">
        <v>12500000</v>
      </c>
      <c r="T95" s="119" t="s">
        <v>67</v>
      </c>
      <c r="U95" s="118">
        <v>57297693</v>
      </c>
      <c r="V95" s="118" t="s">
        <v>1183</v>
      </c>
      <c r="W95" s="219">
        <v>45308</v>
      </c>
      <c r="X95" s="219">
        <v>45308</v>
      </c>
      <c r="Y95" s="125" t="s">
        <v>77</v>
      </c>
      <c r="Z95" s="219">
        <v>45457</v>
      </c>
      <c r="AA95" s="124">
        <f t="shared" si="5"/>
        <v>149</v>
      </c>
      <c r="AB95" s="118">
        <v>1</v>
      </c>
      <c r="AC95" s="220">
        <v>900000</v>
      </c>
      <c r="AD95" s="118">
        <v>0</v>
      </c>
      <c r="AE95" s="193" t="s">
        <v>77</v>
      </c>
      <c r="AF95" s="124">
        <f t="shared" si="3"/>
        <v>0</v>
      </c>
      <c r="AG95" s="118">
        <v>0</v>
      </c>
      <c r="AH95" s="118">
        <v>0</v>
      </c>
      <c r="AI95" s="193" t="s">
        <v>77</v>
      </c>
      <c r="AJ95" s="119">
        <v>0</v>
      </c>
      <c r="AK95" s="123" t="s">
        <v>77</v>
      </c>
      <c r="AL95" s="123" t="s">
        <v>77</v>
      </c>
      <c r="AM95" s="124">
        <f t="shared" si="4"/>
        <v>0</v>
      </c>
      <c r="AN95" s="124">
        <f>+K95+AC95-AH95</f>
        <v>13400000</v>
      </c>
      <c r="AO95" s="119" t="s">
        <v>69</v>
      </c>
      <c r="AP95" s="118">
        <v>12500000</v>
      </c>
      <c r="AQ95" s="119" t="s">
        <v>1214</v>
      </c>
      <c r="AR95" s="118">
        <v>0</v>
      </c>
      <c r="AS95" s="127" t="s">
        <v>77</v>
      </c>
      <c r="AT95" s="221">
        <v>12050000</v>
      </c>
      <c r="AU95" s="159">
        <f t="shared" si="6"/>
        <v>1350000</v>
      </c>
      <c r="AV95" s="98">
        <f t="shared" si="7"/>
        <v>0.89925373134328357</v>
      </c>
      <c r="AW95" s="193" t="s">
        <v>77</v>
      </c>
      <c r="AX95" s="119" t="s">
        <v>1215</v>
      </c>
      <c r="AY95" s="118" t="s">
        <v>1304</v>
      </c>
      <c r="AZ95" s="116" t="s">
        <v>69</v>
      </c>
      <c r="BA95" s="116" t="s">
        <v>69</v>
      </c>
    </row>
    <row r="96" spans="2:53" x14ac:dyDescent="0.25">
      <c r="B96" s="116">
        <v>2024</v>
      </c>
      <c r="C96" s="116">
        <v>891780111</v>
      </c>
      <c r="D96" s="117" t="s">
        <v>64</v>
      </c>
      <c r="E96" s="119" t="s">
        <v>172</v>
      </c>
      <c r="F96" s="118" t="s">
        <v>438</v>
      </c>
      <c r="G96" s="218">
        <v>0</v>
      </c>
      <c r="H96" s="119" t="s">
        <v>75</v>
      </c>
      <c r="I96" s="117" t="s">
        <v>65</v>
      </c>
      <c r="J96" s="118" t="s">
        <v>712</v>
      </c>
      <c r="K96" s="118">
        <v>10780000</v>
      </c>
      <c r="L96" s="116" t="s">
        <v>70</v>
      </c>
      <c r="M96" s="118" t="s">
        <v>976</v>
      </c>
      <c r="N96" s="118">
        <v>1119816783</v>
      </c>
      <c r="O96" s="122">
        <v>14</v>
      </c>
      <c r="P96" s="219">
        <v>45302</v>
      </c>
      <c r="Q96" s="118">
        <v>2126349000</v>
      </c>
      <c r="R96" s="219">
        <v>45308</v>
      </c>
      <c r="S96" s="118">
        <v>10780000</v>
      </c>
      <c r="T96" s="119" t="s">
        <v>67</v>
      </c>
      <c r="U96" s="118">
        <v>7631392</v>
      </c>
      <c r="V96" s="118" t="s">
        <v>1181</v>
      </c>
      <c r="W96" s="219">
        <v>45308</v>
      </c>
      <c r="X96" s="219">
        <v>45308</v>
      </c>
      <c r="Y96" s="125" t="s">
        <v>77</v>
      </c>
      <c r="Z96" s="219">
        <v>45457</v>
      </c>
      <c r="AA96" s="124">
        <f t="shared" si="5"/>
        <v>149</v>
      </c>
      <c r="AB96" s="118">
        <v>0</v>
      </c>
      <c r="AC96" s="220">
        <v>0</v>
      </c>
      <c r="AD96" s="118">
        <v>0</v>
      </c>
      <c r="AE96" s="193" t="s">
        <v>77</v>
      </c>
      <c r="AF96" s="124">
        <f t="shared" si="3"/>
        <v>0</v>
      </c>
      <c r="AG96" s="118">
        <v>0</v>
      </c>
      <c r="AH96" s="118">
        <v>0</v>
      </c>
      <c r="AI96" s="193" t="s">
        <v>77</v>
      </c>
      <c r="AJ96" s="119">
        <v>0</v>
      </c>
      <c r="AK96" s="123" t="s">
        <v>77</v>
      </c>
      <c r="AL96" s="123" t="s">
        <v>77</v>
      </c>
      <c r="AM96" s="124">
        <f t="shared" si="4"/>
        <v>0</v>
      </c>
      <c r="AN96" s="124">
        <f>+K96+AC96-AH96</f>
        <v>10780000</v>
      </c>
      <c r="AO96" s="119" t="s">
        <v>69</v>
      </c>
      <c r="AP96" s="118">
        <v>10780000</v>
      </c>
      <c r="AQ96" s="119" t="s">
        <v>1214</v>
      </c>
      <c r="AR96" s="118">
        <v>0</v>
      </c>
      <c r="AS96" s="127" t="s">
        <v>77</v>
      </c>
      <c r="AT96" s="221">
        <v>9800000</v>
      </c>
      <c r="AU96" s="159">
        <f t="shared" si="6"/>
        <v>980000</v>
      </c>
      <c r="AV96" s="98">
        <f t="shared" si="7"/>
        <v>0.90909090909090906</v>
      </c>
      <c r="AW96" s="193" t="s">
        <v>77</v>
      </c>
      <c r="AX96" s="119" t="s">
        <v>1215</v>
      </c>
      <c r="AY96" s="118" t="s">
        <v>1305</v>
      </c>
      <c r="AZ96" s="116" t="s">
        <v>69</v>
      </c>
      <c r="BA96" s="116" t="s">
        <v>69</v>
      </c>
    </row>
    <row r="97" spans="2:53" x14ac:dyDescent="0.25">
      <c r="B97" s="116">
        <v>2024</v>
      </c>
      <c r="C97" s="116">
        <v>891780111</v>
      </c>
      <c r="D97" s="117" t="s">
        <v>64</v>
      </c>
      <c r="E97" s="119" t="s">
        <v>173</v>
      </c>
      <c r="F97" s="118" t="s">
        <v>439</v>
      </c>
      <c r="G97" s="218">
        <v>0</v>
      </c>
      <c r="H97" s="119" t="s">
        <v>75</v>
      </c>
      <c r="I97" s="117" t="s">
        <v>65</v>
      </c>
      <c r="J97" s="118" t="s">
        <v>713</v>
      </c>
      <c r="K97" s="118">
        <v>18480000</v>
      </c>
      <c r="L97" s="116" t="s">
        <v>70</v>
      </c>
      <c r="M97" s="118" t="s">
        <v>977</v>
      </c>
      <c r="N97" s="118">
        <v>43760150</v>
      </c>
      <c r="O97" s="122">
        <v>13</v>
      </c>
      <c r="P97" s="193">
        <v>45302</v>
      </c>
      <c r="Q97" s="118">
        <v>4518689382</v>
      </c>
      <c r="R97" s="219">
        <v>45308</v>
      </c>
      <c r="S97" s="118">
        <v>18480000</v>
      </c>
      <c r="T97" s="119" t="s">
        <v>67</v>
      </c>
      <c r="U97" s="118">
        <v>93400727</v>
      </c>
      <c r="V97" s="118" t="s">
        <v>1169</v>
      </c>
      <c r="W97" s="219">
        <v>45308</v>
      </c>
      <c r="X97" s="219">
        <v>45308</v>
      </c>
      <c r="Y97" s="125" t="s">
        <v>77</v>
      </c>
      <c r="Z97" s="219">
        <v>45457</v>
      </c>
      <c r="AA97" s="124">
        <f t="shared" si="5"/>
        <v>149</v>
      </c>
      <c r="AB97" s="118">
        <v>0</v>
      </c>
      <c r="AC97" s="220">
        <v>0</v>
      </c>
      <c r="AD97" s="118">
        <v>0</v>
      </c>
      <c r="AE97" s="193" t="s">
        <v>77</v>
      </c>
      <c r="AF97" s="124">
        <f t="shared" si="3"/>
        <v>0</v>
      </c>
      <c r="AG97" s="118">
        <v>0</v>
      </c>
      <c r="AH97" s="118">
        <v>0</v>
      </c>
      <c r="AI97" s="193" t="s">
        <v>77</v>
      </c>
      <c r="AJ97" s="119">
        <v>0</v>
      </c>
      <c r="AK97" s="123" t="s">
        <v>77</v>
      </c>
      <c r="AL97" s="123" t="s">
        <v>77</v>
      </c>
      <c r="AM97" s="124">
        <f t="shared" si="4"/>
        <v>0</v>
      </c>
      <c r="AN97" s="124">
        <f>+K97+AC97-AH97</f>
        <v>18480000</v>
      </c>
      <c r="AO97" s="119" t="s">
        <v>69</v>
      </c>
      <c r="AP97" s="118">
        <v>18480000</v>
      </c>
      <c r="AQ97" s="119" t="s">
        <v>1214</v>
      </c>
      <c r="AR97" s="118">
        <v>0</v>
      </c>
      <c r="AS97" s="127" t="s">
        <v>77</v>
      </c>
      <c r="AT97" s="221">
        <v>16800000</v>
      </c>
      <c r="AU97" s="159">
        <f t="shared" si="6"/>
        <v>1680000</v>
      </c>
      <c r="AV97" s="98">
        <f t="shared" si="7"/>
        <v>0.90909090909090906</v>
      </c>
      <c r="AW97" s="193" t="s">
        <v>77</v>
      </c>
      <c r="AX97" s="119" t="s">
        <v>1215</v>
      </c>
      <c r="AY97" s="118" t="s">
        <v>1306</v>
      </c>
      <c r="AZ97" s="116" t="s">
        <v>69</v>
      </c>
      <c r="BA97" s="116" t="s">
        <v>69</v>
      </c>
    </row>
    <row r="98" spans="2:53" x14ac:dyDescent="0.25">
      <c r="B98" s="116">
        <v>2024</v>
      </c>
      <c r="C98" s="116">
        <v>891780111</v>
      </c>
      <c r="D98" s="117" t="s">
        <v>64</v>
      </c>
      <c r="E98" s="119" t="s">
        <v>174</v>
      </c>
      <c r="F98" s="118" t="s">
        <v>440</v>
      </c>
      <c r="G98" s="218">
        <v>0</v>
      </c>
      <c r="H98" s="119" t="s">
        <v>75</v>
      </c>
      <c r="I98" s="117" t="s">
        <v>65</v>
      </c>
      <c r="J98" s="118" t="s">
        <v>714</v>
      </c>
      <c r="K98" s="118">
        <v>20000000</v>
      </c>
      <c r="L98" s="116" t="s">
        <v>70</v>
      </c>
      <c r="M98" s="118" t="s">
        <v>978</v>
      </c>
      <c r="N98" s="118">
        <v>85151294</v>
      </c>
      <c r="O98" s="122">
        <v>13</v>
      </c>
      <c r="P98" s="193">
        <v>45302</v>
      </c>
      <c r="Q98" s="118">
        <v>4518689382</v>
      </c>
      <c r="R98" s="219">
        <v>45308</v>
      </c>
      <c r="S98" s="118">
        <v>20000000</v>
      </c>
      <c r="T98" s="119" t="s">
        <v>67</v>
      </c>
      <c r="U98" s="118">
        <v>84452087</v>
      </c>
      <c r="V98" s="118" t="s">
        <v>1171</v>
      </c>
      <c r="W98" s="219">
        <v>45308</v>
      </c>
      <c r="X98" s="219">
        <v>45308</v>
      </c>
      <c r="Y98" s="125" t="s">
        <v>77</v>
      </c>
      <c r="Z98" s="219">
        <v>45457</v>
      </c>
      <c r="AA98" s="124">
        <f t="shared" si="5"/>
        <v>149</v>
      </c>
      <c r="AB98" s="118">
        <v>0</v>
      </c>
      <c r="AC98" s="220">
        <v>0</v>
      </c>
      <c r="AD98" s="118">
        <v>0</v>
      </c>
      <c r="AE98" s="193" t="s">
        <v>77</v>
      </c>
      <c r="AF98" s="124">
        <f t="shared" si="3"/>
        <v>0</v>
      </c>
      <c r="AG98" s="118">
        <v>0</v>
      </c>
      <c r="AH98" s="118">
        <v>0</v>
      </c>
      <c r="AI98" s="193" t="s">
        <v>77</v>
      </c>
      <c r="AJ98" s="119">
        <v>0</v>
      </c>
      <c r="AK98" s="123" t="s">
        <v>77</v>
      </c>
      <c r="AL98" s="123" t="s">
        <v>77</v>
      </c>
      <c r="AM98" s="124">
        <f t="shared" si="4"/>
        <v>0</v>
      </c>
      <c r="AN98" s="124">
        <f>+K98+AC98-AH98</f>
        <v>20000000</v>
      </c>
      <c r="AO98" s="119" t="s">
        <v>69</v>
      </c>
      <c r="AP98" s="118">
        <v>20000000</v>
      </c>
      <c r="AQ98" s="119" t="s">
        <v>1214</v>
      </c>
      <c r="AR98" s="118">
        <v>0</v>
      </c>
      <c r="AS98" s="127" t="s">
        <v>77</v>
      </c>
      <c r="AT98" s="221">
        <v>18133000</v>
      </c>
      <c r="AU98" s="159">
        <f t="shared" si="6"/>
        <v>1867000</v>
      </c>
      <c r="AV98" s="98">
        <f t="shared" si="7"/>
        <v>0.90664999999999996</v>
      </c>
      <c r="AW98" s="193" t="s">
        <v>77</v>
      </c>
      <c r="AX98" s="119" t="s">
        <v>1215</v>
      </c>
      <c r="AY98" s="118" t="s">
        <v>1307</v>
      </c>
      <c r="AZ98" s="116" t="s">
        <v>69</v>
      </c>
      <c r="BA98" s="116" t="s">
        <v>69</v>
      </c>
    </row>
    <row r="99" spans="2:53" x14ac:dyDescent="0.25">
      <c r="B99" s="116">
        <v>2024</v>
      </c>
      <c r="C99" s="116">
        <v>891780111</v>
      </c>
      <c r="D99" s="117" t="s">
        <v>64</v>
      </c>
      <c r="E99" s="119" t="s">
        <v>175</v>
      </c>
      <c r="F99" s="118" t="s">
        <v>441</v>
      </c>
      <c r="G99" s="218">
        <v>0</v>
      </c>
      <c r="H99" s="119" t="s">
        <v>75</v>
      </c>
      <c r="I99" s="117" t="s">
        <v>65</v>
      </c>
      <c r="J99" s="118" t="s">
        <v>715</v>
      </c>
      <c r="K99" s="118">
        <v>15000000</v>
      </c>
      <c r="L99" s="116" t="s">
        <v>70</v>
      </c>
      <c r="M99" s="118" t="s">
        <v>979</v>
      </c>
      <c r="N99" s="118">
        <v>36720698</v>
      </c>
      <c r="O99" s="122">
        <v>13</v>
      </c>
      <c r="P99" s="193">
        <v>45302</v>
      </c>
      <c r="Q99" s="118">
        <v>4518689382</v>
      </c>
      <c r="R99" s="219">
        <v>45308</v>
      </c>
      <c r="S99" s="118">
        <v>15000000</v>
      </c>
      <c r="T99" s="119" t="s">
        <v>67</v>
      </c>
      <c r="U99" s="118">
        <v>84452087</v>
      </c>
      <c r="V99" s="118" t="s">
        <v>1171</v>
      </c>
      <c r="W99" s="219">
        <v>45308</v>
      </c>
      <c r="X99" s="219">
        <v>45308</v>
      </c>
      <c r="Y99" s="125" t="s">
        <v>77</v>
      </c>
      <c r="Z99" s="219">
        <v>45457</v>
      </c>
      <c r="AA99" s="124">
        <f t="shared" si="5"/>
        <v>149</v>
      </c>
      <c r="AB99" s="118">
        <v>0</v>
      </c>
      <c r="AC99" s="220">
        <v>0</v>
      </c>
      <c r="AD99" s="118">
        <v>0</v>
      </c>
      <c r="AE99" s="193" t="s">
        <v>77</v>
      </c>
      <c r="AF99" s="124">
        <f t="shared" si="3"/>
        <v>0</v>
      </c>
      <c r="AG99" s="118">
        <v>0</v>
      </c>
      <c r="AH99" s="118">
        <v>0</v>
      </c>
      <c r="AI99" s="193" t="s">
        <v>77</v>
      </c>
      <c r="AJ99" s="119">
        <v>0</v>
      </c>
      <c r="AK99" s="123" t="s">
        <v>77</v>
      </c>
      <c r="AL99" s="123" t="s">
        <v>77</v>
      </c>
      <c r="AM99" s="124">
        <f t="shared" si="4"/>
        <v>0</v>
      </c>
      <c r="AN99" s="124">
        <f>+K99+AC99-AH99</f>
        <v>15000000</v>
      </c>
      <c r="AO99" s="119" t="s">
        <v>69</v>
      </c>
      <c r="AP99" s="118">
        <v>15000000</v>
      </c>
      <c r="AQ99" s="119" t="s">
        <v>1214</v>
      </c>
      <c r="AR99" s="118">
        <v>0</v>
      </c>
      <c r="AS99" s="127" t="s">
        <v>77</v>
      </c>
      <c r="AT99" s="221">
        <v>13600000</v>
      </c>
      <c r="AU99" s="159">
        <f t="shared" si="6"/>
        <v>1400000</v>
      </c>
      <c r="AV99" s="98">
        <f t="shared" si="7"/>
        <v>0.90666666666666662</v>
      </c>
      <c r="AW99" s="193" t="s">
        <v>77</v>
      </c>
      <c r="AX99" s="119" t="s">
        <v>1215</v>
      </c>
      <c r="AY99" s="118" t="s">
        <v>1308</v>
      </c>
      <c r="AZ99" s="116" t="s">
        <v>69</v>
      </c>
      <c r="BA99" s="116" t="s">
        <v>69</v>
      </c>
    </row>
    <row r="100" spans="2:53" x14ac:dyDescent="0.25">
      <c r="B100" s="116">
        <v>2024</v>
      </c>
      <c r="C100" s="116">
        <v>891780111</v>
      </c>
      <c r="D100" s="117" t="s">
        <v>64</v>
      </c>
      <c r="E100" s="119" t="s">
        <v>176</v>
      </c>
      <c r="F100" s="118" t="s">
        <v>442</v>
      </c>
      <c r="G100" s="218">
        <v>0</v>
      </c>
      <c r="H100" s="119" t="s">
        <v>75</v>
      </c>
      <c r="I100" s="117" t="s">
        <v>65</v>
      </c>
      <c r="J100" s="118" t="s">
        <v>716</v>
      </c>
      <c r="K100" s="118">
        <v>13417000</v>
      </c>
      <c r="L100" s="116" t="s">
        <v>70</v>
      </c>
      <c r="M100" s="118" t="s">
        <v>980</v>
      </c>
      <c r="N100" s="118">
        <v>1043020726</v>
      </c>
      <c r="O100" s="122">
        <v>14</v>
      </c>
      <c r="P100" s="219">
        <v>45302</v>
      </c>
      <c r="Q100" s="118">
        <v>2126349000</v>
      </c>
      <c r="R100" s="219">
        <v>45308</v>
      </c>
      <c r="S100" s="118">
        <v>13417000</v>
      </c>
      <c r="T100" s="119" t="s">
        <v>67</v>
      </c>
      <c r="U100" s="118">
        <v>84452087</v>
      </c>
      <c r="V100" s="118" t="s">
        <v>1171</v>
      </c>
      <c r="W100" s="219">
        <v>45308</v>
      </c>
      <c r="X100" s="219">
        <v>45308</v>
      </c>
      <c r="Y100" s="125" t="s">
        <v>77</v>
      </c>
      <c r="Z100" s="219">
        <v>45457</v>
      </c>
      <c r="AA100" s="124">
        <f t="shared" si="5"/>
        <v>149</v>
      </c>
      <c r="AB100" s="118">
        <v>0</v>
      </c>
      <c r="AC100" s="220">
        <v>0</v>
      </c>
      <c r="AD100" s="118">
        <v>0</v>
      </c>
      <c r="AE100" s="193" t="s">
        <v>77</v>
      </c>
      <c r="AF100" s="124">
        <f t="shared" si="3"/>
        <v>0</v>
      </c>
      <c r="AG100" s="118">
        <v>0</v>
      </c>
      <c r="AH100" s="118">
        <v>0</v>
      </c>
      <c r="AI100" s="193" t="s">
        <v>77</v>
      </c>
      <c r="AJ100" s="119">
        <v>0</v>
      </c>
      <c r="AK100" s="123" t="s">
        <v>77</v>
      </c>
      <c r="AL100" s="123" t="s">
        <v>77</v>
      </c>
      <c r="AM100" s="124">
        <f t="shared" si="4"/>
        <v>0</v>
      </c>
      <c r="AN100" s="124">
        <f>+K100+AC100-AH100</f>
        <v>13417000</v>
      </c>
      <c r="AO100" s="119" t="s">
        <v>69</v>
      </c>
      <c r="AP100" s="118">
        <v>13417000</v>
      </c>
      <c r="AQ100" s="119" t="s">
        <v>1214</v>
      </c>
      <c r="AR100" s="118">
        <v>0</v>
      </c>
      <c r="AS100" s="127" t="s">
        <v>77</v>
      </c>
      <c r="AT100" s="221">
        <v>12250000</v>
      </c>
      <c r="AU100" s="159">
        <f t="shared" si="6"/>
        <v>1167000</v>
      </c>
      <c r="AV100" s="98">
        <f t="shared" si="7"/>
        <v>0.91302079451442197</v>
      </c>
      <c r="AW100" s="193" t="s">
        <v>77</v>
      </c>
      <c r="AX100" s="119" t="s">
        <v>1215</v>
      </c>
      <c r="AY100" s="118" t="s">
        <v>1309</v>
      </c>
      <c r="AZ100" s="116" t="s">
        <v>69</v>
      </c>
      <c r="BA100" s="116" t="s">
        <v>69</v>
      </c>
    </row>
    <row r="101" spans="2:53" x14ac:dyDescent="0.25">
      <c r="B101" s="116">
        <v>2024</v>
      </c>
      <c r="C101" s="116">
        <v>891780111</v>
      </c>
      <c r="D101" s="117" t="s">
        <v>64</v>
      </c>
      <c r="E101" s="119" t="s">
        <v>177</v>
      </c>
      <c r="F101" s="118" t="s">
        <v>443</v>
      </c>
      <c r="G101" s="218">
        <v>0</v>
      </c>
      <c r="H101" s="119" t="s">
        <v>75</v>
      </c>
      <c r="I101" s="117" t="s">
        <v>65</v>
      </c>
      <c r="J101" s="118" t="s">
        <v>717</v>
      </c>
      <c r="K101" s="118">
        <v>14490000</v>
      </c>
      <c r="L101" s="116" t="s">
        <v>70</v>
      </c>
      <c r="M101" s="118" t="s">
        <v>981</v>
      </c>
      <c r="N101" s="118">
        <v>1083042613</v>
      </c>
      <c r="O101" s="122">
        <v>13</v>
      </c>
      <c r="P101" s="193">
        <v>45302</v>
      </c>
      <c r="Q101" s="118">
        <v>4518689382</v>
      </c>
      <c r="R101" s="219">
        <v>45308</v>
      </c>
      <c r="S101" s="118">
        <v>14490000</v>
      </c>
      <c r="T101" s="119" t="s">
        <v>67</v>
      </c>
      <c r="U101" s="118">
        <v>84452087</v>
      </c>
      <c r="V101" s="118" t="s">
        <v>1171</v>
      </c>
      <c r="W101" s="219">
        <v>45308</v>
      </c>
      <c r="X101" s="219">
        <v>45308</v>
      </c>
      <c r="Y101" s="125" t="s">
        <v>77</v>
      </c>
      <c r="Z101" s="219">
        <v>45457</v>
      </c>
      <c r="AA101" s="124">
        <f t="shared" si="5"/>
        <v>149</v>
      </c>
      <c r="AB101" s="118">
        <v>0</v>
      </c>
      <c r="AC101" s="220">
        <v>0</v>
      </c>
      <c r="AD101" s="118">
        <v>0</v>
      </c>
      <c r="AE101" s="193" t="s">
        <v>77</v>
      </c>
      <c r="AF101" s="124">
        <f t="shared" si="3"/>
        <v>0</v>
      </c>
      <c r="AG101" s="118">
        <v>0</v>
      </c>
      <c r="AH101" s="118">
        <v>0</v>
      </c>
      <c r="AI101" s="193" t="s">
        <v>77</v>
      </c>
      <c r="AJ101" s="119">
        <v>0</v>
      </c>
      <c r="AK101" s="123" t="s">
        <v>77</v>
      </c>
      <c r="AL101" s="123" t="s">
        <v>77</v>
      </c>
      <c r="AM101" s="124">
        <f t="shared" si="4"/>
        <v>0</v>
      </c>
      <c r="AN101" s="124">
        <f>+K101+AC101-AH101</f>
        <v>14490000</v>
      </c>
      <c r="AO101" s="119" t="s">
        <v>69</v>
      </c>
      <c r="AP101" s="118">
        <v>14490000</v>
      </c>
      <c r="AQ101" s="119" t="s">
        <v>1214</v>
      </c>
      <c r="AR101" s="118">
        <v>0</v>
      </c>
      <c r="AS101" s="127" t="s">
        <v>77</v>
      </c>
      <c r="AT101" s="221">
        <v>13230000</v>
      </c>
      <c r="AU101" s="159">
        <f t="shared" si="6"/>
        <v>1260000</v>
      </c>
      <c r="AV101" s="98">
        <f t="shared" si="7"/>
        <v>0.91304347826086951</v>
      </c>
      <c r="AW101" s="193" t="s">
        <v>77</v>
      </c>
      <c r="AX101" s="119" t="s">
        <v>1215</v>
      </c>
      <c r="AY101" s="118" t="s">
        <v>1310</v>
      </c>
      <c r="AZ101" s="116" t="s">
        <v>69</v>
      </c>
      <c r="BA101" s="116" t="s">
        <v>69</v>
      </c>
    </row>
    <row r="102" spans="2:53" x14ac:dyDescent="0.25">
      <c r="B102" s="116">
        <v>2024</v>
      </c>
      <c r="C102" s="116">
        <v>891780111</v>
      </c>
      <c r="D102" s="117" t="s">
        <v>64</v>
      </c>
      <c r="E102" s="119" t="s">
        <v>178</v>
      </c>
      <c r="F102" s="118" t="s">
        <v>444</v>
      </c>
      <c r="G102" s="218">
        <v>0</v>
      </c>
      <c r="H102" s="119" t="s">
        <v>75</v>
      </c>
      <c r="I102" s="117" t="s">
        <v>65</v>
      </c>
      <c r="J102" s="118" t="s">
        <v>718</v>
      </c>
      <c r="K102" s="118">
        <v>41067000</v>
      </c>
      <c r="L102" s="116" t="s">
        <v>70</v>
      </c>
      <c r="M102" s="118" t="s">
        <v>982</v>
      </c>
      <c r="N102" s="118">
        <v>13542773</v>
      </c>
      <c r="O102" s="122">
        <v>13</v>
      </c>
      <c r="P102" s="193">
        <v>45302</v>
      </c>
      <c r="Q102" s="118">
        <v>4518689382</v>
      </c>
      <c r="R102" s="219">
        <v>45308</v>
      </c>
      <c r="S102" s="118">
        <v>41067000</v>
      </c>
      <c r="T102" s="119" t="s">
        <v>67</v>
      </c>
      <c r="U102" s="118">
        <v>85455983</v>
      </c>
      <c r="V102" s="118" t="s">
        <v>1170</v>
      </c>
      <c r="W102" s="219">
        <v>45308</v>
      </c>
      <c r="X102" s="219">
        <v>45308</v>
      </c>
      <c r="Y102" s="125" t="s">
        <v>77</v>
      </c>
      <c r="Z102" s="219">
        <v>45457</v>
      </c>
      <c r="AA102" s="124">
        <f t="shared" si="5"/>
        <v>149</v>
      </c>
      <c r="AB102" s="118">
        <v>0</v>
      </c>
      <c r="AC102" s="220">
        <v>0</v>
      </c>
      <c r="AD102" s="118">
        <v>0</v>
      </c>
      <c r="AE102" s="193" t="s">
        <v>77</v>
      </c>
      <c r="AF102" s="124">
        <f t="shared" si="3"/>
        <v>0</v>
      </c>
      <c r="AG102" s="118">
        <v>0</v>
      </c>
      <c r="AH102" s="118">
        <v>0</v>
      </c>
      <c r="AI102" s="193" t="s">
        <v>77</v>
      </c>
      <c r="AJ102" s="119">
        <v>0</v>
      </c>
      <c r="AK102" s="123" t="s">
        <v>77</v>
      </c>
      <c r="AL102" s="123" t="s">
        <v>77</v>
      </c>
      <c r="AM102" s="124">
        <f t="shared" si="4"/>
        <v>0</v>
      </c>
      <c r="AN102" s="124">
        <f>+K102+AC102-AH102</f>
        <v>41067000</v>
      </c>
      <c r="AO102" s="119" t="s">
        <v>69</v>
      </c>
      <c r="AP102" s="118">
        <v>41067000</v>
      </c>
      <c r="AQ102" s="119" t="s">
        <v>1214</v>
      </c>
      <c r="AR102" s="118">
        <v>0</v>
      </c>
      <c r="AS102" s="127" t="s">
        <v>77</v>
      </c>
      <c r="AT102" s="221">
        <v>37333000</v>
      </c>
      <c r="AU102" s="159">
        <f t="shared" si="6"/>
        <v>3734000</v>
      </c>
      <c r="AV102" s="98">
        <f t="shared" si="7"/>
        <v>0.90907541334891762</v>
      </c>
      <c r="AW102" s="193" t="s">
        <v>77</v>
      </c>
      <c r="AX102" s="119" t="s">
        <v>1215</v>
      </c>
      <c r="AY102" s="118" t="s">
        <v>1311</v>
      </c>
      <c r="AZ102" s="116" t="s">
        <v>69</v>
      </c>
      <c r="BA102" s="116" t="s">
        <v>69</v>
      </c>
    </row>
    <row r="103" spans="2:53" x14ac:dyDescent="0.25">
      <c r="B103" s="116">
        <v>2024</v>
      </c>
      <c r="C103" s="116">
        <v>891780111</v>
      </c>
      <c r="D103" s="117" t="s">
        <v>64</v>
      </c>
      <c r="E103" s="119" t="s">
        <v>179</v>
      </c>
      <c r="F103" s="118" t="s">
        <v>445</v>
      </c>
      <c r="G103" s="218">
        <v>0</v>
      </c>
      <c r="H103" s="119" t="s">
        <v>75</v>
      </c>
      <c r="I103" s="117" t="s">
        <v>65</v>
      </c>
      <c r="J103" s="118" t="s">
        <v>719</v>
      </c>
      <c r="K103" s="118">
        <v>12500000</v>
      </c>
      <c r="L103" s="116" t="s">
        <v>70</v>
      </c>
      <c r="M103" s="118" t="s">
        <v>983</v>
      </c>
      <c r="N103" s="118">
        <v>1026256729</v>
      </c>
      <c r="O103" s="122">
        <v>14</v>
      </c>
      <c r="P103" s="219">
        <v>45302</v>
      </c>
      <c r="Q103" s="118">
        <v>2126349000</v>
      </c>
      <c r="R103" s="219">
        <v>45308</v>
      </c>
      <c r="S103" s="118">
        <v>12500000</v>
      </c>
      <c r="T103" s="119" t="s">
        <v>67</v>
      </c>
      <c r="U103" s="118">
        <v>57297693</v>
      </c>
      <c r="V103" s="118" t="s">
        <v>1183</v>
      </c>
      <c r="W103" s="219">
        <v>45308</v>
      </c>
      <c r="X103" s="219">
        <v>45308</v>
      </c>
      <c r="Y103" s="125" t="s">
        <v>77</v>
      </c>
      <c r="Z103" s="219">
        <v>45457</v>
      </c>
      <c r="AA103" s="124">
        <f t="shared" si="5"/>
        <v>149</v>
      </c>
      <c r="AB103" s="118">
        <v>0</v>
      </c>
      <c r="AC103" s="220">
        <v>0</v>
      </c>
      <c r="AD103" s="118">
        <v>0</v>
      </c>
      <c r="AE103" s="193" t="s">
        <v>77</v>
      </c>
      <c r="AF103" s="124">
        <f t="shared" si="3"/>
        <v>0</v>
      </c>
      <c r="AG103" s="118">
        <v>0</v>
      </c>
      <c r="AH103" s="118">
        <v>0</v>
      </c>
      <c r="AI103" s="193" t="s">
        <v>77</v>
      </c>
      <c r="AJ103" s="119">
        <v>0</v>
      </c>
      <c r="AK103" s="123" t="s">
        <v>77</v>
      </c>
      <c r="AL103" s="123" t="s">
        <v>77</v>
      </c>
      <c r="AM103" s="124">
        <f t="shared" si="4"/>
        <v>0</v>
      </c>
      <c r="AN103" s="124">
        <f>+K103+AC103-AH103</f>
        <v>12500000</v>
      </c>
      <c r="AO103" s="119" t="s">
        <v>69</v>
      </c>
      <c r="AP103" s="118">
        <v>12500000</v>
      </c>
      <c r="AQ103" s="119" t="s">
        <v>1214</v>
      </c>
      <c r="AR103" s="118">
        <v>0</v>
      </c>
      <c r="AS103" s="127" t="s">
        <v>77</v>
      </c>
      <c r="AT103" s="221">
        <v>11250000</v>
      </c>
      <c r="AU103" s="159">
        <f t="shared" si="6"/>
        <v>1250000</v>
      </c>
      <c r="AV103" s="98">
        <f t="shared" si="7"/>
        <v>0.9</v>
      </c>
      <c r="AW103" s="193" t="s">
        <v>77</v>
      </c>
      <c r="AX103" s="119" t="s">
        <v>1215</v>
      </c>
      <c r="AY103" s="118" t="s">
        <v>1312</v>
      </c>
      <c r="AZ103" s="116" t="s">
        <v>69</v>
      </c>
      <c r="BA103" s="116" t="s">
        <v>69</v>
      </c>
    </row>
    <row r="104" spans="2:53" x14ac:dyDescent="0.25">
      <c r="B104" s="116">
        <v>2024</v>
      </c>
      <c r="C104" s="116">
        <v>891780111</v>
      </c>
      <c r="D104" s="117" t="s">
        <v>64</v>
      </c>
      <c r="E104" s="119" t="s">
        <v>180</v>
      </c>
      <c r="F104" s="118" t="s">
        <v>446</v>
      </c>
      <c r="G104" s="218">
        <v>0</v>
      </c>
      <c r="H104" s="119" t="s">
        <v>75</v>
      </c>
      <c r="I104" s="117" t="s">
        <v>65</v>
      </c>
      <c r="J104" s="118" t="s">
        <v>720</v>
      </c>
      <c r="K104" s="118">
        <v>10290000</v>
      </c>
      <c r="L104" s="116" t="s">
        <v>70</v>
      </c>
      <c r="M104" s="118" t="s">
        <v>984</v>
      </c>
      <c r="N104" s="118">
        <v>1082903162</v>
      </c>
      <c r="O104" s="122">
        <v>14</v>
      </c>
      <c r="P104" s="219">
        <v>45302</v>
      </c>
      <c r="Q104" s="118">
        <v>2126349000</v>
      </c>
      <c r="R104" s="219">
        <v>45308</v>
      </c>
      <c r="S104" s="118">
        <v>10290000</v>
      </c>
      <c r="T104" s="119" t="s">
        <v>67</v>
      </c>
      <c r="U104" s="118">
        <v>57297693</v>
      </c>
      <c r="V104" s="118" t="s">
        <v>1183</v>
      </c>
      <c r="W104" s="219">
        <v>45308</v>
      </c>
      <c r="X104" s="219">
        <v>45308</v>
      </c>
      <c r="Y104" s="125" t="s">
        <v>77</v>
      </c>
      <c r="Z104" s="219">
        <v>45457</v>
      </c>
      <c r="AA104" s="124">
        <f t="shared" si="5"/>
        <v>149</v>
      </c>
      <c r="AB104" s="118">
        <v>0</v>
      </c>
      <c r="AC104" s="220">
        <v>0</v>
      </c>
      <c r="AD104" s="118">
        <v>0</v>
      </c>
      <c r="AE104" s="193" t="s">
        <v>77</v>
      </c>
      <c r="AF104" s="124">
        <f t="shared" si="3"/>
        <v>0</v>
      </c>
      <c r="AG104" s="118">
        <v>0</v>
      </c>
      <c r="AH104" s="118">
        <v>0</v>
      </c>
      <c r="AI104" s="193" t="s">
        <v>77</v>
      </c>
      <c r="AJ104" s="119">
        <v>0</v>
      </c>
      <c r="AK104" s="123" t="s">
        <v>77</v>
      </c>
      <c r="AL104" s="123" t="s">
        <v>77</v>
      </c>
      <c r="AM104" s="124">
        <f t="shared" si="4"/>
        <v>0</v>
      </c>
      <c r="AN104" s="124">
        <f>+K104+AC104-AH104</f>
        <v>10290000</v>
      </c>
      <c r="AO104" s="119" t="s">
        <v>69</v>
      </c>
      <c r="AP104" s="118">
        <v>10290000</v>
      </c>
      <c r="AQ104" s="119" t="s">
        <v>1214</v>
      </c>
      <c r="AR104" s="118">
        <v>0</v>
      </c>
      <c r="AS104" s="127" t="s">
        <v>77</v>
      </c>
      <c r="AT104" s="221">
        <v>9310000</v>
      </c>
      <c r="AU104" s="159">
        <f t="shared" si="6"/>
        <v>980000</v>
      </c>
      <c r="AV104" s="98">
        <f t="shared" si="7"/>
        <v>0.90476190476190477</v>
      </c>
      <c r="AW104" s="193" t="s">
        <v>77</v>
      </c>
      <c r="AX104" s="119" t="s">
        <v>1215</v>
      </c>
      <c r="AY104" s="118" t="s">
        <v>1313</v>
      </c>
      <c r="AZ104" s="116" t="s">
        <v>69</v>
      </c>
      <c r="BA104" s="116" t="s">
        <v>69</v>
      </c>
    </row>
    <row r="105" spans="2:53" x14ac:dyDescent="0.25">
      <c r="B105" s="116">
        <v>2024</v>
      </c>
      <c r="C105" s="116">
        <v>891780111</v>
      </c>
      <c r="D105" s="117" t="s">
        <v>64</v>
      </c>
      <c r="E105" s="119" t="s">
        <v>181</v>
      </c>
      <c r="F105" s="118" t="s">
        <v>447</v>
      </c>
      <c r="G105" s="218">
        <v>0</v>
      </c>
      <c r="H105" s="119" t="s">
        <v>75</v>
      </c>
      <c r="I105" s="117" t="s">
        <v>65</v>
      </c>
      <c r="J105" s="118" t="s">
        <v>709</v>
      </c>
      <c r="K105" s="118">
        <v>10780000</v>
      </c>
      <c r="L105" s="116" t="s">
        <v>70</v>
      </c>
      <c r="M105" s="118" t="s">
        <v>985</v>
      </c>
      <c r="N105" s="118">
        <v>7144181</v>
      </c>
      <c r="O105" s="122">
        <v>14</v>
      </c>
      <c r="P105" s="219">
        <v>45302</v>
      </c>
      <c r="Q105" s="118">
        <v>2126349000</v>
      </c>
      <c r="R105" s="219">
        <v>45308</v>
      </c>
      <c r="S105" s="118">
        <v>10780000</v>
      </c>
      <c r="T105" s="119" t="s">
        <v>67</v>
      </c>
      <c r="U105" s="118">
        <v>85459497</v>
      </c>
      <c r="V105" s="118" t="s">
        <v>1186</v>
      </c>
      <c r="W105" s="219">
        <v>45308</v>
      </c>
      <c r="X105" s="219">
        <v>45308</v>
      </c>
      <c r="Y105" s="125" t="s">
        <v>77</v>
      </c>
      <c r="Z105" s="219">
        <v>45457</v>
      </c>
      <c r="AA105" s="124">
        <f t="shared" si="5"/>
        <v>149</v>
      </c>
      <c r="AB105" s="118">
        <v>0</v>
      </c>
      <c r="AC105" s="220">
        <v>0</v>
      </c>
      <c r="AD105" s="118">
        <v>0</v>
      </c>
      <c r="AE105" s="193" t="s">
        <v>77</v>
      </c>
      <c r="AF105" s="124">
        <f t="shared" si="3"/>
        <v>0</v>
      </c>
      <c r="AG105" s="118">
        <v>0</v>
      </c>
      <c r="AH105" s="118">
        <v>0</v>
      </c>
      <c r="AI105" s="193" t="s">
        <v>77</v>
      </c>
      <c r="AJ105" s="119">
        <v>0</v>
      </c>
      <c r="AK105" s="123" t="s">
        <v>77</v>
      </c>
      <c r="AL105" s="123" t="s">
        <v>77</v>
      </c>
      <c r="AM105" s="124">
        <f t="shared" si="4"/>
        <v>0</v>
      </c>
      <c r="AN105" s="124">
        <f>+K105+AC105-AH105</f>
        <v>10780000</v>
      </c>
      <c r="AO105" s="119" t="s">
        <v>69</v>
      </c>
      <c r="AP105" s="118">
        <v>10780000</v>
      </c>
      <c r="AQ105" s="119" t="s">
        <v>1214</v>
      </c>
      <c r="AR105" s="118">
        <v>0</v>
      </c>
      <c r="AS105" s="127" t="s">
        <v>77</v>
      </c>
      <c r="AT105" s="221">
        <v>7700000</v>
      </c>
      <c r="AU105" s="159">
        <f t="shared" si="6"/>
        <v>3080000</v>
      </c>
      <c r="AV105" s="98">
        <f t="shared" si="7"/>
        <v>0.7142857142857143</v>
      </c>
      <c r="AW105" s="193" t="s">
        <v>77</v>
      </c>
      <c r="AX105" s="119" t="s">
        <v>1215</v>
      </c>
      <c r="AY105" s="118" t="s">
        <v>1314</v>
      </c>
      <c r="AZ105" s="116" t="s">
        <v>69</v>
      </c>
      <c r="BA105" s="116" t="s">
        <v>69</v>
      </c>
    </row>
    <row r="106" spans="2:53" x14ac:dyDescent="0.25">
      <c r="B106" s="116">
        <v>2024</v>
      </c>
      <c r="C106" s="116">
        <v>891780111</v>
      </c>
      <c r="D106" s="117" t="s">
        <v>64</v>
      </c>
      <c r="E106" s="119" t="s">
        <v>182</v>
      </c>
      <c r="F106" s="118" t="s">
        <v>448</v>
      </c>
      <c r="G106" s="218">
        <v>0</v>
      </c>
      <c r="H106" s="119" t="s">
        <v>75</v>
      </c>
      <c r="I106" s="117" t="s">
        <v>65</v>
      </c>
      <c r="J106" s="118" t="s">
        <v>709</v>
      </c>
      <c r="K106" s="118">
        <v>10780000</v>
      </c>
      <c r="L106" s="116" t="s">
        <v>70</v>
      </c>
      <c r="M106" s="118" t="s">
        <v>986</v>
      </c>
      <c r="N106" s="118">
        <v>85466757</v>
      </c>
      <c r="O106" s="122">
        <v>14</v>
      </c>
      <c r="P106" s="219">
        <v>45302</v>
      </c>
      <c r="Q106" s="118">
        <v>2126349000</v>
      </c>
      <c r="R106" s="219">
        <v>45308</v>
      </c>
      <c r="S106" s="118">
        <v>10780000</v>
      </c>
      <c r="T106" s="119" t="s">
        <v>67</v>
      </c>
      <c r="U106" s="118">
        <v>85459497</v>
      </c>
      <c r="V106" s="118" t="s">
        <v>1186</v>
      </c>
      <c r="W106" s="219">
        <v>45308</v>
      </c>
      <c r="X106" s="219">
        <v>45308</v>
      </c>
      <c r="Y106" s="125" t="s">
        <v>77</v>
      </c>
      <c r="Z106" s="219">
        <v>45457</v>
      </c>
      <c r="AA106" s="124">
        <f t="shared" si="5"/>
        <v>149</v>
      </c>
      <c r="AB106" s="118">
        <v>0</v>
      </c>
      <c r="AC106" s="220">
        <v>0</v>
      </c>
      <c r="AD106" s="118">
        <v>0</v>
      </c>
      <c r="AE106" s="193" t="s">
        <v>77</v>
      </c>
      <c r="AF106" s="124">
        <f t="shared" si="3"/>
        <v>0</v>
      </c>
      <c r="AG106" s="118">
        <v>0</v>
      </c>
      <c r="AH106" s="118">
        <v>0</v>
      </c>
      <c r="AI106" s="193" t="s">
        <v>77</v>
      </c>
      <c r="AJ106" s="119">
        <v>0</v>
      </c>
      <c r="AK106" s="123" t="s">
        <v>77</v>
      </c>
      <c r="AL106" s="123" t="s">
        <v>77</v>
      </c>
      <c r="AM106" s="124">
        <f t="shared" si="4"/>
        <v>0</v>
      </c>
      <c r="AN106" s="124">
        <f>+K106+AC106-AH106</f>
        <v>10780000</v>
      </c>
      <c r="AO106" s="119" t="s">
        <v>69</v>
      </c>
      <c r="AP106" s="118">
        <v>10780000</v>
      </c>
      <c r="AQ106" s="119" t="s">
        <v>1214</v>
      </c>
      <c r="AR106" s="118">
        <v>0</v>
      </c>
      <c r="AS106" s="127" t="s">
        <v>77</v>
      </c>
      <c r="AT106" s="221">
        <v>9800000</v>
      </c>
      <c r="AU106" s="159">
        <f t="shared" si="6"/>
        <v>980000</v>
      </c>
      <c r="AV106" s="98">
        <f t="shared" si="7"/>
        <v>0.90909090909090906</v>
      </c>
      <c r="AW106" s="193" t="s">
        <v>77</v>
      </c>
      <c r="AX106" s="119" t="s">
        <v>1215</v>
      </c>
      <c r="AY106" s="118" t="s">
        <v>1315</v>
      </c>
      <c r="AZ106" s="116" t="s">
        <v>69</v>
      </c>
      <c r="BA106" s="116" t="s">
        <v>69</v>
      </c>
    </row>
    <row r="107" spans="2:53" x14ac:dyDescent="0.25">
      <c r="B107" s="116">
        <v>2024</v>
      </c>
      <c r="C107" s="116">
        <v>891780111</v>
      </c>
      <c r="D107" s="117" t="s">
        <v>64</v>
      </c>
      <c r="E107" s="119" t="s">
        <v>183</v>
      </c>
      <c r="F107" s="118" t="s">
        <v>449</v>
      </c>
      <c r="G107" s="218">
        <v>0</v>
      </c>
      <c r="H107" s="119" t="s">
        <v>75</v>
      </c>
      <c r="I107" s="117" t="s">
        <v>65</v>
      </c>
      <c r="J107" s="118" t="s">
        <v>721</v>
      </c>
      <c r="K107" s="118">
        <v>16500000</v>
      </c>
      <c r="L107" s="116" t="s">
        <v>70</v>
      </c>
      <c r="M107" s="118" t="s">
        <v>987</v>
      </c>
      <c r="N107" s="118">
        <v>84453261</v>
      </c>
      <c r="O107" s="122">
        <v>13</v>
      </c>
      <c r="P107" s="193">
        <v>45302</v>
      </c>
      <c r="Q107" s="118">
        <v>4518689382</v>
      </c>
      <c r="R107" s="219">
        <v>45308</v>
      </c>
      <c r="S107" s="118">
        <v>16500000</v>
      </c>
      <c r="T107" s="119" t="s">
        <v>67</v>
      </c>
      <c r="U107" s="118">
        <v>85459497</v>
      </c>
      <c r="V107" s="118" t="s">
        <v>1186</v>
      </c>
      <c r="W107" s="219">
        <v>45308</v>
      </c>
      <c r="X107" s="219">
        <v>45308</v>
      </c>
      <c r="Y107" s="125" t="s">
        <v>77</v>
      </c>
      <c r="Z107" s="219">
        <v>45457</v>
      </c>
      <c r="AA107" s="124">
        <f t="shared" si="5"/>
        <v>149</v>
      </c>
      <c r="AB107" s="118">
        <v>0</v>
      </c>
      <c r="AC107" s="220">
        <v>0</v>
      </c>
      <c r="AD107" s="118">
        <v>0</v>
      </c>
      <c r="AE107" s="193" t="s">
        <v>77</v>
      </c>
      <c r="AF107" s="124">
        <f t="shared" si="3"/>
        <v>0</v>
      </c>
      <c r="AG107" s="118">
        <v>0</v>
      </c>
      <c r="AH107" s="118">
        <v>0</v>
      </c>
      <c r="AI107" s="193" t="s">
        <v>77</v>
      </c>
      <c r="AJ107" s="119">
        <v>0</v>
      </c>
      <c r="AK107" s="123" t="s">
        <v>77</v>
      </c>
      <c r="AL107" s="123" t="s">
        <v>77</v>
      </c>
      <c r="AM107" s="124">
        <f t="shared" si="4"/>
        <v>0</v>
      </c>
      <c r="AN107" s="124">
        <f>+K107+AC107-AH107</f>
        <v>16500000</v>
      </c>
      <c r="AO107" s="119" t="s">
        <v>69</v>
      </c>
      <c r="AP107" s="118">
        <v>16500000</v>
      </c>
      <c r="AQ107" s="119" t="s">
        <v>1214</v>
      </c>
      <c r="AR107" s="118">
        <v>0</v>
      </c>
      <c r="AS107" s="127" t="s">
        <v>77</v>
      </c>
      <c r="AT107" s="221">
        <v>14960000</v>
      </c>
      <c r="AU107" s="159">
        <f t="shared" si="6"/>
        <v>1540000</v>
      </c>
      <c r="AV107" s="98">
        <f t="shared" si="7"/>
        <v>0.90666666666666662</v>
      </c>
      <c r="AW107" s="193" t="s">
        <v>77</v>
      </c>
      <c r="AX107" s="119" t="s">
        <v>1215</v>
      </c>
      <c r="AY107" s="118" t="s">
        <v>1316</v>
      </c>
      <c r="AZ107" s="116" t="s">
        <v>69</v>
      </c>
      <c r="BA107" s="116" t="s">
        <v>69</v>
      </c>
    </row>
    <row r="108" spans="2:53" x14ac:dyDescent="0.25">
      <c r="B108" s="116">
        <v>2024</v>
      </c>
      <c r="C108" s="116">
        <v>891780111</v>
      </c>
      <c r="D108" s="117" t="s">
        <v>64</v>
      </c>
      <c r="E108" s="119" t="s">
        <v>184</v>
      </c>
      <c r="F108" s="118" t="s">
        <v>450</v>
      </c>
      <c r="G108" s="218">
        <v>0</v>
      </c>
      <c r="H108" s="119" t="s">
        <v>75</v>
      </c>
      <c r="I108" s="117" t="s">
        <v>65</v>
      </c>
      <c r="J108" s="118" t="s">
        <v>722</v>
      </c>
      <c r="K108" s="118">
        <v>12500000</v>
      </c>
      <c r="L108" s="116" t="s">
        <v>70</v>
      </c>
      <c r="M108" s="118" t="s">
        <v>988</v>
      </c>
      <c r="N108" s="118">
        <v>57427809</v>
      </c>
      <c r="O108" s="122">
        <v>14</v>
      </c>
      <c r="P108" s="219">
        <v>45302</v>
      </c>
      <c r="Q108" s="118">
        <v>2126349000</v>
      </c>
      <c r="R108" s="219">
        <v>45308</v>
      </c>
      <c r="S108" s="118">
        <v>12500000</v>
      </c>
      <c r="T108" s="119" t="s">
        <v>67</v>
      </c>
      <c r="U108" s="118">
        <v>36557666</v>
      </c>
      <c r="V108" s="118" t="s">
        <v>1174</v>
      </c>
      <c r="W108" s="219">
        <v>45308</v>
      </c>
      <c r="X108" s="219">
        <v>45308</v>
      </c>
      <c r="Y108" s="125" t="s">
        <v>77</v>
      </c>
      <c r="Z108" s="219">
        <v>45457</v>
      </c>
      <c r="AA108" s="124">
        <f t="shared" si="5"/>
        <v>149</v>
      </c>
      <c r="AB108" s="118">
        <v>0</v>
      </c>
      <c r="AC108" s="220">
        <v>0</v>
      </c>
      <c r="AD108" s="118">
        <v>0</v>
      </c>
      <c r="AE108" s="193" t="s">
        <v>77</v>
      </c>
      <c r="AF108" s="124">
        <f t="shared" si="3"/>
        <v>0</v>
      </c>
      <c r="AG108" s="118">
        <v>0</v>
      </c>
      <c r="AH108" s="118">
        <v>0</v>
      </c>
      <c r="AI108" s="193" t="s">
        <v>77</v>
      </c>
      <c r="AJ108" s="119">
        <v>0</v>
      </c>
      <c r="AK108" s="123" t="s">
        <v>77</v>
      </c>
      <c r="AL108" s="123" t="s">
        <v>77</v>
      </c>
      <c r="AM108" s="124">
        <f t="shared" si="4"/>
        <v>0</v>
      </c>
      <c r="AN108" s="124">
        <f>+K108+AC108-AH108</f>
        <v>12500000</v>
      </c>
      <c r="AO108" s="119" t="s">
        <v>69</v>
      </c>
      <c r="AP108" s="118">
        <v>12500000</v>
      </c>
      <c r="AQ108" s="119" t="s">
        <v>1214</v>
      </c>
      <c r="AR108" s="118">
        <v>0</v>
      </c>
      <c r="AS108" s="127" t="s">
        <v>77</v>
      </c>
      <c r="AT108" s="221">
        <v>11333000</v>
      </c>
      <c r="AU108" s="159">
        <f t="shared" si="6"/>
        <v>1167000</v>
      </c>
      <c r="AV108" s="98">
        <f t="shared" si="7"/>
        <v>0.90664</v>
      </c>
      <c r="AW108" s="193" t="s">
        <v>77</v>
      </c>
      <c r="AX108" s="119" t="s">
        <v>1215</v>
      </c>
      <c r="AY108" s="118" t="s">
        <v>1317</v>
      </c>
      <c r="AZ108" s="116" t="s">
        <v>69</v>
      </c>
      <c r="BA108" s="116" t="s">
        <v>69</v>
      </c>
    </row>
    <row r="109" spans="2:53" x14ac:dyDescent="0.25">
      <c r="B109" s="116">
        <v>2024</v>
      </c>
      <c r="C109" s="116">
        <v>891780111</v>
      </c>
      <c r="D109" s="117" t="s">
        <v>64</v>
      </c>
      <c r="E109" s="119" t="s">
        <v>185</v>
      </c>
      <c r="F109" s="118" t="s">
        <v>451</v>
      </c>
      <c r="G109" s="218">
        <v>0</v>
      </c>
      <c r="H109" s="119" t="s">
        <v>75</v>
      </c>
      <c r="I109" s="117" t="s">
        <v>65</v>
      </c>
      <c r="J109" s="118" t="s">
        <v>723</v>
      </c>
      <c r="K109" s="118">
        <v>15000000</v>
      </c>
      <c r="L109" s="116" t="s">
        <v>70</v>
      </c>
      <c r="M109" s="118" t="s">
        <v>989</v>
      </c>
      <c r="N109" s="118">
        <v>1020750597</v>
      </c>
      <c r="O109" s="122">
        <v>13</v>
      </c>
      <c r="P109" s="193">
        <v>45302</v>
      </c>
      <c r="Q109" s="118">
        <v>4518689382</v>
      </c>
      <c r="R109" s="219">
        <v>45308</v>
      </c>
      <c r="S109" s="118">
        <v>15000000</v>
      </c>
      <c r="T109" s="119" t="s">
        <v>67</v>
      </c>
      <c r="U109" s="118">
        <v>57461216</v>
      </c>
      <c r="V109" s="118" t="s">
        <v>1180</v>
      </c>
      <c r="W109" s="219">
        <v>45308</v>
      </c>
      <c r="X109" s="219">
        <v>45308</v>
      </c>
      <c r="Y109" s="125" t="s">
        <v>77</v>
      </c>
      <c r="Z109" s="219">
        <v>45457</v>
      </c>
      <c r="AA109" s="124">
        <f t="shared" si="5"/>
        <v>149</v>
      </c>
      <c r="AB109" s="118">
        <v>0</v>
      </c>
      <c r="AC109" s="220">
        <v>0</v>
      </c>
      <c r="AD109" s="118">
        <v>0</v>
      </c>
      <c r="AE109" s="193" t="s">
        <v>77</v>
      </c>
      <c r="AF109" s="124">
        <f t="shared" si="3"/>
        <v>0</v>
      </c>
      <c r="AG109" s="118">
        <v>0</v>
      </c>
      <c r="AH109" s="118">
        <v>0</v>
      </c>
      <c r="AI109" s="193" t="s">
        <v>77</v>
      </c>
      <c r="AJ109" s="119">
        <v>0</v>
      </c>
      <c r="AK109" s="123" t="s">
        <v>77</v>
      </c>
      <c r="AL109" s="123" t="s">
        <v>77</v>
      </c>
      <c r="AM109" s="124">
        <f t="shared" si="4"/>
        <v>0</v>
      </c>
      <c r="AN109" s="124">
        <f>+K109+AC109-AH109</f>
        <v>15000000</v>
      </c>
      <c r="AO109" s="119" t="s">
        <v>69</v>
      </c>
      <c r="AP109" s="118">
        <v>15000000</v>
      </c>
      <c r="AQ109" s="119" t="s">
        <v>1214</v>
      </c>
      <c r="AR109" s="118">
        <v>0</v>
      </c>
      <c r="AS109" s="127" t="s">
        <v>77</v>
      </c>
      <c r="AT109" s="221">
        <v>13600000</v>
      </c>
      <c r="AU109" s="159">
        <f t="shared" si="6"/>
        <v>1400000</v>
      </c>
      <c r="AV109" s="98">
        <f t="shared" si="7"/>
        <v>0.90666666666666662</v>
      </c>
      <c r="AW109" s="193" t="s">
        <v>77</v>
      </c>
      <c r="AX109" s="119" t="s">
        <v>1215</v>
      </c>
      <c r="AY109" s="118" t="s">
        <v>1318</v>
      </c>
      <c r="AZ109" s="116" t="s">
        <v>69</v>
      </c>
      <c r="BA109" s="116" t="s">
        <v>69</v>
      </c>
    </row>
    <row r="110" spans="2:53" x14ac:dyDescent="0.25">
      <c r="B110" s="116">
        <v>2024</v>
      </c>
      <c r="C110" s="116">
        <v>891780111</v>
      </c>
      <c r="D110" s="117" t="s">
        <v>64</v>
      </c>
      <c r="E110" s="119" t="s">
        <v>186</v>
      </c>
      <c r="F110" s="118" t="s">
        <v>452</v>
      </c>
      <c r="G110" s="218">
        <v>0</v>
      </c>
      <c r="H110" s="119" t="s">
        <v>75</v>
      </c>
      <c r="I110" s="117" t="s">
        <v>65</v>
      </c>
      <c r="J110" s="118" t="s">
        <v>724</v>
      </c>
      <c r="K110" s="118">
        <v>14760000</v>
      </c>
      <c r="L110" s="116" t="s">
        <v>70</v>
      </c>
      <c r="M110" s="118" t="s">
        <v>990</v>
      </c>
      <c r="N110" s="118">
        <v>1148702081</v>
      </c>
      <c r="O110" s="122">
        <v>13</v>
      </c>
      <c r="P110" s="193">
        <v>45302</v>
      </c>
      <c r="Q110" s="118">
        <v>4518689382</v>
      </c>
      <c r="R110" s="219">
        <v>45308</v>
      </c>
      <c r="S110" s="118">
        <v>14760000</v>
      </c>
      <c r="T110" s="119" t="s">
        <v>67</v>
      </c>
      <c r="U110" s="118">
        <v>85449357</v>
      </c>
      <c r="V110" s="118" t="s">
        <v>1172</v>
      </c>
      <c r="W110" s="219">
        <v>45308</v>
      </c>
      <c r="X110" s="219">
        <v>45308</v>
      </c>
      <c r="Y110" s="125" t="s">
        <v>77</v>
      </c>
      <c r="Z110" s="219">
        <v>45457</v>
      </c>
      <c r="AA110" s="124">
        <f t="shared" si="5"/>
        <v>149</v>
      </c>
      <c r="AB110" s="118">
        <v>0</v>
      </c>
      <c r="AC110" s="220">
        <v>0</v>
      </c>
      <c r="AD110" s="118">
        <v>0</v>
      </c>
      <c r="AE110" s="193" t="s">
        <v>77</v>
      </c>
      <c r="AF110" s="124">
        <f t="shared" si="3"/>
        <v>0</v>
      </c>
      <c r="AG110" s="118">
        <v>0</v>
      </c>
      <c r="AH110" s="118">
        <v>0</v>
      </c>
      <c r="AI110" s="193" t="s">
        <v>77</v>
      </c>
      <c r="AJ110" s="119">
        <v>0</v>
      </c>
      <c r="AK110" s="123" t="s">
        <v>77</v>
      </c>
      <c r="AL110" s="123" t="s">
        <v>77</v>
      </c>
      <c r="AM110" s="124">
        <f t="shared" si="4"/>
        <v>0</v>
      </c>
      <c r="AN110" s="124">
        <f>+K110+AC110-AH110</f>
        <v>14760000</v>
      </c>
      <c r="AO110" s="119" t="s">
        <v>69</v>
      </c>
      <c r="AP110" s="118">
        <v>14760000</v>
      </c>
      <c r="AQ110" s="119" t="s">
        <v>1214</v>
      </c>
      <c r="AR110" s="118">
        <v>0</v>
      </c>
      <c r="AS110" s="127" t="s">
        <v>77</v>
      </c>
      <c r="AT110" s="221">
        <v>13500000</v>
      </c>
      <c r="AU110" s="159">
        <f t="shared" si="6"/>
        <v>1260000</v>
      </c>
      <c r="AV110" s="98">
        <f t="shared" si="7"/>
        <v>0.91463414634146345</v>
      </c>
      <c r="AW110" s="193" t="s">
        <v>77</v>
      </c>
      <c r="AX110" s="119" t="s">
        <v>1215</v>
      </c>
      <c r="AY110" s="118" t="s">
        <v>1319</v>
      </c>
      <c r="AZ110" s="116" t="s">
        <v>69</v>
      </c>
      <c r="BA110" s="116" t="s">
        <v>69</v>
      </c>
    </row>
    <row r="111" spans="2:53" x14ac:dyDescent="0.25">
      <c r="B111" s="116">
        <v>2024</v>
      </c>
      <c r="C111" s="116">
        <v>891780111</v>
      </c>
      <c r="D111" s="117" t="s">
        <v>64</v>
      </c>
      <c r="E111" s="119" t="s">
        <v>187</v>
      </c>
      <c r="F111" s="118" t="s">
        <v>453</v>
      </c>
      <c r="G111" s="218">
        <v>0</v>
      </c>
      <c r="H111" s="119" t="s">
        <v>75</v>
      </c>
      <c r="I111" s="117" t="s">
        <v>65</v>
      </c>
      <c r="J111" s="118" t="s">
        <v>725</v>
      </c>
      <c r="K111" s="118">
        <v>16500000</v>
      </c>
      <c r="L111" s="116" t="s">
        <v>70</v>
      </c>
      <c r="M111" s="118" t="s">
        <v>991</v>
      </c>
      <c r="N111" s="118">
        <v>85472799</v>
      </c>
      <c r="O111" s="122">
        <v>13</v>
      </c>
      <c r="P111" s="193">
        <v>45302</v>
      </c>
      <c r="Q111" s="118">
        <v>4518689382</v>
      </c>
      <c r="R111" s="219">
        <v>45308</v>
      </c>
      <c r="S111" s="118">
        <v>16500000</v>
      </c>
      <c r="T111" s="119" t="s">
        <v>67</v>
      </c>
      <c r="U111" s="118">
        <v>12621405</v>
      </c>
      <c r="V111" s="118" t="s">
        <v>68</v>
      </c>
      <c r="W111" s="219">
        <v>45308</v>
      </c>
      <c r="X111" s="219">
        <v>45308</v>
      </c>
      <c r="Y111" s="125" t="s">
        <v>77</v>
      </c>
      <c r="Z111" s="219">
        <v>45457</v>
      </c>
      <c r="AA111" s="124">
        <f t="shared" si="5"/>
        <v>149</v>
      </c>
      <c r="AB111" s="118">
        <v>0</v>
      </c>
      <c r="AC111" s="220">
        <v>0</v>
      </c>
      <c r="AD111" s="118">
        <v>0</v>
      </c>
      <c r="AE111" s="193" t="s">
        <v>77</v>
      </c>
      <c r="AF111" s="124">
        <f t="shared" si="3"/>
        <v>0</v>
      </c>
      <c r="AG111" s="118">
        <v>0</v>
      </c>
      <c r="AH111" s="118">
        <v>0</v>
      </c>
      <c r="AI111" s="193" t="s">
        <v>77</v>
      </c>
      <c r="AJ111" s="119">
        <v>0</v>
      </c>
      <c r="AK111" s="123" t="s">
        <v>77</v>
      </c>
      <c r="AL111" s="123" t="s">
        <v>77</v>
      </c>
      <c r="AM111" s="124">
        <f t="shared" si="4"/>
        <v>0</v>
      </c>
      <c r="AN111" s="124">
        <f>+K111+AC111-AH111</f>
        <v>16500000</v>
      </c>
      <c r="AO111" s="119" t="s">
        <v>69</v>
      </c>
      <c r="AP111" s="118">
        <v>16500000</v>
      </c>
      <c r="AQ111" s="119" t="s">
        <v>1214</v>
      </c>
      <c r="AR111" s="118">
        <v>0</v>
      </c>
      <c r="AS111" s="127" t="s">
        <v>77</v>
      </c>
      <c r="AT111" s="221">
        <v>14960000</v>
      </c>
      <c r="AU111" s="159">
        <f t="shared" si="6"/>
        <v>1540000</v>
      </c>
      <c r="AV111" s="98">
        <f t="shared" si="7"/>
        <v>0.90666666666666662</v>
      </c>
      <c r="AW111" s="193" t="s">
        <v>77</v>
      </c>
      <c r="AX111" s="119" t="s">
        <v>1215</v>
      </c>
      <c r="AY111" s="118" t="s">
        <v>1320</v>
      </c>
      <c r="AZ111" s="116" t="s">
        <v>69</v>
      </c>
      <c r="BA111" s="116" t="s">
        <v>69</v>
      </c>
    </row>
    <row r="112" spans="2:53" x14ac:dyDescent="0.25">
      <c r="B112" s="116">
        <v>2024</v>
      </c>
      <c r="C112" s="116">
        <v>891780111</v>
      </c>
      <c r="D112" s="117" t="s">
        <v>64</v>
      </c>
      <c r="E112" s="119" t="s">
        <v>188</v>
      </c>
      <c r="F112" s="118" t="s">
        <v>454</v>
      </c>
      <c r="G112" s="218">
        <v>0</v>
      </c>
      <c r="H112" s="119" t="s">
        <v>75</v>
      </c>
      <c r="I112" s="117" t="s">
        <v>65</v>
      </c>
      <c r="J112" s="118" t="s">
        <v>726</v>
      </c>
      <c r="K112" s="118">
        <v>20500000</v>
      </c>
      <c r="L112" s="116" t="s">
        <v>70</v>
      </c>
      <c r="M112" s="118" t="s">
        <v>992</v>
      </c>
      <c r="N112" s="118">
        <v>1083009761</v>
      </c>
      <c r="O112" s="122">
        <v>13</v>
      </c>
      <c r="P112" s="193">
        <v>45302</v>
      </c>
      <c r="Q112" s="118">
        <v>4518689382</v>
      </c>
      <c r="R112" s="219">
        <v>45308</v>
      </c>
      <c r="S112" s="118">
        <v>20500000</v>
      </c>
      <c r="T112" s="119" t="s">
        <v>67</v>
      </c>
      <c r="U112" s="118">
        <v>12621405</v>
      </c>
      <c r="V112" s="118" t="s">
        <v>68</v>
      </c>
      <c r="W112" s="219">
        <v>45308</v>
      </c>
      <c r="X112" s="219">
        <v>45308</v>
      </c>
      <c r="Y112" s="125" t="s">
        <v>77</v>
      </c>
      <c r="Z112" s="219">
        <v>45457</v>
      </c>
      <c r="AA112" s="124">
        <f t="shared" si="5"/>
        <v>149</v>
      </c>
      <c r="AB112" s="118">
        <v>0</v>
      </c>
      <c r="AC112" s="220">
        <v>0</v>
      </c>
      <c r="AD112" s="118">
        <v>0</v>
      </c>
      <c r="AE112" s="193" t="s">
        <v>77</v>
      </c>
      <c r="AF112" s="124">
        <f t="shared" si="3"/>
        <v>0</v>
      </c>
      <c r="AG112" s="118">
        <v>0</v>
      </c>
      <c r="AH112" s="118">
        <v>0</v>
      </c>
      <c r="AI112" s="193" t="s">
        <v>77</v>
      </c>
      <c r="AJ112" s="119">
        <v>0</v>
      </c>
      <c r="AK112" s="123" t="s">
        <v>77</v>
      </c>
      <c r="AL112" s="123" t="s">
        <v>77</v>
      </c>
      <c r="AM112" s="124">
        <f t="shared" si="4"/>
        <v>0</v>
      </c>
      <c r="AN112" s="124">
        <f>+K112+AC112-AH112</f>
        <v>20500000</v>
      </c>
      <c r="AO112" s="119" t="s">
        <v>69</v>
      </c>
      <c r="AP112" s="118">
        <v>20500000</v>
      </c>
      <c r="AQ112" s="119" t="s">
        <v>1214</v>
      </c>
      <c r="AR112" s="118">
        <v>0</v>
      </c>
      <c r="AS112" s="127" t="s">
        <v>77</v>
      </c>
      <c r="AT112" s="221">
        <v>18587000</v>
      </c>
      <c r="AU112" s="159">
        <f t="shared" si="6"/>
        <v>1913000</v>
      </c>
      <c r="AV112" s="98">
        <f t="shared" si="7"/>
        <v>0.90668292682926832</v>
      </c>
      <c r="AW112" s="193" t="s">
        <v>77</v>
      </c>
      <c r="AX112" s="119" t="s">
        <v>1215</v>
      </c>
      <c r="AY112" s="118" t="s">
        <v>1321</v>
      </c>
      <c r="AZ112" s="116" t="s">
        <v>69</v>
      </c>
      <c r="BA112" s="116" t="s">
        <v>69</v>
      </c>
    </row>
    <row r="113" spans="2:53" x14ac:dyDescent="0.25">
      <c r="B113" s="116">
        <v>2024</v>
      </c>
      <c r="C113" s="116">
        <v>891780111</v>
      </c>
      <c r="D113" s="117" t="s">
        <v>64</v>
      </c>
      <c r="E113" s="119" t="s">
        <v>189</v>
      </c>
      <c r="F113" s="118" t="s">
        <v>455</v>
      </c>
      <c r="G113" s="218">
        <v>0</v>
      </c>
      <c r="H113" s="119" t="s">
        <v>75</v>
      </c>
      <c r="I113" s="117" t="s">
        <v>65</v>
      </c>
      <c r="J113" s="118" t="s">
        <v>727</v>
      </c>
      <c r="K113" s="118">
        <v>23500000</v>
      </c>
      <c r="L113" s="116" t="s">
        <v>70</v>
      </c>
      <c r="M113" s="118" t="s">
        <v>993</v>
      </c>
      <c r="N113" s="118">
        <v>1082961349</v>
      </c>
      <c r="O113" s="122">
        <v>13</v>
      </c>
      <c r="P113" s="193">
        <v>45302</v>
      </c>
      <c r="Q113" s="118">
        <v>4518689382</v>
      </c>
      <c r="R113" s="219">
        <v>45308</v>
      </c>
      <c r="S113" s="118">
        <v>23500000</v>
      </c>
      <c r="T113" s="119" t="s">
        <v>67</v>
      </c>
      <c r="U113" s="118">
        <v>12621405</v>
      </c>
      <c r="V113" s="118" t="s">
        <v>68</v>
      </c>
      <c r="W113" s="219">
        <v>45308</v>
      </c>
      <c r="X113" s="219">
        <v>45308</v>
      </c>
      <c r="Y113" s="125" t="s">
        <v>77</v>
      </c>
      <c r="Z113" s="219">
        <v>45457</v>
      </c>
      <c r="AA113" s="124">
        <f t="shared" si="5"/>
        <v>149</v>
      </c>
      <c r="AB113" s="118">
        <v>0</v>
      </c>
      <c r="AC113" s="220">
        <v>0</v>
      </c>
      <c r="AD113" s="118">
        <v>0</v>
      </c>
      <c r="AE113" s="193" t="s">
        <v>77</v>
      </c>
      <c r="AF113" s="124">
        <f t="shared" si="3"/>
        <v>0</v>
      </c>
      <c r="AG113" s="118">
        <v>0</v>
      </c>
      <c r="AH113" s="118">
        <v>0</v>
      </c>
      <c r="AI113" s="193" t="s">
        <v>77</v>
      </c>
      <c r="AJ113" s="119">
        <v>0</v>
      </c>
      <c r="AK113" s="123" t="s">
        <v>77</v>
      </c>
      <c r="AL113" s="123" t="s">
        <v>77</v>
      </c>
      <c r="AM113" s="124">
        <f t="shared" si="4"/>
        <v>0</v>
      </c>
      <c r="AN113" s="124">
        <f>+K113+AC113-AH113</f>
        <v>23500000</v>
      </c>
      <c r="AO113" s="119" t="s">
        <v>69</v>
      </c>
      <c r="AP113" s="118">
        <v>23500000</v>
      </c>
      <c r="AQ113" s="119" t="s">
        <v>1214</v>
      </c>
      <c r="AR113" s="118">
        <v>0</v>
      </c>
      <c r="AS113" s="127" t="s">
        <v>77</v>
      </c>
      <c r="AT113" s="221">
        <v>21307000</v>
      </c>
      <c r="AU113" s="159">
        <f t="shared" si="6"/>
        <v>2193000</v>
      </c>
      <c r="AV113" s="98">
        <f t="shared" si="7"/>
        <v>0.90668085106382978</v>
      </c>
      <c r="AW113" s="193" t="s">
        <v>77</v>
      </c>
      <c r="AX113" s="119" t="s">
        <v>1215</v>
      </c>
      <c r="AY113" s="118" t="s">
        <v>1322</v>
      </c>
      <c r="AZ113" s="116" t="s">
        <v>69</v>
      </c>
      <c r="BA113" s="116" t="s">
        <v>69</v>
      </c>
    </row>
    <row r="114" spans="2:53" x14ac:dyDescent="0.25">
      <c r="B114" s="116">
        <v>2024</v>
      </c>
      <c r="C114" s="116">
        <v>891780111</v>
      </c>
      <c r="D114" s="117" t="s">
        <v>64</v>
      </c>
      <c r="E114" s="119" t="s">
        <v>190</v>
      </c>
      <c r="F114" s="118" t="s">
        <v>456</v>
      </c>
      <c r="G114" s="218">
        <v>0</v>
      </c>
      <c r="H114" s="119" t="s">
        <v>75</v>
      </c>
      <c r="I114" s="117" t="s">
        <v>65</v>
      </c>
      <c r="J114" s="118" t="s">
        <v>728</v>
      </c>
      <c r="K114" s="118">
        <v>15000000</v>
      </c>
      <c r="L114" s="116" t="s">
        <v>70</v>
      </c>
      <c r="M114" s="118" t="s">
        <v>994</v>
      </c>
      <c r="N114" s="118">
        <v>1083033427</v>
      </c>
      <c r="O114" s="122">
        <v>13</v>
      </c>
      <c r="P114" s="193">
        <v>45302</v>
      </c>
      <c r="Q114" s="118">
        <v>4518689382</v>
      </c>
      <c r="R114" s="219">
        <v>45308</v>
      </c>
      <c r="S114" s="118">
        <v>15000000</v>
      </c>
      <c r="T114" s="119" t="s">
        <v>67</v>
      </c>
      <c r="U114" s="118">
        <v>36564011</v>
      </c>
      <c r="V114" s="118" t="s">
        <v>1187</v>
      </c>
      <c r="W114" s="219">
        <v>45308</v>
      </c>
      <c r="X114" s="219">
        <v>45308</v>
      </c>
      <c r="Y114" s="125" t="s">
        <v>77</v>
      </c>
      <c r="Z114" s="219">
        <v>45457</v>
      </c>
      <c r="AA114" s="124">
        <f t="shared" si="5"/>
        <v>149</v>
      </c>
      <c r="AB114" s="118">
        <v>0</v>
      </c>
      <c r="AC114" s="220">
        <v>0</v>
      </c>
      <c r="AD114" s="118">
        <v>0</v>
      </c>
      <c r="AE114" s="193" t="s">
        <v>77</v>
      </c>
      <c r="AF114" s="124">
        <f t="shared" si="3"/>
        <v>0</v>
      </c>
      <c r="AG114" s="118">
        <v>0</v>
      </c>
      <c r="AH114" s="118">
        <v>0</v>
      </c>
      <c r="AI114" s="193" t="s">
        <v>77</v>
      </c>
      <c r="AJ114" s="119">
        <v>0</v>
      </c>
      <c r="AK114" s="123" t="s">
        <v>77</v>
      </c>
      <c r="AL114" s="123" t="s">
        <v>77</v>
      </c>
      <c r="AM114" s="124">
        <f t="shared" si="4"/>
        <v>0</v>
      </c>
      <c r="AN114" s="124">
        <f>+K114+AC114-AH114</f>
        <v>15000000</v>
      </c>
      <c r="AO114" s="119" t="s">
        <v>69</v>
      </c>
      <c r="AP114" s="118">
        <v>15000000</v>
      </c>
      <c r="AQ114" s="119" t="s">
        <v>1214</v>
      </c>
      <c r="AR114" s="118">
        <v>0</v>
      </c>
      <c r="AS114" s="127" t="s">
        <v>77</v>
      </c>
      <c r="AT114" s="221">
        <v>13600000</v>
      </c>
      <c r="AU114" s="159">
        <f t="shared" si="6"/>
        <v>1400000</v>
      </c>
      <c r="AV114" s="98">
        <f t="shared" si="7"/>
        <v>0.90666666666666662</v>
      </c>
      <c r="AW114" s="193" t="s">
        <v>77</v>
      </c>
      <c r="AX114" s="119" t="s">
        <v>1215</v>
      </c>
      <c r="AY114" s="118" t="s">
        <v>1323</v>
      </c>
      <c r="AZ114" s="116" t="s">
        <v>69</v>
      </c>
      <c r="BA114" s="116" t="s">
        <v>69</v>
      </c>
    </row>
    <row r="115" spans="2:53" x14ac:dyDescent="0.25">
      <c r="B115" s="116">
        <v>2024</v>
      </c>
      <c r="C115" s="116">
        <v>891780111</v>
      </c>
      <c r="D115" s="117" t="s">
        <v>64</v>
      </c>
      <c r="E115" s="119" t="s">
        <v>191</v>
      </c>
      <c r="F115" s="118" t="s">
        <v>457</v>
      </c>
      <c r="G115" s="218">
        <v>0</v>
      </c>
      <c r="H115" s="119" t="s">
        <v>75</v>
      </c>
      <c r="I115" s="117" t="s">
        <v>65</v>
      </c>
      <c r="J115" s="118" t="s">
        <v>729</v>
      </c>
      <c r="K115" s="118">
        <v>16500000</v>
      </c>
      <c r="L115" s="116" t="s">
        <v>70</v>
      </c>
      <c r="M115" s="118" t="s">
        <v>995</v>
      </c>
      <c r="N115" s="118">
        <v>1143142377</v>
      </c>
      <c r="O115" s="122">
        <v>13</v>
      </c>
      <c r="P115" s="193">
        <v>45302</v>
      </c>
      <c r="Q115" s="118">
        <v>4518689382</v>
      </c>
      <c r="R115" s="219">
        <v>45308</v>
      </c>
      <c r="S115" s="118">
        <v>16500000</v>
      </c>
      <c r="T115" s="119" t="s">
        <v>67</v>
      </c>
      <c r="U115" s="118">
        <v>1192791759</v>
      </c>
      <c r="V115" s="118" t="s">
        <v>1179</v>
      </c>
      <c r="W115" s="219">
        <v>45308</v>
      </c>
      <c r="X115" s="219">
        <v>45308</v>
      </c>
      <c r="Y115" s="125" t="s">
        <v>77</v>
      </c>
      <c r="Z115" s="219">
        <v>45457</v>
      </c>
      <c r="AA115" s="124">
        <f t="shared" si="5"/>
        <v>149</v>
      </c>
      <c r="AB115" s="118">
        <v>0</v>
      </c>
      <c r="AC115" s="220">
        <v>0</v>
      </c>
      <c r="AD115" s="118">
        <v>0</v>
      </c>
      <c r="AE115" s="193" t="s">
        <v>77</v>
      </c>
      <c r="AF115" s="124">
        <f t="shared" si="3"/>
        <v>0</v>
      </c>
      <c r="AG115" s="118">
        <v>0</v>
      </c>
      <c r="AH115" s="118">
        <v>0</v>
      </c>
      <c r="AI115" s="193" t="s">
        <v>77</v>
      </c>
      <c r="AJ115" s="119">
        <v>0</v>
      </c>
      <c r="AK115" s="123" t="s">
        <v>77</v>
      </c>
      <c r="AL115" s="123" t="s">
        <v>77</v>
      </c>
      <c r="AM115" s="124">
        <f t="shared" si="4"/>
        <v>0</v>
      </c>
      <c r="AN115" s="124">
        <f>+K115+AC115-AH115</f>
        <v>16500000</v>
      </c>
      <c r="AO115" s="119" t="s">
        <v>69</v>
      </c>
      <c r="AP115" s="118">
        <v>16500000</v>
      </c>
      <c r="AQ115" s="119" t="s">
        <v>1214</v>
      </c>
      <c r="AR115" s="118">
        <v>0</v>
      </c>
      <c r="AS115" s="127" t="s">
        <v>77</v>
      </c>
      <c r="AT115" s="221">
        <v>14960000</v>
      </c>
      <c r="AU115" s="159">
        <f t="shared" si="6"/>
        <v>1540000</v>
      </c>
      <c r="AV115" s="98">
        <f t="shared" si="7"/>
        <v>0.90666666666666662</v>
      </c>
      <c r="AW115" s="193" t="s">
        <v>77</v>
      </c>
      <c r="AX115" s="119" t="s">
        <v>1215</v>
      </c>
      <c r="AY115" s="118" t="s">
        <v>1324</v>
      </c>
      <c r="AZ115" s="116" t="s">
        <v>69</v>
      </c>
      <c r="BA115" s="116" t="s">
        <v>69</v>
      </c>
    </row>
    <row r="116" spans="2:53" x14ac:dyDescent="0.25">
      <c r="B116" s="116">
        <v>2024</v>
      </c>
      <c r="C116" s="116">
        <v>891780111</v>
      </c>
      <c r="D116" s="117" t="s">
        <v>64</v>
      </c>
      <c r="E116" s="119" t="s">
        <v>192</v>
      </c>
      <c r="F116" s="118" t="s">
        <v>458</v>
      </c>
      <c r="G116" s="218">
        <v>0</v>
      </c>
      <c r="H116" s="119" t="s">
        <v>75</v>
      </c>
      <c r="I116" s="117" t="s">
        <v>65</v>
      </c>
      <c r="J116" s="118" t="s">
        <v>730</v>
      </c>
      <c r="K116" s="118">
        <v>12500000</v>
      </c>
      <c r="L116" s="116" t="s">
        <v>70</v>
      </c>
      <c r="M116" s="118" t="s">
        <v>996</v>
      </c>
      <c r="N116" s="118">
        <v>32801897</v>
      </c>
      <c r="O116" s="122">
        <v>14</v>
      </c>
      <c r="P116" s="219">
        <v>45302</v>
      </c>
      <c r="Q116" s="118">
        <v>2126349000</v>
      </c>
      <c r="R116" s="219">
        <v>45309</v>
      </c>
      <c r="S116" s="118">
        <v>12500000</v>
      </c>
      <c r="T116" s="119" t="s">
        <v>67</v>
      </c>
      <c r="U116" s="118">
        <v>57441846</v>
      </c>
      <c r="V116" s="118" t="s">
        <v>1184</v>
      </c>
      <c r="W116" s="219">
        <v>45309</v>
      </c>
      <c r="X116" s="219">
        <v>45309</v>
      </c>
      <c r="Y116" s="125" t="s">
        <v>77</v>
      </c>
      <c r="Z116" s="219">
        <v>45457</v>
      </c>
      <c r="AA116" s="124">
        <f t="shared" si="5"/>
        <v>148</v>
      </c>
      <c r="AB116" s="118">
        <v>0</v>
      </c>
      <c r="AC116" s="220">
        <v>0</v>
      </c>
      <c r="AD116" s="118">
        <v>0</v>
      </c>
      <c r="AE116" s="193" t="s">
        <v>77</v>
      </c>
      <c r="AF116" s="124">
        <f t="shared" si="3"/>
        <v>0</v>
      </c>
      <c r="AG116" s="118">
        <v>0</v>
      </c>
      <c r="AH116" s="118">
        <v>0</v>
      </c>
      <c r="AI116" s="193" t="s">
        <v>77</v>
      </c>
      <c r="AJ116" s="119">
        <v>0</v>
      </c>
      <c r="AK116" s="123" t="s">
        <v>77</v>
      </c>
      <c r="AL116" s="123" t="s">
        <v>77</v>
      </c>
      <c r="AM116" s="124">
        <f t="shared" si="4"/>
        <v>0</v>
      </c>
      <c r="AN116" s="124">
        <f>+K116+AC116-AH116</f>
        <v>12500000</v>
      </c>
      <c r="AO116" s="119" t="s">
        <v>69</v>
      </c>
      <c r="AP116" s="118">
        <v>12500000</v>
      </c>
      <c r="AQ116" s="119" t="s">
        <v>1214</v>
      </c>
      <c r="AR116" s="118">
        <v>0</v>
      </c>
      <c r="AS116" s="127" t="s">
        <v>77</v>
      </c>
      <c r="AT116" s="221">
        <v>11333000</v>
      </c>
      <c r="AU116" s="159">
        <f t="shared" si="6"/>
        <v>1167000</v>
      </c>
      <c r="AV116" s="98">
        <f t="shared" si="7"/>
        <v>0.90664</v>
      </c>
      <c r="AW116" s="193" t="s">
        <v>77</v>
      </c>
      <c r="AX116" s="119" t="s">
        <v>1215</v>
      </c>
      <c r="AY116" s="118" t="s">
        <v>1325</v>
      </c>
      <c r="AZ116" s="116" t="s">
        <v>69</v>
      </c>
      <c r="BA116" s="116" t="s">
        <v>69</v>
      </c>
    </row>
    <row r="117" spans="2:53" x14ac:dyDescent="0.25">
      <c r="B117" s="116">
        <v>2024</v>
      </c>
      <c r="C117" s="116">
        <v>891780111</v>
      </c>
      <c r="D117" s="117" t="s">
        <v>64</v>
      </c>
      <c r="E117" s="119" t="s">
        <v>193</v>
      </c>
      <c r="F117" s="118" t="s">
        <v>459</v>
      </c>
      <c r="G117" s="218">
        <v>0</v>
      </c>
      <c r="H117" s="119" t="s">
        <v>75</v>
      </c>
      <c r="I117" s="117" t="s">
        <v>65</v>
      </c>
      <c r="J117" s="118" t="s">
        <v>731</v>
      </c>
      <c r="K117" s="118">
        <v>15400000</v>
      </c>
      <c r="L117" s="116" t="s">
        <v>70</v>
      </c>
      <c r="M117" s="118" t="s">
        <v>997</v>
      </c>
      <c r="N117" s="118">
        <v>7602221</v>
      </c>
      <c r="O117" s="122">
        <v>13</v>
      </c>
      <c r="P117" s="193">
        <v>45302</v>
      </c>
      <c r="Q117" s="118">
        <v>4518689382</v>
      </c>
      <c r="R117" s="219">
        <v>45309</v>
      </c>
      <c r="S117" s="118">
        <v>15400000</v>
      </c>
      <c r="T117" s="119" t="s">
        <v>67</v>
      </c>
      <c r="U117" s="118">
        <v>57297693</v>
      </c>
      <c r="V117" s="118" t="s">
        <v>1183</v>
      </c>
      <c r="W117" s="219">
        <v>45309</v>
      </c>
      <c r="X117" s="219">
        <v>45309</v>
      </c>
      <c r="Y117" s="125" t="s">
        <v>77</v>
      </c>
      <c r="Z117" s="219">
        <v>45457</v>
      </c>
      <c r="AA117" s="124">
        <f t="shared" si="5"/>
        <v>148</v>
      </c>
      <c r="AB117" s="118">
        <v>0</v>
      </c>
      <c r="AC117" s="220">
        <v>0</v>
      </c>
      <c r="AD117" s="118">
        <v>0</v>
      </c>
      <c r="AE117" s="193" t="s">
        <v>77</v>
      </c>
      <c r="AF117" s="124">
        <f t="shared" si="3"/>
        <v>0</v>
      </c>
      <c r="AG117" s="118">
        <v>0</v>
      </c>
      <c r="AH117" s="118">
        <v>0</v>
      </c>
      <c r="AI117" s="193" t="s">
        <v>77</v>
      </c>
      <c r="AJ117" s="119">
        <v>0</v>
      </c>
      <c r="AK117" s="123" t="s">
        <v>77</v>
      </c>
      <c r="AL117" s="123" t="s">
        <v>77</v>
      </c>
      <c r="AM117" s="124">
        <f t="shared" si="4"/>
        <v>0</v>
      </c>
      <c r="AN117" s="124">
        <f>+K117+AC117-AH117</f>
        <v>15400000</v>
      </c>
      <c r="AO117" s="119" t="s">
        <v>69</v>
      </c>
      <c r="AP117" s="118">
        <v>15400000</v>
      </c>
      <c r="AQ117" s="119" t="s">
        <v>1214</v>
      </c>
      <c r="AR117" s="118">
        <v>0</v>
      </c>
      <c r="AS117" s="127" t="s">
        <v>77</v>
      </c>
      <c r="AT117" s="221">
        <v>14000000</v>
      </c>
      <c r="AU117" s="159">
        <f t="shared" si="6"/>
        <v>1400000</v>
      </c>
      <c r="AV117" s="98">
        <f t="shared" si="7"/>
        <v>0.90909090909090906</v>
      </c>
      <c r="AW117" s="193" t="s">
        <v>77</v>
      </c>
      <c r="AX117" s="119" t="s">
        <v>1215</v>
      </c>
      <c r="AY117" s="118" t="s">
        <v>1326</v>
      </c>
      <c r="AZ117" s="116" t="s">
        <v>69</v>
      </c>
      <c r="BA117" s="116" t="s">
        <v>69</v>
      </c>
    </row>
    <row r="118" spans="2:53" x14ac:dyDescent="0.25">
      <c r="B118" s="116">
        <v>2024</v>
      </c>
      <c r="C118" s="116">
        <v>891780111</v>
      </c>
      <c r="D118" s="117" t="s">
        <v>64</v>
      </c>
      <c r="E118" s="119" t="s">
        <v>194</v>
      </c>
      <c r="F118" s="118" t="s">
        <v>460</v>
      </c>
      <c r="G118" s="218">
        <v>0</v>
      </c>
      <c r="H118" s="119" t="s">
        <v>75</v>
      </c>
      <c r="I118" s="117" t="s">
        <v>65</v>
      </c>
      <c r="J118" s="118" t="s">
        <v>732</v>
      </c>
      <c r="K118" s="118">
        <v>16500000</v>
      </c>
      <c r="L118" s="116" t="s">
        <v>70</v>
      </c>
      <c r="M118" s="118" t="s">
        <v>998</v>
      </c>
      <c r="N118" s="118">
        <v>7634651</v>
      </c>
      <c r="O118" s="122">
        <v>13</v>
      </c>
      <c r="P118" s="193">
        <v>45302</v>
      </c>
      <c r="Q118" s="118">
        <v>4518689382</v>
      </c>
      <c r="R118" s="219">
        <v>45309</v>
      </c>
      <c r="S118" s="118">
        <v>16500000</v>
      </c>
      <c r="T118" s="119" t="s">
        <v>67</v>
      </c>
      <c r="U118" s="118">
        <v>85459497</v>
      </c>
      <c r="V118" s="118" t="s">
        <v>1186</v>
      </c>
      <c r="W118" s="219">
        <v>45309</v>
      </c>
      <c r="X118" s="219">
        <v>45309</v>
      </c>
      <c r="Y118" s="125" t="s">
        <v>77</v>
      </c>
      <c r="Z118" s="219">
        <v>45457</v>
      </c>
      <c r="AA118" s="124">
        <f t="shared" si="5"/>
        <v>148</v>
      </c>
      <c r="AB118" s="118">
        <v>0</v>
      </c>
      <c r="AC118" s="220">
        <v>0</v>
      </c>
      <c r="AD118" s="118">
        <v>0</v>
      </c>
      <c r="AE118" s="193" t="s">
        <v>77</v>
      </c>
      <c r="AF118" s="124">
        <f t="shared" si="3"/>
        <v>0</v>
      </c>
      <c r="AG118" s="118">
        <v>0</v>
      </c>
      <c r="AH118" s="118">
        <v>0</v>
      </c>
      <c r="AI118" s="193" t="s">
        <v>77</v>
      </c>
      <c r="AJ118" s="119">
        <v>0</v>
      </c>
      <c r="AK118" s="123" t="s">
        <v>77</v>
      </c>
      <c r="AL118" s="123" t="s">
        <v>77</v>
      </c>
      <c r="AM118" s="124">
        <f t="shared" si="4"/>
        <v>0</v>
      </c>
      <c r="AN118" s="124">
        <f>+K118+AC118-AH118</f>
        <v>16500000</v>
      </c>
      <c r="AO118" s="119" t="s">
        <v>69</v>
      </c>
      <c r="AP118" s="118">
        <v>16500000</v>
      </c>
      <c r="AQ118" s="119" t="s">
        <v>1214</v>
      </c>
      <c r="AR118" s="118">
        <v>0</v>
      </c>
      <c r="AS118" s="127" t="s">
        <v>77</v>
      </c>
      <c r="AT118" s="221">
        <v>14960000</v>
      </c>
      <c r="AU118" s="159">
        <f t="shared" si="6"/>
        <v>1540000</v>
      </c>
      <c r="AV118" s="98">
        <f t="shared" si="7"/>
        <v>0.90666666666666662</v>
      </c>
      <c r="AW118" s="193" t="s">
        <v>77</v>
      </c>
      <c r="AX118" s="119" t="s">
        <v>1215</v>
      </c>
      <c r="AY118" s="118" t="s">
        <v>1327</v>
      </c>
      <c r="AZ118" s="116" t="s">
        <v>69</v>
      </c>
      <c r="BA118" s="116" t="s">
        <v>69</v>
      </c>
    </row>
    <row r="119" spans="2:53" x14ac:dyDescent="0.25">
      <c r="B119" s="116">
        <v>2024</v>
      </c>
      <c r="C119" s="116">
        <v>891780111</v>
      </c>
      <c r="D119" s="117" t="s">
        <v>64</v>
      </c>
      <c r="E119" s="119" t="s">
        <v>195</v>
      </c>
      <c r="F119" s="118" t="s">
        <v>461</v>
      </c>
      <c r="G119" s="218">
        <v>0</v>
      </c>
      <c r="H119" s="119" t="s">
        <v>75</v>
      </c>
      <c r="I119" s="117" t="s">
        <v>65</v>
      </c>
      <c r="J119" s="118" t="s">
        <v>704</v>
      </c>
      <c r="K119" s="118">
        <v>10780000</v>
      </c>
      <c r="L119" s="116" t="s">
        <v>70</v>
      </c>
      <c r="M119" s="118" t="s">
        <v>999</v>
      </c>
      <c r="N119" s="118">
        <v>84459314</v>
      </c>
      <c r="O119" s="122">
        <v>14</v>
      </c>
      <c r="P119" s="219">
        <v>45302</v>
      </c>
      <c r="Q119" s="118">
        <v>2126349000</v>
      </c>
      <c r="R119" s="219">
        <v>45309</v>
      </c>
      <c r="S119" s="118">
        <v>10780000</v>
      </c>
      <c r="T119" s="119" t="s">
        <v>67</v>
      </c>
      <c r="U119" s="118">
        <v>85459497</v>
      </c>
      <c r="V119" s="118" t="s">
        <v>1186</v>
      </c>
      <c r="W119" s="219">
        <v>45309</v>
      </c>
      <c r="X119" s="219">
        <v>45309</v>
      </c>
      <c r="Y119" s="125" t="s">
        <v>77</v>
      </c>
      <c r="Z119" s="219">
        <v>45457</v>
      </c>
      <c r="AA119" s="124">
        <f t="shared" si="5"/>
        <v>148</v>
      </c>
      <c r="AB119" s="118">
        <v>0</v>
      </c>
      <c r="AC119" s="220">
        <v>0</v>
      </c>
      <c r="AD119" s="118">
        <v>0</v>
      </c>
      <c r="AE119" s="193" t="s">
        <v>77</v>
      </c>
      <c r="AF119" s="124">
        <f t="shared" si="3"/>
        <v>0</v>
      </c>
      <c r="AG119" s="118">
        <v>0</v>
      </c>
      <c r="AH119" s="118">
        <v>0</v>
      </c>
      <c r="AI119" s="193" t="s">
        <v>77</v>
      </c>
      <c r="AJ119" s="119">
        <v>0</v>
      </c>
      <c r="AK119" s="123" t="s">
        <v>77</v>
      </c>
      <c r="AL119" s="123" t="s">
        <v>77</v>
      </c>
      <c r="AM119" s="124">
        <f t="shared" si="4"/>
        <v>0</v>
      </c>
      <c r="AN119" s="124">
        <f>+K119+AC119-AH119</f>
        <v>10780000</v>
      </c>
      <c r="AO119" s="119" t="s">
        <v>69</v>
      </c>
      <c r="AP119" s="118">
        <v>10780000</v>
      </c>
      <c r="AQ119" s="119" t="s">
        <v>1214</v>
      </c>
      <c r="AR119" s="118">
        <v>0</v>
      </c>
      <c r="AS119" s="127" t="s">
        <v>77</v>
      </c>
      <c r="AT119" s="221">
        <v>9800000</v>
      </c>
      <c r="AU119" s="159">
        <f t="shared" si="6"/>
        <v>980000</v>
      </c>
      <c r="AV119" s="98">
        <f t="shared" si="7"/>
        <v>0.90909090909090906</v>
      </c>
      <c r="AW119" s="193" t="s">
        <v>77</v>
      </c>
      <c r="AX119" s="119" t="s">
        <v>1215</v>
      </c>
      <c r="AY119" s="118" t="s">
        <v>1328</v>
      </c>
      <c r="AZ119" s="116" t="s">
        <v>69</v>
      </c>
      <c r="BA119" s="116" t="s">
        <v>69</v>
      </c>
    </row>
    <row r="120" spans="2:53" x14ac:dyDescent="0.25">
      <c r="B120" s="116">
        <v>2024</v>
      </c>
      <c r="C120" s="116">
        <v>891780111</v>
      </c>
      <c r="D120" s="117" t="s">
        <v>64</v>
      </c>
      <c r="E120" s="119" t="s">
        <v>196</v>
      </c>
      <c r="F120" s="118" t="s">
        <v>462</v>
      </c>
      <c r="G120" s="218">
        <v>0</v>
      </c>
      <c r="H120" s="119" t="s">
        <v>75</v>
      </c>
      <c r="I120" s="117" t="s">
        <v>65</v>
      </c>
      <c r="J120" s="118" t="s">
        <v>733</v>
      </c>
      <c r="K120" s="118">
        <v>16500000</v>
      </c>
      <c r="L120" s="116" t="s">
        <v>70</v>
      </c>
      <c r="M120" s="118" t="s">
        <v>1000</v>
      </c>
      <c r="N120" s="118">
        <v>1082990998</v>
      </c>
      <c r="O120" s="122">
        <v>13</v>
      </c>
      <c r="P120" s="193">
        <v>45302</v>
      </c>
      <c r="Q120" s="118">
        <v>4518689382</v>
      </c>
      <c r="R120" s="219">
        <v>45309</v>
      </c>
      <c r="S120" s="118">
        <v>16500000</v>
      </c>
      <c r="T120" s="119" t="s">
        <v>67</v>
      </c>
      <c r="U120" s="118">
        <v>57461216</v>
      </c>
      <c r="V120" s="118" t="s">
        <v>1180</v>
      </c>
      <c r="W120" s="219">
        <v>45309</v>
      </c>
      <c r="X120" s="219">
        <v>45309</v>
      </c>
      <c r="Y120" s="125" t="s">
        <v>77</v>
      </c>
      <c r="Z120" s="219">
        <v>45457</v>
      </c>
      <c r="AA120" s="124">
        <f t="shared" si="5"/>
        <v>148</v>
      </c>
      <c r="AB120" s="118">
        <v>1</v>
      </c>
      <c r="AC120" s="220">
        <v>5400000</v>
      </c>
      <c r="AD120" s="118">
        <v>0</v>
      </c>
      <c r="AE120" s="193" t="s">
        <v>77</v>
      </c>
      <c r="AF120" s="124">
        <f t="shared" si="3"/>
        <v>0</v>
      </c>
      <c r="AG120" s="118">
        <v>0</v>
      </c>
      <c r="AH120" s="118">
        <v>0</v>
      </c>
      <c r="AI120" s="193" t="s">
        <v>77</v>
      </c>
      <c r="AJ120" s="119">
        <v>0</v>
      </c>
      <c r="AK120" s="123" t="s">
        <v>77</v>
      </c>
      <c r="AL120" s="123" t="s">
        <v>77</v>
      </c>
      <c r="AM120" s="124">
        <f t="shared" si="4"/>
        <v>0</v>
      </c>
      <c r="AN120" s="124">
        <f>+K120+AC120-AH120</f>
        <v>21900000</v>
      </c>
      <c r="AO120" s="119" t="s">
        <v>69</v>
      </c>
      <c r="AP120" s="118">
        <v>16500000</v>
      </c>
      <c r="AQ120" s="119" t="s">
        <v>1214</v>
      </c>
      <c r="AR120" s="118">
        <v>0</v>
      </c>
      <c r="AS120" s="127" t="s">
        <v>77</v>
      </c>
      <c r="AT120" s="221">
        <v>19760000</v>
      </c>
      <c r="AU120" s="159">
        <f t="shared" si="6"/>
        <v>2140000</v>
      </c>
      <c r="AV120" s="98">
        <f t="shared" si="7"/>
        <v>0.90228310502283104</v>
      </c>
      <c r="AW120" s="193" t="s">
        <v>77</v>
      </c>
      <c r="AX120" s="119" t="s">
        <v>1215</v>
      </c>
      <c r="AY120" s="118" t="s">
        <v>1329</v>
      </c>
      <c r="AZ120" s="116" t="s">
        <v>69</v>
      </c>
      <c r="BA120" s="116" t="s">
        <v>69</v>
      </c>
    </row>
    <row r="121" spans="2:53" x14ac:dyDescent="0.25">
      <c r="B121" s="116">
        <v>2024</v>
      </c>
      <c r="C121" s="116">
        <v>891780111</v>
      </c>
      <c r="D121" s="117" t="s">
        <v>64</v>
      </c>
      <c r="E121" s="119" t="s">
        <v>197</v>
      </c>
      <c r="F121" s="118" t="s">
        <v>463</v>
      </c>
      <c r="G121" s="218">
        <v>0</v>
      </c>
      <c r="H121" s="119" t="s">
        <v>75</v>
      </c>
      <c r="I121" s="117" t="s">
        <v>65</v>
      </c>
      <c r="J121" s="118" t="s">
        <v>734</v>
      </c>
      <c r="K121" s="118">
        <v>15000000</v>
      </c>
      <c r="L121" s="116" t="s">
        <v>70</v>
      </c>
      <c r="M121" s="118" t="s">
        <v>1001</v>
      </c>
      <c r="N121" s="118">
        <v>1065836973</v>
      </c>
      <c r="O121" s="122">
        <v>13</v>
      </c>
      <c r="P121" s="193">
        <v>45302</v>
      </c>
      <c r="Q121" s="118">
        <v>4518689382</v>
      </c>
      <c r="R121" s="219">
        <v>45309</v>
      </c>
      <c r="S121" s="118">
        <v>15000000</v>
      </c>
      <c r="T121" s="119" t="s">
        <v>67</v>
      </c>
      <c r="U121" s="118">
        <v>57461216</v>
      </c>
      <c r="V121" s="118" t="s">
        <v>1180</v>
      </c>
      <c r="W121" s="219">
        <v>45309</v>
      </c>
      <c r="X121" s="219">
        <v>45309</v>
      </c>
      <c r="Y121" s="125" t="s">
        <v>77</v>
      </c>
      <c r="Z121" s="219">
        <v>45457</v>
      </c>
      <c r="AA121" s="124">
        <f t="shared" si="5"/>
        <v>148</v>
      </c>
      <c r="AB121" s="118">
        <v>0</v>
      </c>
      <c r="AC121" s="220">
        <v>0</v>
      </c>
      <c r="AD121" s="118">
        <v>0</v>
      </c>
      <c r="AE121" s="193" t="s">
        <v>77</v>
      </c>
      <c r="AF121" s="124">
        <f t="shared" si="3"/>
        <v>0</v>
      </c>
      <c r="AG121" s="118">
        <v>0</v>
      </c>
      <c r="AH121" s="118">
        <v>0</v>
      </c>
      <c r="AI121" s="193" t="s">
        <v>77</v>
      </c>
      <c r="AJ121" s="119">
        <v>0</v>
      </c>
      <c r="AK121" s="123" t="s">
        <v>77</v>
      </c>
      <c r="AL121" s="123" t="s">
        <v>77</v>
      </c>
      <c r="AM121" s="124">
        <f t="shared" si="4"/>
        <v>0</v>
      </c>
      <c r="AN121" s="124">
        <f>+K121+AC121-AH121</f>
        <v>15000000</v>
      </c>
      <c r="AO121" s="119" t="s">
        <v>69</v>
      </c>
      <c r="AP121" s="118">
        <v>15000000</v>
      </c>
      <c r="AQ121" s="119" t="s">
        <v>1214</v>
      </c>
      <c r="AR121" s="118">
        <v>0</v>
      </c>
      <c r="AS121" s="127" t="s">
        <v>77</v>
      </c>
      <c r="AT121" s="221">
        <v>13600000</v>
      </c>
      <c r="AU121" s="159">
        <f t="shared" si="6"/>
        <v>1400000</v>
      </c>
      <c r="AV121" s="98">
        <f t="shared" si="7"/>
        <v>0.90666666666666662</v>
      </c>
      <c r="AW121" s="193" t="s">
        <v>77</v>
      </c>
      <c r="AX121" s="119" t="s">
        <v>1215</v>
      </c>
      <c r="AY121" s="118" t="s">
        <v>1330</v>
      </c>
      <c r="AZ121" s="116" t="s">
        <v>69</v>
      </c>
      <c r="BA121" s="116" t="s">
        <v>69</v>
      </c>
    </row>
    <row r="122" spans="2:53" x14ac:dyDescent="0.25">
      <c r="B122" s="116">
        <v>2024</v>
      </c>
      <c r="C122" s="116">
        <v>891780111</v>
      </c>
      <c r="D122" s="117" t="s">
        <v>64</v>
      </c>
      <c r="E122" s="119" t="s">
        <v>198</v>
      </c>
      <c r="F122" s="118" t="s">
        <v>464</v>
      </c>
      <c r="G122" s="218">
        <v>0</v>
      </c>
      <c r="H122" s="119" t="s">
        <v>75</v>
      </c>
      <c r="I122" s="117" t="s">
        <v>65</v>
      </c>
      <c r="J122" s="118" t="s">
        <v>735</v>
      </c>
      <c r="K122" s="118">
        <v>14760000</v>
      </c>
      <c r="L122" s="116" t="s">
        <v>70</v>
      </c>
      <c r="M122" s="118" t="s">
        <v>1002</v>
      </c>
      <c r="N122" s="118">
        <v>1083029737</v>
      </c>
      <c r="O122" s="122">
        <v>13</v>
      </c>
      <c r="P122" s="193">
        <v>45302</v>
      </c>
      <c r="Q122" s="118">
        <v>4518689382</v>
      </c>
      <c r="R122" s="219">
        <v>45309</v>
      </c>
      <c r="S122" s="118">
        <v>14760000</v>
      </c>
      <c r="T122" s="119" t="s">
        <v>67</v>
      </c>
      <c r="U122" s="118">
        <v>7631392</v>
      </c>
      <c r="V122" s="118" t="s">
        <v>1181</v>
      </c>
      <c r="W122" s="219">
        <v>45309</v>
      </c>
      <c r="X122" s="219">
        <v>45309</v>
      </c>
      <c r="Y122" s="125" t="s">
        <v>77</v>
      </c>
      <c r="Z122" s="219">
        <v>45457</v>
      </c>
      <c r="AA122" s="124">
        <f t="shared" si="5"/>
        <v>148</v>
      </c>
      <c r="AB122" s="118">
        <v>0</v>
      </c>
      <c r="AC122" s="220">
        <v>0</v>
      </c>
      <c r="AD122" s="118">
        <v>0</v>
      </c>
      <c r="AE122" s="193" t="s">
        <v>77</v>
      </c>
      <c r="AF122" s="124">
        <f t="shared" si="3"/>
        <v>0</v>
      </c>
      <c r="AG122" s="118">
        <v>0</v>
      </c>
      <c r="AH122" s="118">
        <v>0</v>
      </c>
      <c r="AI122" s="193" t="s">
        <v>77</v>
      </c>
      <c r="AJ122" s="119">
        <v>0</v>
      </c>
      <c r="AK122" s="123" t="s">
        <v>77</v>
      </c>
      <c r="AL122" s="123" t="s">
        <v>77</v>
      </c>
      <c r="AM122" s="124">
        <f t="shared" si="4"/>
        <v>0</v>
      </c>
      <c r="AN122" s="124">
        <f>+K122+AC122-AH122</f>
        <v>14760000</v>
      </c>
      <c r="AO122" s="119" t="s">
        <v>69</v>
      </c>
      <c r="AP122" s="118">
        <v>14760000</v>
      </c>
      <c r="AQ122" s="119" t="s">
        <v>1214</v>
      </c>
      <c r="AR122" s="118">
        <v>0</v>
      </c>
      <c r="AS122" s="127" t="s">
        <v>77</v>
      </c>
      <c r="AT122" s="221">
        <v>13500000</v>
      </c>
      <c r="AU122" s="159">
        <f t="shared" si="6"/>
        <v>1260000</v>
      </c>
      <c r="AV122" s="98">
        <f t="shared" si="7"/>
        <v>0.91463414634146345</v>
      </c>
      <c r="AW122" s="193" t="s">
        <v>77</v>
      </c>
      <c r="AX122" s="119" t="s">
        <v>1215</v>
      </c>
      <c r="AY122" s="118" t="s">
        <v>1331</v>
      </c>
      <c r="AZ122" s="116" t="s">
        <v>69</v>
      </c>
      <c r="BA122" s="116" t="s">
        <v>69</v>
      </c>
    </row>
    <row r="123" spans="2:53" x14ac:dyDescent="0.25">
      <c r="B123" s="116">
        <v>2024</v>
      </c>
      <c r="C123" s="116">
        <v>891780111</v>
      </c>
      <c r="D123" s="117" t="s">
        <v>64</v>
      </c>
      <c r="E123" s="119" t="s">
        <v>199</v>
      </c>
      <c r="F123" s="118" t="s">
        <v>465</v>
      </c>
      <c r="G123" s="218">
        <v>0</v>
      </c>
      <c r="H123" s="119" t="s">
        <v>75</v>
      </c>
      <c r="I123" s="117" t="s">
        <v>65</v>
      </c>
      <c r="J123" s="118" t="s">
        <v>736</v>
      </c>
      <c r="K123" s="118">
        <v>13860000</v>
      </c>
      <c r="L123" s="116" t="s">
        <v>70</v>
      </c>
      <c r="M123" s="118" t="s">
        <v>1003</v>
      </c>
      <c r="N123" s="118">
        <v>1083020916</v>
      </c>
      <c r="O123" s="122">
        <v>13</v>
      </c>
      <c r="P123" s="193">
        <v>45302</v>
      </c>
      <c r="Q123" s="118">
        <v>4518689382</v>
      </c>
      <c r="R123" s="219">
        <v>45309</v>
      </c>
      <c r="S123" s="118">
        <v>13860000</v>
      </c>
      <c r="T123" s="119" t="s">
        <v>67</v>
      </c>
      <c r="U123" s="118">
        <v>7631392</v>
      </c>
      <c r="V123" s="118" t="s">
        <v>1181</v>
      </c>
      <c r="W123" s="219">
        <v>45309</v>
      </c>
      <c r="X123" s="219">
        <v>45309</v>
      </c>
      <c r="Y123" s="125" t="s">
        <v>77</v>
      </c>
      <c r="Z123" s="219">
        <v>45457</v>
      </c>
      <c r="AA123" s="124">
        <f t="shared" si="5"/>
        <v>148</v>
      </c>
      <c r="AB123" s="118">
        <v>0</v>
      </c>
      <c r="AC123" s="220">
        <v>0</v>
      </c>
      <c r="AD123" s="118">
        <v>0</v>
      </c>
      <c r="AE123" s="193" t="s">
        <v>77</v>
      </c>
      <c r="AF123" s="124">
        <f t="shared" si="3"/>
        <v>0</v>
      </c>
      <c r="AG123" s="118">
        <v>0</v>
      </c>
      <c r="AH123" s="118">
        <v>0</v>
      </c>
      <c r="AI123" s="193" t="s">
        <v>77</v>
      </c>
      <c r="AJ123" s="119">
        <v>0</v>
      </c>
      <c r="AK123" s="123" t="s">
        <v>77</v>
      </c>
      <c r="AL123" s="123" t="s">
        <v>77</v>
      </c>
      <c r="AM123" s="124">
        <f t="shared" si="4"/>
        <v>0</v>
      </c>
      <c r="AN123" s="124">
        <f>+K123+AC123-AH123</f>
        <v>13860000</v>
      </c>
      <c r="AO123" s="119" t="s">
        <v>69</v>
      </c>
      <c r="AP123" s="118">
        <v>13860000</v>
      </c>
      <c r="AQ123" s="119" t="s">
        <v>1214</v>
      </c>
      <c r="AR123" s="118">
        <v>0</v>
      </c>
      <c r="AS123" s="127" t="s">
        <v>77</v>
      </c>
      <c r="AT123" s="221">
        <v>12600000</v>
      </c>
      <c r="AU123" s="159">
        <f t="shared" si="6"/>
        <v>1260000</v>
      </c>
      <c r="AV123" s="98">
        <f t="shared" si="7"/>
        <v>0.90909090909090906</v>
      </c>
      <c r="AW123" s="193" t="s">
        <v>77</v>
      </c>
      <c r="AX123" s="119" t="s">
        <v>1215</v>
      </c>
      <c r="AY123" s="118" t="s">
        <v>1332</v>
      </c>
      <c r="AZ123" s="116" t="s">
        <v>69</v>
      </c>
      <c r="BA123" s="116" t="s">
        <v>69</v>
      </c>
    </row>
    <row r="124" spans="2:53" x14ac:dyDescent="0.25">
      <c r="B124" s="116">
        <v>2024</v>
      </c>
      <c r="C124" s="116">
        <v>891780111</v>
      </c>
      <c r="D124" s="117" t="s">
        <v>64</v>
      </c>
      <c r="E124" s="119" t="s">
        <v>200</v>
      </c>
      <c r="F124" s="118" t="s">
        <v>466</v>
      </c>
      <c r="G124" s="218">
        <v>0</v>
      </c>
      <c r="H124" s="119" t="s">
        <v>75</v>
      </c>
      <c r="I124" s="117" t="s">
        <v>65</v>
      </c>
      <c r="J124" s="118" t="s">
        <v>737</v>
      </c>
      <c r="K124" s="118">
        <v>17760000</v>
      </c>
      <c r="L124" s="116" t="s">
        <v>70</v>
      </c>
      <c r="M124" s="118" t="s">
        <v>1004</v>
      </c>
      <c r="N124" s="118">
        <v>1082926372</v>
      </c>
      <c r="O124" s="122">
        <v>13</v>
      </c>
      <c r="P124" s="193">
        <v>45302</v>
      </c>
      <c r="Q124" s="118">
        <v>4518689382</v>
      </c>
      <c r="R124" s="219">
        <v>45309</v>
      </c>
      <c r="S124" s="118">
        <v>17760000</v>
      </c>
      <c r="T124" s="119" t="s">
        <v>67</v>
      </c>
      <c r="U124" s="118">
        <v>12621405</v>
      </c>
      <c r="V124" s="118" t="s">
        <v>68</v>
      </c>
      <c r="W124" s="219">
        <v>45309</v>
      </c>
      <c r="X124" s="219">
        <v>45309</v>
      </c>
      <c r="Y124" s="125" t="s">
        <v>77</v>
      </c>
      <c r="Z124" s="219">
        <v>45457</v>
      </c>
      <c r="AA124" s="124">
        <f t="shared" si="5"/>
        <v>148</v>
      </c>
      <c r="AB124" s="118">
        <v>0</v>
      </c>
      <c r="AC124" s="220">
        <v>0</v>
      </c>
      <c r="AD124" s="118">
        <v>0</v>
      </c>
      <c r="AE124" s="193" t="s">
        <v>77</v>
      </c>
      <c r="AF124" s="124">
        <f t="shared" si="3"/>
        <v>0</v>
      </c>
      <c r="AG124" s="118">
        <v>0</v>
      </c>
      <c r="AH124" s="118">
        <v>0</v>
      </c>
      <c r="AI124" s="193" t="s">
        <v>77</v>
      </c>
      <c r="AJ124" s="119">
        <v>0</v>
      </c>
      <c r="AK124" s="123" t="s">
        <v>77</v>
      </c>
      <c r="AL124" s="123" t="s">
        <v>77</v>
      </c>
      <c r="AM124" s="124">
        <f t="shared" si="4"/>
        <v>0</v>
      </c>
      <c r="AN124" s="124">
        <f>+K124+AC124-AH124</f>
        <v>17760000</v>
      </c>
      <c r="AO124" s="119" t="s">
        <v>69</v>
      </c>
      <c r="AP124" s="118">
        <v>17760000</v>
      </c>
      <c r="AQ124" s="119" t="s">
        <v>1214</v>
      </c>
      <c r="AR124" s="118">
        <v>0</v>
      </c>
      <c r="AS124" s="127" t="s">
        <v>77</v>
      </c>
      <c r="AT124" s="221">
        <v>16080000</v>
      </c>
      <c r="AU124" s="159">
        <f t="shared" si="6"/>
        <v>1680000</v>
      </c>
      <c r="AV124" s="98">
        <f t="shared" si="7"/>
        <v>0.90540540540540537</v>
      </c>
      <c r="AW124" s="193" t="s">
        <v>77</v>
      </c>
      <c r="AX124" s="119" t="s">
        <v>1215</v>
      </c>
      <c r="AY124" s="118" t="s">
        <v>1333</v>
      </c>
      <c r="AZ124" s="116" t="s">
        <v>69</v>
      </c>
      <c r="BA124" s="116" t="s">
        <v>69</v>
      </c>
    </row>
    <row r="125" spans="2:53" x14ac:dyDescent="0.25">
      <c r="B125" s="116">
        <v>2024</v>
      </c>
      <c r="C125" s="116">
        <v>891780111</v>
      </c>
      <c r="D125" s="117" t="s">
        <v>64</v>
      </c>
      <c r="E125" s="119" t="s">
        <v>201</v>
      </c>
      <c r="F125" s="118" t="s">
        <v>467</v>
      </c>
      <c r="G125" s="218">
        <v>0</v>
      </c>
      <c r="H125" s="119" t="s">
        <v>75</v>
      </c>
      <c r="I125" s="117" t="s">
        <v>65</v>
      </c>
      <c r="J125" s="118" t="s">
        <v>738</v>
      </c>
      <c r="K125" s="118">
        <v>23187000</v>
      </c>
      <c r="L125" s="116" t="s">
        <v>70</v>
      </c>
      <c r="M125" s="118" t="s">
        <v>1005</v>
      </c>
      <c r="N125" s="118">
        <v>18491956</v>
      </c>
      <c r="O125" s="122">
        <v>13</v>
      </c>
      <c r="P125" s="193">
        <v>45302</v>
      </c>
      <c r="Q125" s="118">
        <v>4518689382</v>
      </c>
      <c r="R125" s="219">
        <v>45309</v>
      </c>
      <c r="S125" s="118">
        <v>23187000</v>
      </c>
      <c r="T125" s="119" t="s">
        <v>67</v>
      </c>
      <c r="U125" s="118">
        <v>12621405</v>
      </c>
      <c r="V125" s="118" t="s">
        <v>68</v>
      </c>
      <c r="W125" s="219">
        <v>45309</v>
      </c>
      <c r="X125" s="219">
        <v>45309</v>
      </c>
      <c r="Y125" s="125" t="s">
        <v>77</v>
      </c>
      <c r="Z125" s="219">
        <v>45457</v>
      </c>
      <c r="AA125" s="124">
        <f t="shared" si="5"/>
        <v>148</v>
      </c>
      <c r="AB125" s="118">
        <v>0</v>
      </c>
      <c r="AC125" s="220">
        <v>0</v>
      </c>
      <c r="AD125" s="118">
        <v>0</v>
      </c>
      <c r="AE125" s="193" t="s">
        <v>77</v>
      </c>
      <c r="AF125" s="124">
        <f t="shared" si="3"/>
        <v>0</v>
      </c>
      <c r="AG125" s="118">
        <v>0</v>
      </c>
      <c r="AH125" s="118">
        <v>0</v>
      </c>
      <c r="AI125" s="193" t="s">
        <v>77</v>
      </c>
      <c r="AJ125" s="119">
        <v>0</v>
      </c>
      <c r="AK125" s="123" t="s">
        <v>77</v>
      </c>
      <c r="AL125" s="123" t="s">
        <v>77</v>
      </c>
      <c r="AM125" s="124">
        <f t="shared" si="4"/>
        <v>0</v>
      </c>
      <c r="AN125" s="124">
        <f>+K125+AC125-AH125</f>
        <v>23187000</v>
      </c>
      <c r="AO125" s="119" t="s">
        <v>69</v>
      </c>
      <c r="AP125" s="118">
        <v>23187000</v>
      </c>
      <c r="AQ125" s="119" t="s">
        <v>1214</v>
      </c>
      <c r="AR125" s="118">
        <v>0</v>
      </c>
      <c r="AS125" s="127" t="s">
        <v>77</v>
      </c>
      <c r="AT125" s="221">
        <v>20993000</v>
      </c>
      <c r="AU125" s="159">
        <f t="shared" si="6"/>
        <v>2194000</v>
      </c>
      <c r="AV125" s="98">
        <f t="shared" si="7"/>
        <v>0.90537801354207104</v>
      </c>
      <c r="AW125" s="193" t="s">
        <v>77</v>
      </c>
      <c r="AX125" s="119" t="s">
        <v>1215</v>
      </c>
      <c r="AY125" s="118" t="s">
        <v>1334</v>
      </c>
      <c r="AZ125" s="116" t="s">
        <v>69</v>
      </c>
      <c r="BA125" s="116" t="s">
        <v>69</v>
      </c>
    </row>
    <row r="126" spans="2:53" x14ac:dyDescent="0.25">
      <c r="B126" s="116">
        <v>2024</v>
      </c>
      <c r="C126" s="116">
        <v>891780111</v>
      </c>
      <c r="D126" s="117" t="s">
        <v>64</v>
      </c>
      <c r="E126" s="119" t="s">
        <v>202</v>
      </c>
      <c r="F126" s="118" t="s">
        <v>468</v>
      </c>
      <c r="G126" s="218">
        <v>0</v>
      </c>
      <c r="H126" s="119" t="s">
        <v>75</v>
      </c>
      <c r="I126" s="117" t="s">
        <v>65</v>
      </c>
      <c r="J126" s="118" t="s">
        <v>739</v>
      </c>
      <c r="K126" s="118">
        <v>18500000</v>
      </c>
      <c r="L126" s="116" t="s">
        <v>70</v>
      </c>
      <c r="M126" s="118" t="s">
        <v>1006</v>
      </c>
      <c r="N126" s="118">
        <v>57427903</v>
      </c>
      <c r="O126" s="122">
        <v>13</v>
      </c>
      <c r="P126" s="193">
        <v>45302</v>
      </c>
      <c r="Q126" s="118">
        <v>4518689382</v>
      </c>
      <c r="R126" s="219">
        <v>45309</v>
      </c>
      <c r="S126" s="118">
        <v>18500000</v>
      </c>
      <c r="T126" s="119" t="s">
        <v>67</v>
      </c>
      <c r="U126" s="118">
        <v>57441846</v>
      </c>
      <c r="V126" s="118" t="s">
        <v>1184</v>
      </c>
      <c r="W126" s="219">
        <v>45309</v>
      </c>
      <c r="X126" s="219">
        <v>45309</v>
      </c>
      <c r="Y126" s="125" t="s">
        <v>77</v>
      </c>
      <c r="Z126" s="219">
        <v>45457</v>
      </c>
      <c r="AA126" s="124">
        <f t="shared" si="5"/>
        <v>148</v>
      </c>
      <c r="AB126" s="118">
        <v>0</v>
      </c>
      <c r="AC126" s="220">
        <v>0</v>
      </c>
      <c r="AD126" s="118">
        <v>0</v>
      </c>
      <c r="AE126" s="193" t="s">
        <v>77</v>
      </c>
      <c r="AF126" s="124">
        <f t="shared" si="3"/>
        <v>0</v>
      </c>
      <c r="AG126" s="118">
        <v>0</v>
      </c>
      <c r="AH126" s="118">
        <v>0</v>
      </c>
      <c r="AI126" s="193" t="s">
        <v>77</v>
      </c>
      <c r="AJ126" s="119">
        <v>0</v>
      </c>
      <c r="AK126" s="123" t="s">
        <v>77</v>
      </c>
      <c r="AL126" s="123" t="s">
        <v>77</v>
      </c>
      <c r="AM126" s="124">
        <f t="shared" si="4"/>
        <v>0</v>
      </c>
      <c r="AN126" s="124">
        <f>+K126+AC126-AH126</f>
        <v>18500000</v>
      </c>
      <c r="AO126" s="119" t="s">
        <v>69</v>
      </c>
      <c r="AP126" s="118">
        <v>18500000</v>
      </c>
      <c r="AQ126" s="119" t="s">
        <v>1214</v>
      </c>
      <c r="AR126" s="118">
        <v>0</v>
      </c>
      <c r="AS126" s="127" t="s">
        <v>77</v>
      </c>
      <c r="AT126" s="221">
        <v>16773000</v>
      </c>
      <c r="AU126" s="159">
        <f t="shared" si="6"/>
        <v>1727000</v>
      </c>
      <c r="AV126" s="98">
        <f t="shared" si="7"/>
        <v>0.90664864864864869</v>
      </c>
      <c r="AW126" s="193" t="s">
        <v>77</v>
      </c>
      <c r="AX126" s="119" t="s">
        <v>1215</v>
      </c>
      <c r="AY126" s="118" t="s">
        <v>1335</v>
      </c>
      <c r="AZ126" s="116" t="s">
        <v>69</v>
      </c>
      <c r="BA126" s="116" t="s">
        <v>69</v>
      </c>
    </row>
    <row r="127" spans="2:53" x14ac:dyDescent="0.25">
      <c r="B127" s="116">
        <v>2024</v>
      </c>
      <c r="C127" s="116">
        <v>891780111</v>
      </c>
      <c r="D127" s="117" t="s">
        <v>64</v>
      </c>
      <c r="E127" s="119" t="s">
        <v>203</v>
      </c>
      <c r="F127" s="118" t="s">
        <v>469</v>
      </c>
      <c r="G127" s="218">
        <v>0</v>
      </c>
      <c r="H127" s="119" t="s">
        <v>75</v>
      </c>
      <c r="I127" s="117" t="s">
        <v>65</v>
      </c>
      <c r="J127" s="118" t="s">
        <v>740</v>
      </c>
      <c r="K127" s="118">
        <v>4200000</v>
      </c>
      <c r="L127" s="116" t="s">
        <v>70</v>
      </c>
      <c r="M127" s="118" t="s">
        <v>1007</v>
      </c>
      <c r="N127" s="118">
        <v>1007900189</v>
      </c>
      <c r="O127" s="122">
        <v>14</v>
      </c>
      <c r="P127" s="219">
        <v>45302</v>
      </c>
      <c r="Q127" s="118">
        <v>2126349000</v>
      </c>
      <c r="R127" s="219">
        <v>45309</v>
      </c>
      <c r="S127" s="118">
        <v>4200000</v>
      </c>
      <c r="T127" s="119" t="s">
        <v>67</v>
      </c>
      <c r="U127" s="118">
        <v>7631392</v>
      </c>
      <c r="V127" s="118" t="s">
        <v>1181</v>
      </c>
      <c r="W127" s="219">
        <v>45309</v>
      </c>
      <c r="X127" s="219">
        <v>45309</v>
      </c>
      <c r="Y127" s="125" t="s">
        <v>77</v>
      </c>
      <c r="Z127" s="219">
        <v>45362</v>
      </c>
      <c r="AA127" s="124">
        <f t="shared" si="5"/>
        <v>53</v>
      </c>
      <c r="AB127" s="118">
        <v>1</v>
      </c>
      <c r="AC127" s="220">
        <v>1330000</v>
      </c>
      <c r="AD127" s="118">
        <v>1</v>
      </c>
      <c r="AE127" s="193">
        <v>45383</v>
      </c>
      <c r="AF127" s="124">
        <f t="shared" si="3"/>
        <v>21</v>
      </c>
      <c r="AG127" s="118">
        <v>0</v>
      </c>
      <c r="AH127" s="118">
        <v>0</v>
      </c>
      <c r="AI127" s="193" t="s">
        <v>77</v>
      </c>
      <c r="AJ127" s="119">
        <v>0</v>
      </c>
      <c r="AK127" s="123" t="s">
        <v>77</v>
      </c>
      <c r="AL127" s="123" t="s">
        <v>77</v>
      </c>
      <c r="AM127" s="124">
        <f t="shared" si="4"/>
        <v>0</v>
      </c>
      <c r="AN127" s="124">
        <f>+K127+AC127-AH127</f>
        <v>5530000</v>
      </c>
      <c r="AO127" s="119" t="s">
        <v>69</v>
      </c>
      <c r="AP127" s="118">
        <v>4200000</v>
      </c>
      <c r="AQ127" s="119" t="s">
        <v>1214</v>
      </c>
      <c r="AR127" s="118">
        <v>0</v>
      </c>
      <c r="AS127" s="127" t="s">
        <v>77</v>
      </c>
      <c r="AT127" s="221">
        <v>5530000</v>
      </c>
      <c r="AU127" s="159">
        <f t="shared" si="6"/>
        <v>0</v>
      </c>
      <c r="AV127" s="98">
        <f t="shared" si="7"/>
        <v>1</v>
      </c>
      <c r="AW127" s="193" t="s">
        <v>77</v>
      </c>
      <c r="AX127" s="119" t="s">
        <v>1497</v>
      </c>
      <c r="AY127" s="118" t="s">
        <v>1336</v>
      </c>
      <c r="AZ127" s="116" t="s">
        <v>69</v>
      </c>
      <c r="BA127" s="116" t="s">
        <v>69</v>
      </c>
    </row>
    <row r="128" spans="2:53" x14ac:dyDescent="0.25">
      <c r="B128" s="116">
        <v>2024</v>
      </c>
      <c r="C128" s="116">
        <v>891780111</v>
      </c>
      <c r="D128" s="117" t="s">
        <v>64</v>
      </c>
      <c r="E128" s="119" t="s">
        <v>204</v>
      </c>
      <c r="F128" s="118" t="s">
        <v>470</v>
      </c>
      <c r="G128" s="218">
        <v>0</v>
      </c>
      <c r="H128" s="119" t="s">
        <v>75</v>
      </c>
      <c r="I128" s="117" t="s">
        <v>65</v>
      </c>
      <c r="J128" s="118" t="s">
        <v>741</v>
      </c>
      <c r="K128" s="118">
        <v>16940000</v>
      </c>
      <c r="L128" s="116" t="s">
        <v>70</v>
      </c>
      <c r="M128" s="118" t="s">
        <v>1008</v>
      </c>
      <c r="N128" s="118">
        <v>1083015178</v>
      </c>
      <c r="O128" s="122">
        <v>13</v>
      </c>
      <c r="P128" s="193">
        <v>45302</v>
      </c>
      <c r="Q128" s="118">
        <v>4518689382</v>
      </c>
      <c r="R128" s="219">
        <v>45309</v>
      </c>
      <c r="S128" s="118">
        <v>16940000</v>
      </c>
      <c r="T128" s="119" t="s">
        <v>67</v>
      </c>
      <c r="U128" s="118">
        <v>85468582</v>
      </c>
      <c r="V128" s="118" t="s">
        <v>1188</v>
      </c>
      <c r="W128" s="219">
        <v>45309</v>
      </c>
      <c r="X128" s="219">
        <v>45309</v>
      </c>
      <c r="Y128" s="125" t="s">
        <v>77</v>
      </c>
      <c r="Z128" s="219">
        <v>45457</v>
      </c>
      <c r="AA128" s="124">
        <f t="shared" si="5"/>
        <v>148</v>
      </c>
      <c r="AB128" s="118">
        <v>0</v>
      </c>
      <c r="AC128" s="220">
        <v>0</v>
      </c>
      <c r="AD128" s="118">
        <v>0</v>
      </c>
      <c r="AE128" s="193" t="s">
        <v>77</v>
      </c>
      <c r="AF128" s="124">
        <f t="shared" si="3"/>
        <v>0</v>
      </c>
      <c r="AG128" s="118">
        <v>0</v>
      </c>
      <c r="AH128" s="118">
        <v>0</v>
      </c>
      <c r="AI128" s="193" t="s">
        <v>77</v>
      </c>
      <c r="AJ128" s="119">
        <v>0</v>
      </c>
      <c r="AK128" s="123" t="s">
        <v>77</v>
      </c>
      <c r="AL128" s="123" t="s">
        <v>77</v>
      </c>
      <c r="AM128" s="124">
        <f t="shared" si="4"/>
        <v>0</v>
      </c>
      <c r="AN128" s="124">
        <f>+K128+AC128-AH128</f>
        <v>16940000</v>
      </c>
      <c r="AO128" s="119" t="s">
        <v>69</v>
      </c>
      <c r="AP128" s="118">
        <v>16940000</v>
      </c>
      <c r="AQ128" s="119" t="s">
        <v>1214</v>
      </c>
      <c r="AR128" s="118">
        <v>0</v>
      </c>
      <c r="AS128" s="127" t="s">
        <v>77</v>
      </c>
      <c r="AT128" s="221">
        <v>15400000</v>
      </c>
      <c r="AU128" s="159">
        <f t="shared" si="6"/>
        <v>1540000</v>
      </c>
      <c r="AV128" s="98">
        <f t="shared" si="7"/>
        <v>0.90909090909090906</v>
      </c>
      <c r="AW128" s="193" t="s">
        <v>77</v>
      </c>
      <c r="AX128" s="119" t="s">
        <v>1215</v>
      </c>
      <c r="AY128" s="118" t="s">
        <v>1337</v>
      </c>
      <c r="AZ128" s="116" t="s">
        <v>69</v>
      </c>
      <c r="BA128" s="116" t="s">
        <v>69</v>
      </c>
    </row>
    <row r="129" spans="2:53" x14ac:dyDescent="0.25">
      <c r="B129" s="116">
        <v>2024</v>
      </c>
      <c r="C129" s="116">
        <v>891780111</v>
      </c>
      <c r="D129" s="117" t="s">
        <v>64</v>
      </c>
      <c r="E129" s="119" t="s">
        <v>205</v>
      </c>
      <c r="F129" s="118" t="s">
        <v>471</v>
      </c>
      <c r="G129" s="218">
        <v>0</v>
      </c>
      <c r="H129" s="119" t="s">
        <v>75</v>
      </c>
      <c r="I129" s="117" t="s">
        <v>65</v>
      </c>
      <c r="J129" s="118" t="s">
        <v>709</v>
      </c>
      <c r="K129" s="118">
        <v>10780000</v>
      </c>
      <c r="L129" s="116" t="s">
        <v>70</v>
      </c>
      <c r="M129" s="118" t="s">
        <v>1009</v>
      </c>
      <c r="N129" s="118">
        <v>12637472</v>
      </c>
      <c r="O129" s="122">
        <v>14</v>
      </c>
      <c r="P129" s="219">
        <v>45302</v>
      </c>
      <c r="Q129" s="118">
        <v>2126349000</v>
      </c>
      <c r="R129" s="219">
        <v>45309</v>
      </c>
      <c r="S129" s="118">
        <v>10780000</v>
      </c>
      <c r="T129" s="119" t="s">
        <v>67</v>
      </c>
      <c r="U129" s="118">
        <v>85459497</v>
      </c>
      <c r="V129" s="118" t="s">
        <v>1186</v>
      </c>
      <c r="W129" s="219">
        <v>45309</v>
      </c>
      <c r="X129" s="219">
        <v>45309</v>
      </c>
      <c r="Y129" s="125" t="s">
        <v>77</v>
      </c>
      <c r="Z129" s="219">
        <v>45457</v>
      </c>
      <c r="AA129" s="124">
        <f t="shared" si="5"/>
        <v>148</v>
      </c>
      <c r="AB129" s="118">
        <v>0</v>
      </c>
      <c r="AC129" s="220">
        <v>0</v>
      </c>
      <c r="AD129" s="118">
        <v>0</v>
      </c>
      <c r="AE129" s="193" t="s">
        <v>77</v>
      </c>
      <c r="AF129" s="124">
        <f t="shared" si="3"/>
        <v>0</v>
      </c>
      <c r="AG129" s="118">
        <v>0</v>
      </c>
      <c r="AH129" s="118">
        <v>0</v>
      </c>
      <c r="AI129" s="193" t="s">
        <v>77</v>
      </c>
      <c r="AJ129" s="119">
        <v>0</v>
      </c>
      <c r="AK129" s="123" t="s">
        <v>77</v>
      </c>
      <c r="AL129" s="123" t="s">
        <v>77</v>
      </c>
      <c r="AM129" s="124">
        <f t="shared" si="4"/>
        <v>0</v>
      </c>
      <c r="AN129" s="124">
        <f>+K129+AC129-AH129</f>
        <v>10780000</v>
      </c>
      <c r="AO129" s="119" t="s">
        <v>69</v>
      </c>
      <c r="AP129" s="118">
        <v>10780000</v>
      </c>
      <c r="AQ129" s="119" t="s">
        <v>1214</v>
      </c>
      <c r="AR129" s="118">
        <v>0</v>
      </c>
      <c r="AS129" s="127" t="s">
        <v>77</v>
      </c>
      <c r="AT129" s="221">
        <v>9800000</v>
      </c>
      <c r="AU129" s="159">
        <f t="shared" si="6"/>
        <v>980000</v>
      </c>
      <c r="AV129" s="98">
        <f t="shared" si="7"/>
        <v>0.90909090909090906</v>
      </c>
      <c r="AW129" s="193" t="s">
        <v>77</v>
      </c>
      <c r="AX129" s="119" t="s">
        <v>1215</v>
      </c>
      <c r="AY129" s="118" t="s">
        <v>1338</v>
      </c>
      <c r="AZ129" s="116" t="s">
        <v>69</v>
      </c>
      <c r="BA129" s="116" t="s">
        <v>69</v>
      </c>
    </row>
    <row r="130" spans="2:53" x14ac:dyDescent="0.25">
      <c r="B130" s="116">
        <v>2024</v>
      </c>
      <c r="C130" s="116">
        <v>891780111</v>
      </c>
      <c r="D130" s="117" t="s">
        <v>64</v>
      </c>
      <c r="E130" s="119" t="s">
        <v>206</v>
      </c>
      <c r="F130" s="118" t="s">
        <v>472</v>
      </c>
      <c r="G130" s="218">
        <v>0</v>
      </c>
      <c r="H130" s="119" t="s">
        <v>75</v>
      </c>
      <c r="I130" s="117" t="s">
        <v>65</v>
      </c>
      <c r="J130" s="118" t="s">
        <v>704</v>
      </c>
      <c r="K130" s="118">
        <v>10500000</v>
      </c>
      <c r="L130" s="116" t="s">
        <v>70</v>
      </c>
      <c r="M130" s="118" t="s">
        <v>1010</v>
      </c>
      <c r="N130" s="118">
        <v>84455698</v>
      </c>
      <c r="O130" s="122">
        <v>14</v>
      </c>
      <c r="P130" s="219">
        <v>45302</v>
      </c>
      <c r="Q130" s="118">
        <v>2126349000</v>
      </c>
      <c r="R130" s="219">
        <v>45309</v>
      </c>
      <c r="S130" s="118">
        <v>10500000</v>
      </c>
      <c r="T130" s="119" t="s">
        <v>67</v>
      </c>
      <c r="U130" s="118">
        <v>85459497</v>
      </c>
      <c r="V130" s="118" t="s">
        <v>1186</v>
      </c>
      <c r="W130" s="219">
        <v>45309</v>
      </c>
      <c r="X130" s="219">
        <v>45309</v>
      </c>
      <c r="Y130" s="125" t="s">
        <v>77</v>
      </c>
      <c r="Z130" s="219">
        <v>45457</v>
      </c>
      <c r="AA130" s="124">
        <f t="shared" si="5"/>
        <v>148</v>
      </c>
      <c r="AB130" s="118">
        <v>0</v>
      </c>
      <c r="AC130" s="220">
        <v>0</v>
      </c>
      <c r="AD130" s="118">
        <v>0</v>
      </c>
      <c r="AE130" s="193" t="s">
        <v>77</v>
      </c>
      <c r="AF130" s="124">
        <f t="shared" si="3"/>
        <v>0</v>
      </c>
      <c r="AG130" s="118">
        <v>0</v>
      </c>
      <c r="AH130" s="118">
        <v>0</v>
      </c>
      <c r="AI130" s="193" t="s">
        <v>77</v>
      </c>
      <c r="AJ130" s="119">
        <v>0</v>
      </c>
      <c r="AK130" s="123" t="s">
        <v>77</v>
      </c>
      <c r="AL130" s="123" t="s">
        <v>77</v>
      </c>
      <c r="AM130" s="124">
        <f t="shared" si="4"/>
        <v>0</v>
      </c>
      <c r="AN130" s="124">
        <f>+K130+AC130-AH130</f>
        <v>10500000</v>
      </c>
      <c r="AO130" s="119" t="s">
        <v>69</v>
      </c>
      <c r="AP130" s="118">
        <v>10500000</v>
      </c>
      <c r="AQ130" s="119" t="s">
        <v>1214</v>
      </c>
      <c r="AR130" s="118">
        <v>0</v>
      </c>
      <c r="AS130" s="127" t="s">
        <v>77</v>
      </c>
      <c r="AT130" s="221">
        <v>9520000</v>
      </c>
      <c r="AU130" s="159">
        <f t="shared" si="6"/>
        <v>980000</v>
      </c>
      <c r="AV130" s="98">
        <f t="shared" si="7"/>
        <v>0.90666666666666662</v>
      </c>
      <c r="AW130" s="193" t="s">
        <v>77</v>
      </c>
      <c r="AX130" s="119" t="s">
        <v>1215</v>
      </c>
      <c r="AY130" s="118" t="s">
        <v>1339</v>
      </c>
      <c r="AZ130" s="116" t="s">
        <v>69</v>
      </c>
      <c r="BA130" s="116" t="s">
        <v>69</v>
      </c>
    </row>
    <row r="131" spans="2:53" x14ac:dyDescent="0.25">
      <c r="B131" s="116">
        <v>2024</v>
      </c>
      <c r="C131" s="116">
        <v>891780111</v>
      </c>
      <c r="D131" s="117" t="s">
        <v>64</v>
      </c>
      <c r="E131" s="119" t="s">
        <v>207</v>
      </c>
      <c r="F131" s="118" t="s">
        <v>473</v>
      </c>
      <c r="G131" s="218">
        <v>0</v>
      </c>
      <c r="H131" s="119" t="s">
        <v>75</v>
      </c>
      <c r="I131" s="117" t="s">
        <v>65</v>
      </c>
      <c r="J131" s="118" t="s">
        <v>742</v>
      </c>
      <c r="K131" s="118">
        <v>12500000</v>
      </c>
      <c r="L131" s="116" t="s">
        <v>70</v>
      </c>
      <c r="M131" s="118" t="s">
        <v>1011</v>
      </c>
      <c r="N131" s="118">
        <v>57438355</v>
      </c>
      <c r="O131" s="122">
        <v>14</v>
      </c>
      <c r="P131" s="219">
        <v>45302</v>
      </c>
      <c r="Q131" s="118">
        <v>2126349000</v>
      </c>
      <c r="R131" s="219">
        <v>45309</v>
      </c>
      <c r="S131" s="118">
        <v>12500000</v>
      </c>
      <c r="T131" s="119" t="s">
        <v>67</v>
      </c>
      <c r="U131" s="118">
        <v>85459497</v>
      </c>
      <c r="V131" s="118" t="s">
        <v>1186</v>
      </c>
      <c r="W131" s="219">
        <v>45309</v>
      </c>
      <c r="X131" s="219">
        <v>45309</v>
      </c>
      <c r="Y131" s="125" t="s">
        <v>77</v>
      </c>
      <c r="Z131" s="219">
        <v>45457</v>
      </c>
      <c r="AA131" s="124">
        <f t="shared" si="5"/>
        <v>148</v>
      </c>
      <c r="AB131" s="118">
        <v>0</v>
      </c>
      <c r="AC131" s="220">
        <v>0</v>
      </c>
      <c r="AD131" s="118">
        <v>0</v>
      </c>
      <c r="AE131" s="193" t="s">
        <v>77</v>
      </c>
      <c r="AF131" s="124">
        <f t="shared" si="3"/>
        <v>0</v>
      </c>
      <c r="AG131" s="118">
        <v>0</v>
      </c>
      <c r="AH131" s="118">
        <v>0</v>
      </c>
      <c r="AI131" s="193" t="s">
        <v>77</v>
      </c>
      <c r="AJ131" s="119">
        <v>0</v>
      </c>
      <c r="AK131" s="123" t="s">
        <v>77</v>
      </c>
      <c r="AL131" s="123" t="s">
        <v>77</v>
      </c>
      <c r="AM131" s="124">
        <f t="shared" si="4"/>
        <v>0</v>
      </c>
      <c r="AN131" s="124">
        <f>+K131+AC131-AH131</f>
        <v>12500000</v>
      </c>
      <c r="AO131" s="119" t="s">
        <v>69</v>
      </c>
      <c r="AP131" s="118">
        <v>12500000</v>
      </c>
      <c r="AQ131" s="119" t="s">
        <v>1214</v>
      </c>
      <c r="AR131" s="118">
        <v>0</v>
      </c>
      <c r="AS131" s="127" t="s">
        <v>77</v>
      </c>
      <c r="AT131" s="221">
        <v>11333000</v>
      </c>
      <c r="AU131" s="159">
        <f t="shared" si="6"/>
        <v>1167000</v>
      </c>
      <c r="AV131" s="98">
        <f t="shared" si="7"/>
        <v>0.90664</v>
      </c>
      <c r="AW131" s="193" t="s">
        <v>77</v>
      </c>
      <c r="AX131" s="119" t="s">
        <v>1215</v>
      </c>
      <c r="AY131" s="118" t="s">
        <v>1340</v>
      </c>
      <c r="AZ131" s="116" t="s">
        <v>69</v>
      </c>
      <c r="BA131" s="116" t="s">
        <v>69</v>
      </c>
    </row>
    <row r="132" spans="2:53" x14ac:dyDescent="0.25">
      <c r="B132" s="116">
        <v>2024</v>
      </c>
      <c r="C132" s="116">
        <v>891780111</v>
      </c>
      <c r="D132" s="117" t="s">
        <v>64</v>
      </c>
      <c r="E132" s="119" t="s">
        <v>208</v>
      </c>
      <c r="F132" s="118" t="s">
        <v>474</v>
      </c>
      <c r="G132" s="218">
        <v>0</v>
      </c>
      <c r="H132" s="119" t="s">
        <v>75</v>
      </c>
      <c r="I132" s="117" t="s">
        <v>65</v>
      </c>
      <c r="J132" s="118" t="s">
        <v>743</v>
      </c>
      <c r="K132" s="118">
        <v>16500000</v>
      </c>
      <c r="L132" s="116" t="s">
        <v>70</v>
      </c>
      <c r="M132" s="118" t="s">
        <v>1012</v>
      </c>
      <c r="N132" s="118">
        <v>75035405</v>
      </c>
      <c r="O132" s="122">
        <v>13</v>
      </c>
      <c r="P132" s="193">
        <v>45302</v>
      </c>
      <c r="Q132" s="118">
        <v>4518689382</v>
      </c>
      <c r="R132" s="219">
        <v>45309</v>
      </c>
      <c r="S132" s="118">
        <v>16500000</v>
      </c>
      <c r="T132" s="119" t="s">
        <v>67</v>
      </c>
      <c r="U132" s="118">
        <v>85152695</v>
      </c>
      <c r="V132" s="118" t="s">
        <v>1189</v>
      </c>
      <c r="W132" s="219">
        <v>45309</v>
      </c>
      <c r="X132" s="219">
        <v>45309</v>
      </c>
      <c r="Y132" s="125" t="s">
        <v>77</v>
      </c>
      <c r="Z132" s="219">
        <v>45457</v>
      </c>
      <c r="AA132" s="124">
        <f t="shared" si="5"/>
        <v>148</v>
      </c>
      <c r="AB132" s="118">
        <v>0</v>
      </c>
      <c r="AC132" s="220">
        <v>0</v>
      </c>
      <c r="AD132" s="118">
        <v>0</v>
      </c>
      <c r="AE132" s="193" t="s">
        <v>77</v>
      </c>
      <c r="AF132" s="124">
        <f t="shared" si="3"/>
        <v>0</v>
      </c>
      <c r="AG132" s="118">
        <v>0</v>
      </c>
      <c r="AH132" s="118">
        <v>0</v>
      </c>
      <c r="AI132" s="193" t="s">
        <v>77</v>
      </c>
      <c r="AJ132" s="119">
        <v>0</v>
      </c>
      <c r="AK132" s="123" t="s">
        <v>77</v>
      </c>
      <c r="AL132" s="123" t="s">
        <v>77</v>
      </c>
      <c r="AM132" s="124">
        <f t="shared" si="4"/>
        <v>0</v>
      </c>
      <c r="AN132" s="124">
        <f>+K132+AC132-AH132</f>
        <v>16500000</v>
      </c>
      <c r="AO132" s="119" t="s">
        <v>69</v>
      </c>
      <c r="AP132" s="118">
        <v>16500000</v>
      </c>
      <c r="AQ132" s="119" t="s">
        <v>1214</v>
      </c>
      <c r="AR132" s="118">
        <v>0</v>
      </c>
      <c r="AS132" s="127" t="s">
        <v>77</v>
      </c>
      <c r="AT132" s="221">
        <v>14960000</v>
      </c>
      <c r="AU132" s="159">
        <f t="shared" si="6"/>
        <v>1540000</v>
      </c>
      <c r="AV132" s="98">
        <f t="shared" si="7"/>
        <v>0.90666666666666662</v>
      </c>
      <c r="AW132" s="193" t="s">
        <v>77</v>
      </c>
      <c r="AX132" s="119" t="s">
        <v>1215</v>
      </c>
      <c r="AY132" s="118" t="s">
        <v>1341</v>
      </c>
      <c r="AZ132" s="116" t="s">
        <v>69</v>
      </c>
      <c r="BA132" s="116" t="s">
        <v>69</v>
      </c>
    </row>
    <row r="133" spans="2:53" x14ac:dyDescent="0.25">
      <c r="B133" s="116">
        <v>2024</v>
      </c>
      <c r="C133" s="116">
        <v>891780111</v>
      </c>
      <c r="D133" s="117" t="s">
        <v>64</v>
      </c>
      <c r="E133" s="119" t="s">
        <v>209</v>
      </c>
      <c r="F133" s="118" t="s">
        <v>475</v>
      </c>
      <c r="G133" s="218">
        <v>0</v>
      </c>
      <c r="H133" s="119" t="s">
        <v>75</v>
      </c>
      <c r="I133" s="117" t="s">
        <v>65</v>
      </c>
      <c r="J133" s="118" t="s">
        <v>744</v>
      </c>
      <c r="K133" s="118">
        <v>10500000</v>
      </c>
      <c r="L133" s="116" t="s">
        <v>70</v>
      </c>
      <c r="M133" s="118" t="s">
        <v>1013</v>
      </c>
      <c r="N133" s="118">
        <v>19517646</v>
      </c>
      <c r="O133" s="122">
        <v>14</v>
      </c>
      <c r="P133" s="219">
        <v>45302</v>
      </c>
      <c r="Q133" s="118">
        <v>2126349000</v>
      </c>
      <c r="R133" s="219">
        <v>45309</v>
      </c>
      <c r="S133" s="118">
        <v>10500000</v>
      </c>
      <c r="T133" s="119" t="s">
        <v>67</v>
      </c>
      <c r="U133" s="118">
        <v>85152695</v>
      </c>
      <c r="V133" s="118" t="s">
        <v>1189</v>
      </c>
      <c r="W133" s="219">
        <v>45309</v>
      </c>
      <c r="X133" s="219">
        <v>45309</v>
      </c>
      <c r="Y133" s="125" t="s">
        <v>77</v>
      </c>
      <c r="Z133" s="219">
        <v>45457</v>
      </c>
      <c r="AA133" s="124">
        <f t="shared" si="5"/>
        <v>148</v>
      </c>
      <c r="AB133" s="118">
        <v>0</v>
      </c>
      <c r="AC133" s="220">
        <v>0</v>
      </c>
      <c r="AD133" s="118">
        <v>0</v>
      </c>
      <c r="AE133" s="193" t="s">
        <v>77</v>
      </c>
      <c r="AF133" s="124">
        <f t="shared" si="3"/>
        <v>0</v>
      </c>
      <c r="AG133" s="118">
        <v>0</v>
      </c>
      <c r="AH133" s="118">
        <v>0</v>
      </c>
      <c r="AI133" s="193" t="s">
        <v>77</v>
      </c>
      <c r="AJ133" s="119">
        <v>0</v>
      </c>
      <c r="AK133" s="123" t="s">
        <v>77</v>
      </c>
      <c r="AL133" s="123" t="s">
        <v>77</v>
      </c>
      <c r="AM133" s="124">
        <f t="shared" si="4"/>
        <v>0</v>
      </c>
      <c r="AN133" s="124">
        <f>+K133+AC133-AH133</f>
        <v>10500000</v>
      </c>
      <c r="AO133" s="119" t="s">
        <v>69</v>
      </c>
      <c r="AP133" s="118">
        <v>10500000</v>
      </c>
      <c r="AQ133" s="119" t="s">
        <v>1214</v>
      </c>
      <c r="AR133" s="118">
        <v>0</v>
      </c>
      <c r="AS133" s="127" t="s">
        <v>77</v>
      </c>
      <c r="AT133" s="221">
        <v>9520000</v>
      </c>
      <c r="AU133" s="159">
        <f t="shared" si="6"/>
        <v>980000</v>
      </c>
      <c r="AV133" s="98">
        <f t="shared" si="7"/>
        <v>0.90666666666666662</v>
      </c>
      <c r="AW133" s="193" t="s">
        <v>77</v>
      </c>
      <c r="AX133" s="119" t="s">
        <v>1215</v>
      </c>
      <c r="AY133" s="118" t="s">
        <v>1342</v>
      </c>
      <c r="AZ133" s="116" t="s">
        <v>69</v>
      </c>
      <c r="BA133" s="116" t="s">
        <v>69</v>
      </c>
    </row>
    <row r="134" spans="2:53" x14ac:dyDescent="0.25">
      <c r="B134" s="116">
        <v>2024</v>
      </c>
      <c r="C134" s="116">
        <v>891780111</v>
      </c>
      <c r="D134" s="117" t="s">
        <v>64</v>
      </c>
      <c r="E134" s="119" t="s">
        <v>210</v>
      </c>
      <c r="F134" s="118" t="s">
        <v>476</v>
      </c>
      <c r="G134" s="218">
        <v>0</v>
      </c>
      <c r="H134" s="119" t="s">
        <v>75</v>
      </c>
      <c r="I134" s="117" t="s">
        <v>65</v>
      </c>
      <c r="J134" s="118" t="s">
        <v>745</v>
      </c>
      <c r="K134" s="118">
        <v>18000000</v>
      </c>
      <c r="L134" s="116" t="s">
        <v>70</v>
      </c>
      <c r="M134" s="118" t="s">
        <v>1014</v>
      </c>
      <c r="N134" s="118">
        <v>1082964829</v>
      </c>
      <c r="O134" s="122">
        <v>13</v>
      </c>
      <c r="P134" s="193">
        <v>45302</v>
      </c>
      <c r="Q134" s="118">
        <v>4518689382</v>
      </c>
      <c r="R134" s="219">
        <v>45309</v>
      </c>
      <c r="S134" s="118">
        <v>18000000</v>
      </c>
      <c r="T134" s="119" t="s">
        <v>67</v>
      </c>
      <c r="U134" s="118">
        <v>85152695</v>
      </c>
      <c r="V134" s="118" t="s">
        <v>1189</v>
      </c>
      <c r="W134" s="219">
        <v>45309</v>
      </c>
      <c r="X134" s="219">
        <v>45309</v>
      </c>
      <c r="Y134" s="125" t="s">
        <v>77</v>
      </c>
      <c r="Z134" s="219">
        <v>45457</v>
      </c>
      <c r="AA134" s="124">
        <f t="shared" si="5"/>
        <v>148</v>
      </c>
      <c r="AB134" s="118">
        <v>0</v>
      </c>
      <c r="AC134" s="220">
        <v>0</v>
      </c>
      <c r="AD134" s="118">
        <v>0</v>
      </c>
      <c r="AE134" s="193" t="s">
        <v>77</v>
      </c>
      <c r="AF134" s="124">
        <f t="shared" si="3"/>
        <v>0</v>
      </c>
      <c r="AG134" s="118">
        <v>0</v>
      </c>
      <c r="AH134" s="118">
        <v>0</v>
      </c>
      <c r="AI134" s="193" t="s">
        <v>77</v>
      </c>
      <c r="AJ134" s="119">
        <v>0</v>
      </c>
      <c r="AK134" s="123" t="s">
        <v>77</v>
      </c>
      <c r="AL134" s="123" t="s">
        <v>77</v>
      </c>
      <c r="AM134" s="124">
        <f t="shared" si="4"/>
        <v>0</v>
      </c>
      <c r="AN134" s="124">
        <f>+K134+AC134-AH134</f>
        <v>18000000</v>
      </c>
      <c r="AO134" s="119" t="s">
        <v>69</v>
      </c>
      <c r="AP134" s="118">
        <v>18000000</v>
      </c>
      <c r="AQ134" s="119" t="s">
        <v>1214</v>
      </c>
      <c r="AR134" s="118">
        <v>0</v>
      </c>
      <c r="AS134" s="127" t="s">
        <v>77</v>
      </c>
      <c r="AT134" s="221">
        <v>16320000</v>
      </c>
      <c r="AU134" s="159">
        <f t="shared" si="6"/>
        <v>1680000</v>
      </c>
      <c r="AV134" s="98">
        <f t="shared" si="7"/>
        <v>0.90666666666666662</v>
      </c>
      <c r="AW134" s="193" t="s">
        <v>77</v>
      </c>
      <c r="AX134" s="119" t="s">
        <v>1215</v>
      </c>
      <c r="AY134" s="118" t="s">
        <v>1343</v>
      </c>
      <c r="AZ134" s="116" t="s">
        <v>69</v>
      </c>
      <c r="BA134" s="116" t="s">
        <v>69</v>
      </c>
    </row>
    <row r="135" spans="2:53" x14ac:dyDescent="0.25">
      <c r="B135" s="116">
        <v>2024</v>
      </c>
      <c r="C135" s="116">
        <v>891780111</v>
      </c>
      <c r="D135" s="117" t="s">
        <v>64</v>
      </c>
      <c r="E135" s="119" t="s">
        <v>211</v>
      </c>
      <c r="F135" s="118" t="s">
        <v>477</v>
      </c>
      <c r="G135" s="218">
        <v>0</v>
      </c>
      <c r="H135" s="119" t="s">
        <v>75</v>
      </c>
      <c r="I135" s="117" t="s">
        <v>65</v>
      </c>
      <c r="J135" s="118" t="s">
        <v>746</v>
      </c>
      <c r="K135" s="118">
        <v>16500000</v>
      </c>
      <c r="L135" s="116" t="s">
        <v>70</v>
      </c>
      <c r="M135" s="118" t="s">
        <v>1015</v>
      </c>
      <c r="N135" s="118">
        <v>1082948279</v>
      </c>
      <c r="O135" s="122">
        <v>13</v>
      </c>
      <c r="P135" s="193">
        <v>45302</v>
      </c>
      <c r="Q135" s="118">
        <v>4518689382</v>
      </c>
      <c r="R135" s="219">
        <v>45309</v>
      </c>
      <c r="S135" s="118">
        <v>16500000</v>
      </c>
      <c r="T135" s="119" t="s">
        <v>67</v>
      </c>
      <c r="U135" s="118">
        <v>36557666</v>
      </c>
      <c r="V135" s="118" t="s">
        <v>1174</v>
      </c>
      <c r="W135" s="219">
        <v>45309</v>
      </c>
      <c r="X135" s="219">
        <v>45309</v>
      </c>
      <c r="Y135" s="125" t="s">
        <v>77</v>
      </c>
      <c r="Z135" s="219">
        <v>45457</v>
      </c>
      <c r="AA135" s="124">
        <f t="shared" si="5"/>
        <v>148</v>
      </c>
      <c r="AB135" s="118">
        <v>0</v>
      </c>
      <c r="AC135" s="220">
        <v>0</v>
      </c>
      <c r="AD135" s="118">
        <v>0</v>
      </c>
      <c r="AE135" s="193" t="s">
        <v>77</v>
      </c>
      <c r="AF135" s="124">
        <f t="shared" si="3"/>
        <v>0</v>
      </c>
      <c r="AG135" s="118">
        <v>1</v>
      </c>
      <c r="AH135" s="118">
        <v>11440000</v>
      </c>
      <c r="AI135" s="193">
        <v>45351</v>
      </c>
      <c r="AJ135" s="119">
        <v>0</v>
      </c>
      <c r="AK135" s="123" t="s">
        <v>77</v>
      </c>
      <c r="AL135" s="123" t="s">
        <v>77</v>
      </c>
      <c r="AM135" s="124">
        <f t="shared" si="4"/>
        <v>0</v>
      </c>
      <c r="AN135" s="124">
        <f>+K135+AC135-AH135</f>
        <v>5060000</v>
      </c>
      <c r="AO135" s="119" t="s">
        <v>69</v>
      </c>
      <c r="AP135" s="118">
        <v>16500000</v>
      </c>
      <c r="AQ135" s="119" t="s">
        <v>1214</v>
      </c>
      <c r="AR135" s="118">
        <v>0</v>
      </c>
      <c r="AS135" s="127" t="s">
        <v>77</v>
      </c>
      <c r="AT135" s="221">
        <v>5060000</v>
      </c>
      <c r="AU135" s="159">
        <f t="shared" si="6"/>
        <v>0</v>
      </c>
      <c r="AV135" s="98">
        <f t="shared" si="7"/>
        <v>1</v>
      </c>
      <c r="AW135" s="193" t="s">
        <v>77</v>
      </c>
      <c r="AX135" s="119" t="s">
        <v>1216</v>
      </c>
      <c r="AY135" s="118" t="s">
        <v>1344</v>
      </c>
      <c r="AZ135" s="116" t="s">
        <v>69</v>
      </c>
      <c r="BA135" s="116" t="s">
        <v>69</v>
      </c>
    </row>
    <row r="136" spans="2:53" x14ac:dyDescent="0.25">
      <c r="B136" s="116">
        <v>2024</v>
      </c>
      <c r="C136" s="116">
        <v>891780111</v>
      </c>
      <c r="D136" s="117" t="s">
        <v>64</v>
      </c>
      <c r="E136" s="119" t="s">
        <v>212</v>
      </c>
      <c r="F136" s="118" t="s">
        <v>478</v>
      </c>
      <c r="G136" s="218">
        <v>0</v>
      </c>
      <c r="H136" s="119" t="s">
        <v>75</v>
      </c>
      <c r="I136" s="117" t="s">
        <v>65</v>
      </c>
      <c r="J136" s="118" t="s">
        <v>747</v>
      </c>
      <c r="K136" s="118">
        <v>15000000</v>
      </c>
      <c r="L136" s="116" t="s">
        <v>70</v>
      </c>
      <c r="M136" s="118" t="s">
        <v>1016</v>
      </c>
      <c r="N136" s="118">
        <v>7634587</v>
      </c>
      <c r="O136" s="122">
        <v>13</v>
      </c>
      <c r="P136" s="193">
        <v>45302</v>
      </c>
      <c r="Q136" s="118">
        <v>4518689382</v>
      </c>
      <c r="R136" s="219">
        <v>45309</v>
      </c>
      <c r="S136" s="118">
        <v>15000000</v>
      </c>
      <c r="T136" s="119" t="s">
        <v>67</v>
      </c>
      <c r="U136" s="118">
        <v>85152695</v>
      </c>
      <c r="V136" s="118" t="s">
        <v>1189</v>
      </c>
      <c r="W136" s="219">
        <v>45309</v>
      </c>
      <c r="X136" s="219">
        <v>45309</v>
      </c>
      <c r="Y136" s="125" t="s">
        <v>77</v>
      </c>
      <c r="Z136" s="219">
        <v>45457</v>
      </c>
      <c r="AA136" s="124">
        <f t="shared" ref="AA136:AA199" si="8">+IF(Y136="1800-01-01",Z136-X136,Z136-Y136)</f>
        <v>148</v>
      </c>
      <c r="AB136" s="118">
        <v>0</v>
      </c>
      <c r="AC136" s="220">
        <v>0</v>
      </c>
      <c r="AD136" s="118">
        <v>0</v>
      </c>
      <c r="AE136" s="193" t="s">
        <v>77</v>
      </c>
      <c r="AF136" s="124">
        <f t="shared" si="3"/>
        <v>0</v>
      </c>
      <c r="AG136" s="118">
        <v>0</v>
      </c>
      <c r="AH136" s="118">
        <v>0</v>
      </c>
      <c r="AI136" s="193" t="s">
        <v>77</v>
      </c>
      <c r="AJ136" s="119">
        <v>0</v>
      </c>
      <c r="AK136" s="123" t="s">
        <v>77</v>
      </c>
      <c r="AL136" s="123" t="s">
        <v>77</v>
      </c>
      <c r="AM136" s="124">
        <f t="shared" si="4"/>
        <v>0</v>
      </c>
      <c r="AN136" s="124">
        <f>+K136+AC136-AH136</f>
        <v>15000000</v>
      </c>
      <c r="AO136" s="119" t="s">
        <v>69</v>
      </c>
      <c r="AP136" s="118">
        <v>15000000</v>
      </c>
      <c r="AQ136" s="119" t="s">
        <v>1214</v>
      </c>
      <c r="AR136" s="118">
        <v>0</v>
      </c>
      <c r="AS136" s="127" t="s">
        <v>77</v>
      </c>
      <c r="AT136" s="221">
        <v>13600000</v>
      </c>
      <c r="AU136" s="159">
        <f t="shared" ref="AU136:AU199" si="9">AN136-AT136</f>
        <v>1400000</v>
      </c>
      <c r="AV136" s="98">
        <f t="shared" ref="AV136:AV199" si="10">+IFERROR(AT136/AN136,"_")</f>
        <v>0.90666666666666662</v>
      </c>
      <c r="AW136" s="193" t="s">
        <v>77</v>
      </c>
      <c r="AX136" s="119" t="s">
        <v>1215</v>
      </c>
      <c r="AY136" s="118" t="s">
        <v>1345</v>
      </c>
      <c r="AZ136" s="116" t="s">
        <v>69</v>
      </c>
      <c r="BA136" s="116" t="s">
        <v>69</v>
      </c>
    </row>
    <row r="137" spans="2:53" x14ac:dyDescent="0.25">
      <c r="B137" s="116">
        <v>2024</v>
      </c>
      <c r="C137" s="116">
        <v>891780111</v>
      </c>
      <c r="D137" s="117" t="s">
        <v>64</v>
      </c>
      <c r="E137" s="119" t="s">
        <v>213</v>
      </c>
      <c r="F137" s="118" t="s">
        <v>479</v>
      </c>
      <c r="G137" s="218">
        <v>0</v>
      </c>
      <c r="H137" s="119" t="s">
        <v>75</v>
      </c>
      <c r="I137" s="117" t="s">
        <v>65</v>
      </c>
      <c r="J137" s="118" t="s">
        <v>748</v>
      </c>
      <c r="K137" s="118">
        <v>12833000</v>
      </c>
      <c r="L137" s="116" t="s">
        <v>70</v>
      </c>
      <c r="M137" s="118" t="s">
        <v>1017</v>
      </c>
      <c r="N137" s="118">
        <v>57428933</v>
      </c>
      <c r="O137" s="122">
        <v>14</v>
      </c>
      <c r="P137" s="219">
        <v>45302</v>
      </c>
      <c r="Q137" s="118">
        <v>2126349000</v>
      </c>
      <c r="R137" s="219">
        <v>45309</v>
      </c>
      <c r="S137" s="118">
        <v>12833000</v>
      </c>
      <c r="T137" s="119" t="s">
        <v>67</v>
      </c>
      <c r="U137" s="118">
        <v>57435262</v>
      </c>
      <c r="V137" s="118" t="s">
        <v>1190</v>
      </c>
      <c r="W137" s="219">
        <v>45309</v>
      </c>
      <c r="X137" s="219">
        <v>45309</v>
      </c>
      <c r="Y137" s="125" t="s">
        <v>77</v>
      </c>
      <c r="Z137" s="219">
        <v>45457</v>
      </c>
      <c r="AA137" s="124">
        <f t="shared" si="8"/>
        <v>148</v>
      </c>
      <c r="AB137" s="118">
        <v>0</v>
      </c>
      <c r="AC137" s="220">
        <v>0</v>
      </c>
      <c r="AD137" s="118">
        <v>0</v>
      </c>
      <c r="AE137" s="193" t="s">
        <v>77</v>
      </c>
      <c r="AF137" s="124">
        <f t="shared" si="3"/>
        <v>0</v>
      </c>
      <c r="AG137" s="118">
        <v>1</v>
      </c>
      <c r="AH137" s="118">
        <v>8666000</v>
      </c>
      <c r="AI137" s="193">
        <v>45352</v>
      </c>
      <c r="AJ137" s="119">
        <v>0</v>
      </c>
      <c r="AK137" s="123" t="s">
        <v>77</v>
      </c>
      <c r="AL137" s="123" t="s">
        <v>77</v>
      </c>
      <c r="AM137" s="124">
        <f t="shared" si="4"/>
        <v>0</v>
      </c>
      <c r="AN137" s="124">
        <f>+K137+AC137-AH137</f>
        <v>4167000</v>
      </c>
      <c r="AO137" s="119" t="s">
        <v>69</v>
      </c>
      <c r="AP137" s="118">
        <v>12833000</v>
      </c>
      <c r="AQ137" s="119" t="s">
        <v>1214</v>
      </c>
      <c r="AR137" s="118">
        <v>0</v>
      </c>
      <c r="AS137" s="127" t="s">
        <v>77</v>
      </c>
      <c r="AT137" s="221">
        <v>4167000</v>
      </c>
      <c r="AU137" s="159">
        <f t="shared" si="6"/>
        <v>0</v>
      </c>
      <c r="AV137" s="98">
        <f t="shared" si="10"/>
        <v>1</v>
      </c>
      <c r="AW137" s="193" t="s">
        <v>77</v>
      </c>
      <c r="AX137" s="119" t="s">
        <v>1216</v>
      </c>
      <c r="AY137" s="118" t="s">
        <v>1346</v>
      </c>
      <c r="AZ137" s="116" t="s">
        <v>69</v>
      </c>
      <c r="BA137" s="116" t="s">
        <v>69</v>
      </c>
    </row>
    <row r="138" spans="2:53" x14ac:dyDescent="0.25">
      <c r="B138" s="116">
        <v>2024</v>
      </c>
      <c r="C138" s="116">
        <v>891780111</v>
      </c>
      <c r="D138" s="117" t="s">
        <v>64</v>
      </c>
      <c r="E138" s="119" t="s">
        <v>214</v>
      </c>
      <c r="F138" s="118" t="s">
        <v>480</v>
      </c>
      <c r="G138" s="218">
        <v>0</v>
      </c>
      <c r="H138" s="119" t="s">
        <v>75</v>
      </c>
      <c r="I138" s="117" t="s">
        <v>65</v>
      </c>
      <c r="J138" s="118" t="s">
        <v>749</v>
      </c>
      <c r="K138" s="118">
        <v>13500000</v>
      </c>
      <c r="L138" s="116" t="s">
        <v>70</v>
      </c>
      <c r="M138" s="118" t="s">
        <v>1018</v>
      </c>
      <c r="N138" s="118">
        <v>1082969436</v>
      </c>
      <c r="O138" s="122">
        <v>13</v>
      </c>
      <c r="P138" s="193">
        <v>45302</v>
      </c>
      <c r="Q138" s="118">
        <v>4518689382</v>
      </c>
      <c r="R138" s="219">
        <v>45309</v>
      </c>
      <c r="S138" s="118">
        <v>13500000</v>
      </c>
      <c r="T138" s="119" t="s">
        <v>67</v>
      </c>
      <c r="U138" s="118">
        <v>36564011</v>
      </c>
      <c r="V138" s="118" t="s">
        <v>1187</v>
      </c>
      <c r="W138" s="219">
        <v>45309</v>
      </c>
      <c r="X138" s="219">
        <v>45309</v>
      </c>
      <c r="Y138" s="125" t="s">
        <v>77</v>
      </c>
      <c r="Z138" s="219">
        <v>45457</v>
      </c>
      <c r="AA138" s="124">
        <f t="shared" si="8"/>
        <v>148</v>
      </c>
      <c r="AB138" s="118">
        <v>0</v>
      </c>
      <c r="AC138" s="220">
        <v>0</v>
      </c>
      <c r="AD138" s="118">
        <v>0</v>
      </c>
      <c r="AE138" s="193" t="s">
        <v>77</v>
      </c>
      <c r="AF138" s="124">
        <f t="shared" si="3"/>
        <v>0</v>
      </c>
      <c r="AG138" s="118">
        <v>0</v>
      </c>
      <c r="AH138" s="118">
        <v>0</v>
      </c>
      <c r="AI138" s="193" t="s">
        <v>77</v>
      </c>
      <c r="AJ138" s="119">
        <v>0</v>
      </c>
      <c r="AK138" s="123" t="s">
        <v>77</v>
      </c>
      <c r="AL138" s="123" t="s">
        <v>77</v>
      </c>
      <c r="AM138" s="124">
        <f t="shared" si="4"/>
        <v>0</v>
      </c>
      <c r="AN138" s="124">
        <f>+K138+AC138-AH138</f>
        <v>13500000</v>
      </c>
      <c r="AO138" s="119" t="s">
        <v>69</v>
      </c>
      <c r="AP138" s="118">
        <v>13500000</v>
      </c>
      <c r="AQ138" s="119" t="s">
        <v>1214</v>
      </c>
      <c r="AR138" s="118">
        <v>0</v>
      </c>
      <c r="AS138" s="127" t="s">
        <v>77</v>
      </c>
      <c r="AT138" s="221">
        <v>12240000</v>
      </c>
      <c r="AU138" s="159">
        <f t="shared" si="9"/>
        <v>1260000</v>
      </c>
      <c r="AV138" s="98">
        <f t="shared" si="10"/>
        <v>0.90666666666666662</v>
      </c>
      <c r="AW138" s="193" t="s">
        <v>77</v>
      </c>
      <c r="AX138" s="119" t="s">
        <v>1215</v>
      </c>
      <c r="AY138" s="118" t="s">
        <v>1347</v>
      </c>
      <c r="AZ138" s="116" t="s">
        <v>69</v>
      </c>
      <c r="BA138" s="116" t="s">
        <v>69</v>
      </c>
    </row>
    <row r="139" spans="2:53" x14ac:dyDescent="0.25">
      <c r="B139" s="116">
        <v>2024</v>
      </c>
      <c r="C139" s="116">
        <v>891780111</v>
      </c>
      <c r="D139" s="117" t="s">
        <v>64</v>
      </c>
      <c r="E139" s="119" t="s">
        <v>215</v>
      </c>
      <c r="F139" s="118" t="s">
        <v>481</v>
      </c>
      <c r="G139" s="218">
        <v>0</v>
      </c>
      <c r="H139" s="119" t="s">
        <v>75</v>
      </c>
      <c r="I139" s="117" t="s">
        <v>65</v>
      </c>
      <c r="J139" s="118" t="s">
        <v>750</v>
      </c>
      <c r="K139" s="118">
        <v>32067000</v>
      </c>
      <c r="L139" s="116" t="s">
        <v>70</v>
      </c>
      <c r="M139" s="118" t="s">
        <v>1019</v>
      </c>
      <c r="N139" s="118">
        <v>12564024</v>
      </c>
      <c r="O139" s="122">
        <v>13</v>
      </c>
      <c r="P139" s="193">
        <v>45302</v>
      </c>
      <c r="Q139" s="118">
        <v>4518689382</v>
      </c>
      <c r="R139" s="219">
        <v>45309</v>
      </c>
      <c r="S139" s="118">
        <v>32067000</v>
      </c>
      <c r="T139" s="119" t="s">
        <v>67</v>
      </c>
      <c r="U139" s="118">
        <v>12621405</v>
      </c>
      <c r="V139" s="118" t="s">
        <v>68</v>
      </c>
      <c r="W139" s="219">
        <v>45309</v>
      </c>
      <c r="X139" s="219">
        <v>45309</v>
      </c>
      <c r="Y139" s="125" t="s">
        <v>77</v>
      </c>
      <c r="Z139" s="219">
        <v>45457</v>
      </c>
      <c r="AA139" s="124">
        <f t="shared" si="8"/>
        <v>148</v>
      </c>
      <c r="AB139" s="118">
        <v>0</v>
      </c>
      <c r="AC139" s="220">
        <v>0</v>
      </c>
      <c r="AD139" s="118">
        <v>0</v>
      </c>
      <c r="AE139" s="193" t="s">
        <v>77</v>
      </c>
      <c r="AF139" s="124">
        <f t="shared" si="3"/>
        <v>0</v>
      </c>
      <c r="AG139" s="118">
        <v>0</v>
      </c>
      <c r="AH139" s="118">
        <v>0</v>
      </c>
      <c r="AI139" s="193" t="s">
        <v>77</v>
      </c>
      <c r="AJ139" s="119">
        <v>0</v>
      </c>
      <c r="AK139" s="123" t="s">
        <v>77</v>
      </c>
      <c r="AL139" s="123" t="s">
        <v>77</v>
      </c>
      <c r="AM139" s="124">
        <f t="shared" si="4"/>
        <v>0</v>
      </c>
      <c r="AN139" s="124">
        <f>+K139+AC139-AH139</f>
        <v>32067000</v>
      </c>
      <c r="AO139" s="119" t="s">
        <v>69</v>
      </c>
      <c r="AP139" s="118">
        <v>32067000</v>
      </c>
      <c r="AQ139" s="119" t="s">
        <v>1214</v>
      </c>
      <c r="AR139" s="118">
        <v>0</v>
      </c>
      <c r="AS139" s="127" t="s">
        <v>77</v>
      </c>
      <c r="AT139" s="221">
        <v>29033000</v>
      </c>
      <c r="AU139" s="159">
        <f t="shared" si="9"/>
        <v>3034000</v>
      </c>
      <c r="AV139" s="98">
        <f t="shared" si="10"/>
        <v>0.90538559890229831</v>
      </c>
      <c r="AW139" s="193" t="s">
        <v>77</v>
      </c>
      <c r="AX139" s="119" t="s">
        <v>1215</v>
      </c>
      <c r="AY139" s="118" t="s">
        <v>1348</v>
      </c>
      <c r="AZ139" s="116" t="s">
        <v>69</v>
      </c>
      <c r="BA139" s="116" t="s">
        <v>69</v>
      </c>
    </row>
    <row r="140" spans="2:53" x14ac:dyDescent="0.25">
      <c r="B140" s="116">
        <v>2024</v>
      </c>
      <c r="C140" s="116">
        <v>891780111</v>
      </c>
      <c r="D140" s="117" t="s">
        <v>64</v>
      </c>
      <c r="E140" s="119" t="s">
        <v>216</v>
      </c>
      <c r="F140" s="118" t="s">
        <v>482</v>
      </c>
      <c r="G140" s="218">
        <v>0</v>
      </c>
      <c r="H140" s="119" t="s">
        <v>75</v>
      </c>
      <c r="I140" s="117" t="s">
        <v>65</v>
      </c>
      <c r="J140" s="118" t="s">
        <v>751</v>
      </c>
      <c r="K140" s="118">
        <v>10500000</v>
      </c>
      <c r="L140" s="116" t="s">
        <v>70</v>
      </c>
      <c r="M140" s="118" t="s">
        <v>1020</v>
      </c>
      <c r="N140" s="118">
        <v>1083040669</v>
      </c>
      <c r="O140" s="122">
        <v>14</v>
      </c>
      <c r="P140" s="219">
        <v>45302</v>
      </c>
      <c r="Q140" s="118">
        <v>2126349000</v>
      </c>
      <c r="R140" s="219">
        <v>45309</v>
      </c>
      <c r="S140" s="118">
        <v>10500000</v>
      </c>
      <c r="T140" s="119" t="s">
        <v>67</v>
      </c>
      <c r="U140" s="118">
        <v>36718996</v>
      </c>
      <c r="V140" s="118" t="s">
        <v>1182</v>
      </c>
      <c r="W140" s="219">
        <v>45309</v>
      </c>
      <c r="X140" s="219">
        <v>45309</v>
      </c>
      <c r="Y140" s="125" t="s">
        <v>77</v>
      </c>
      <c r="Z140" s="219">
        <v>45457</v>
      </c>
      <c r="AA140" s="124">
        <f t="shared" si="8"/>
        <v>148</v>
      </c>
      <c r="AB140" s="118">
        <v>0</v>
      </c>
      <c r="AC140" s="220">
        <v>0</v>
      </c>
      <c r="AD140" s="118">
        <v>0</v>
      </c>
      <c r="AE140" s="193" t="s">
        <v>77</v>
      </c>
      <c r="AF140" s="124">
        <f t="shared" si="3"/>
        <v>0</v>
      </c>
      <c r="AG140" s="118">
        <v>0</v>
      </c>
      <c r="AH140" s="118">
        <v>0</v>
      </c>
      <c r="AI140" s="193" t="s">
        <v>77</v>
      </c>
      <c r="AJ140" s="119">
        <v>0</v>
      </c>
      <c r="AK140" s="123" t="s">
        <v>77</v>
      </c>
      <c r="AL140" s="123" t="s">
        <v>77</v>
      </c>
      <c r="AM140" s="124">
        <f t="shared" si="4"/>
        <v>0</v>
      </c>
      <c r="AN140" s="124">
        <f>+K140+AC140-AH140</f>
        <v>10500000</v>
      </c>
      <c r="AO140" s="119" t="s">
        <v>69</v>
      </c>
      <c r="AP140" s="118">
        <v>10500000</v>
      </c>
      <c r="AQ140" s="119" t="s">
        <v>1214</v>
      </c>
      <c r="AR140" s="118">
        <v>0</v>
      </c>
      <c r="AS140" s="127" t="s">
        <v>77</v>
      </c>
      <c r="AT140" s="221">
        <v>9520000</v>
      </c>
      <c r="AU140" s="159">
        <f t="shared" si="9"/>
        <v>980000</v>
      </c>
      <c r="AV140" s="98">
        <f t="shared" si="10"/>
        <v>0.90666666666666662</v>
      </c>
      <c r="AW140" s="193" t="s">
        <v>77</v>
      </c>
      <c r="AX140" s="119" t="s">
        <v>1215</v>
      </c>
      <c r="AY140" s="118" t="s">
        <v>1349</v>
      </c>
      <c r="AZ140" s="116" t="s">
        <v>69</v>
      </c>
      <c r="BA140" s="116" t="s">
        <v>69</v>
      </c>
    </row>
    <row r="141" spans="2:53" x14ac:dyDescent="0.25">
      <c r="B141" s="116">
        <v>2024</v>
      </c>
      <c r="C141" s="116">
        <v>891780111</v>
      </c>
      <c r="D141" s="117" t="s">
        <v>64</v>
      </c>
      <c r="E141" s="119" t="s">
        <v>217</v>
      </c>
      <c r="F141" s="118" t="s">
        <v>483</v>
      </c>
      <c r="G141" s="218">
        <v>0</v>
      </c>
      <c r="H141" s="119" t="s">
        <v>75</v>
      </c>
      <c r="I141" s="117" t="s">
        <v>65</v>
      </c>
      <c r="J141" s="118" t="s">
        <v>752</v>
      </c>
      <c r="K141" s="118">
        <v>15000000</v>
      </c>
      <c r="L141" s="116" t="s">
        <v>70</v>
      </c>
      <c r="M141" s="118" t="s">
        <v>1021</v>
      </c>
      <c r="N141" s="118">
        <v>1082984161</v>
      </c>
      <c r="O141" s="122">
        <v>13</v>
      </c>
      <c r="P141" s="193">
        <v>45302</v>
      </c>
      <c r="Q141" s="118">
        <v>4518689382</v>
      </c>
      <c r="R141" s="219">
        <v>45309</v>
      </c>
      <c r="S141" s="118">
        <v>15000000</v>
      </c>
      <c r="T141" s="119" t="s">
        <v>67</v>
      </c>
      <c r="U141" s="118">
        <v>36718996</v>
      </c>
      <c r="V141" s="118" t="s">
        <v>1182</v>
      </c>
      <c r="W141" s="219">
        <v>45309</v>
      </c>
      <c r="X141" s="219">
        <v>45309</v>
      </c>
      <c r="Y141" s="125" t="s">
        <v>77</v>
      </c>
      <c r="Z141" s="219">
        <v>45457</v>
      </c>
      <c r="AA141" s="124">
        <f t="shared" si="8"/>
        <v>148</v>
      </c>
      <c r="AB141" s="118">
        <v>0</v>
      </c>
      <c r="AC141" s="220">
        <v>0</v>
      </c>
      <c r="AD141" s="118">
        <v>0</v>
      </c>
      <c r="AE141" s="193" t="s">
        <v>77</v>
      </c>
      <c r="AF141" s="124">
        <f t="shared" si="3"/>
        <v>0</v>
      </c>
      <c r="AG141" s="118">
        <v>0</v>
      </c>
      <c r="AH141" s="118">
        <v>0</v>
      </c>
      <c r="AI141" s="193" t="s">
        <v>77</v>
      </c>
      <c r="AJ141" s="119">
        <v>0</v>
      </c>
      <c r="AK141" s="123" t="s">
        <v>77</v>
      </c>
      <c r="AL141" s="123" t="s">
        <v>77</v>
      </c>
      <c r="AM141" s="124">
        <f t="shared" si="4"/>
        <v>0</v>
      </c>
      <c r="AN141" s="124">
        <f>+K141+AC141-AH141</f>
        <v>15000000</v>
      </c>
      <c r="AO141" s="119" t="s">
        <v>69</v>
      </c>
      <c r="AP141" s="118">
        <v>15000000</v>
      </c>
      <c r="AQ141" s="119" t="s">
        <v>1214</v>
      </c>
      <c r="AR141" s="118">
        <v>0</v>
      </c>
      <c r="AS141" s="127" t="s">
        <v>77</v>
      </c>
      <c r="AT141" s="221">
        <v>13500000</v>
      </c>
      <c r="AU141" s="159">
        <f t="shared" si="9"/>
        <v>1500000</v>
      </c>
      <c r="AV141" s="98">
        <f t="shared" si="10"/>
        <v>0.9</v>
      </c>
      <c r="AW141" s="193" t="s">
        <v>77</v>
      </c>
      <c r="AX141" s="119" t="s">
        <v>1215</v>
      </c>
      <c r="AY141" s="118" t="s">
        <v>1350</v>
      </c>
      <c r="AZ141" s="116" t="s">
        <v>69</v>
      </c>
      <c r="BA141" s="116" t="s">
        <v>69</v>
      </c>
    </row>
    <row r="142" spans="2:53" x14ac:dyDescent="0.25">
      <c r="B142" s="116">
        <v>2024</v>
      </c>
      <c r="C142" s="116">
        <v>891780111</v>
      </c>
      <c r="D142" s="117" t="s">
        <v>64</v>
      </c>
      <c r="E142" s="119" t="s">
        <v>218</v>
      </c>
      <c r="F142" s="118" t="s">
        <v>484</v>
      </c>
      <c r="G142" s="218">
        <v>0</v>
      </c>
      <c r="H142" s="119" t="s">
        <v>75</v>
      </c>
      <c r="I142" s="117" t="s">
        <v>65</v>
      </c>
      <c r="J142" s="118" t="s">
        <v>753</v>
      </c>
      <c r="K142" s="118">
        <v>14760000</v>
      </c>
      <c r="L142" s="116" t="s">
        <v>70</v>
      </c>
      <c r="M142" s="118" t="s">
        <v>1022</v>
      </c>
      <c r="N142" s="118">
        <v>1084789302</v>
      </c>
      <c r="O142" s="122">
        <v>13</v>
      </c>
      <c r="P142" s="193">
        <v>45302</v>
      </c>
      <c r="Q142" s="118">
        <v>4518689382</v>
      </c>
      <c r="R142" s="219">
        <v>45309</v>
      </c>
      <c r="S142" s="118">
        <v>14760000</v>
      </c>
      <c r="T142" s="119" t="s">
        <v>67</v>
      </c>
      <c r="U142" s="118">
        <v>72004252</v>
      </c>
      <c r="V142" s="118" t="s">
        <v>1191</v>
      </c>
      <c r="W142" s="219">
        <v>45309</v>
      </c>
      <c r="X142" s="219">
        <v>45309</v>
      </c>
      <c r="Y142" s="125" t="s">
        <v>77</v>
      </c>
      <c r="Z142" s="219">
        <v>45457</v>
      </c>
      <c r="AA142" s="124">
        <f t="shared" si="8"/>
        <v>148</v>
      </c>
      <c r="AB142" s="118">
        <v>1</v>
      </c>
      <c r="AC142" s="220">
        <v>2700000</v>
      </c>
      <c r="AD142" s="118">
        <v>0</v>
      </c>
      <c r="AE142" s="193" t="s">
        <v>77</v>
      </c>
      <c r="AF142" s="124">
        <f t="shared" si="3"/>
        <v>0</v>
      </c>
      <c r="AG142" s="118">
        <v>0</v>
      </c>
      <c r="AH142" s="118">
        <v>0</v>
      </c>
      <c r="AI142" s="193" t="s">
        <v>77</v>
      </c>
      <c r="AJ142" s="119">
        <v>0</v>
      </c>
      <c r="AK142" s="123" t="s">
        <v>77</v>
      </c>
      <c r="AL142" s="123" t="s">
        <v>77</v>
      </c>
      <c r="AM142" s="124">
        <f t="shared" si="4"/>
        <v>0</v>
      </c>
      <c r="AN142" s="124">
        <f>+K142+AC142-AH142</f>
        <v>17460000</v>
      </c>
      <c r="AO142" s="119" t="s">
        <v>69</v>
      </c>
      <c r="AP142" s="118">
        <v>14760000</v>
      </c>
      <c r="AQ142" s="119" t="s">
        <v>1214</v>
      </c>
      <c r="AR142" s="118">
        <v>0</v>
      </c>
      <c r="AS142" s="127" t="s">
        <v>77</v>
      </c>
      <c r="AT142" s="221">
        <v>15900000</v>
      </c>
      <c r="AU142" s="159">
        <f t="shared" si="9"/>
        <v>1560000</v>
      </c>
      <c r="AV142" s="98">
        <f t="shared" si="10"/>
        <v>0.9106529209621993</v>
      </c>
      <c r="AW142" s="193" t="s">
        <v>77</v>
      </c>
      <c r="AX142" s="119" t="s">
        <v>1215</v>
      </c>
      <c r="AY142" s="118" t="s">
        <v>1351</v>
      </c>
      <c r="AZ142" s="116" t="s">
        <v>69</v>
      </c>
      <c r="BA142" s="116" t="s">
        <v>69</v>
      </c>
    </row>
    <row r="143" spans="2:53" x14ac:dyDescent="0.25">
      <c r="B143" s="116">
        <v>2024</v>
      </c>
      <c r="C143" s="116">
        <v>891780111</v>
      </c>
      <c r="D143" s="117" t="s">
        <v>64</v>
      </c>
      <c r="E143" s="119" t="s">
        <v>219</v>
      </c>
      <c r="F143" s="118" t="s">
        <v>485</v>
      </c>
      <c r="G143" s="218">
        <v>0</v>
      </c>
      <c r="H143" s="119" t="s">
        <v>75</v>
      </c>
      <c r="I143" s="117" t="s">
        <v>65</v>
      </c>
      <c r="J143" s="118" t="s">
        <v>754</v>
      </c>
      <c r="K143" s="118">
        <v>18000000</v>
      </c>
      <c r="L143" s="116" t="s">
        <v>70</v>
      </c>
      <c r="M143" s="118" t="s">
        <v>1023</v>
      </c>
      <c r="N143" s="118">
        <v>57295586</v>
      </c>
      <c r="O143" s="122">
        <v>13</v>
      </c>
      <c r="P143" s="193">
        <v>45302</v>
      </c>
      <c r="Q143" s="118">
        <v>4518689382</v>
      </c>
      <c r="R143" s="219">
        <v>45309</v>
      </c>
      <c r="S143" s="118">
        <v>18000000</v>
      </c>
      <c r="T143" s="119" t="s">
        <v>67</v>
      </c>
      <c r="U143" s="118">
        <v>1082889541</v>
      </c>
      <c r="V143" s="118" t="s">
        <v>1192</v>
      </c>
      <c r="W143" s="219">
        <v>45309</v>
      </c>
      <c r="X143" s="219">
        <v>45309</v>
      </c>
      <c r="Y143" s="125" t="s">
        <v>77</v>
      </c>
      <c r="Z143" s="219">
        <v>45457</v>
      </c>
      <c r="AA143" s="124">
        <f t="shared" si="8"/>
        <v>148</v>
      </c>
      <c r="AB143" s="118">
        <v>0</v>
      </c>
      <c r="AC143" s="220">
        <v>0</v>
      </c>
      <c r="AD143" s="118">
        <v>0</v>
      </c>
      <c r="AE143" s="193" t="s">
        <v>77</v>
      </c>
      <c r="AF143" s="124">
        <f t="shared" si="3"/>
        <v>0</v>
      </c>
      <c r="AG143" s="118">
        <v>0</v>
      </c>
      <c r="AH143" s="118">
        <v>0</v>
      </c>
      <c r="AI143" s="193" t="s">
        <v>77</v>
      </c>
      <c r="AJ143" s="119">
        <v>0</v>
      </c>
      <c r="AK143" s="123" t="s">
        <v>77</v>
      </c>
      <c r="AL143" s="123" t="s">
        <v>77</v>
      </c>
      <c r="AM143" s="124">
        <f t="shared" si="4"/>
        <v>0</v>
      </c>
      <c r="AN143" s="124">
        <f>+K143+AC143-AH143</f>
        <v>18000000</v>
      </c>
      <c r="AO143" s="119" t="s">
        <v>69</v>
      </c>
      <c r="AP143" s="118">
        <v>18000000</v>
      </c>
      <c r="AQ143" s="119" t="s">
        <v>1214</v>
      </c>
      <c r="AR143" s="118">
        <v>0</v>
      </c>
      <c r="AS143" s="127" t="s">
        <v>77</v>
      </c>
      <c r="AT143" s="221">
        <v>16320000</v>
      </c>
      <c r="AU143" s="159">
        <f t="shared" si="9"/>
        <v>1680000</v>
      </c>
      <c r="AV143" s="98">
        <f t="shared" si="10"/>
        <v>0.90666666666666662</v>
      </c>
      <c r="AW143" s="193" t="s">
        <v>77</v>
      </c>
      <c r="AX143" s="119" t="s">
        <v>1215</v>
      </c>
      <c r="AY143" s="118" t="s">
        <v>1352</v>
      </c>
      <c r="AZ143" s="116" t="s">
        <v>69</v>
      </c>
      <c r="BA143" s="116" t="s">
        <v>69</v>
      </c>
    </row>
    <row r="144" spans="2:53" x14ac:dyDescent="0.25">
      <c r="B144" s="116">
        <v>2024</v>
      </c>
      <c r="C144" s="116">
        <v>891780111</v>
      </c>
      <c r="D144" s="117" t="s">
        <v>64</v>
      </c>
      <c r="E144" s="119" t="s">
        <v>220</v>
      </c>
      <c r="F144" s="118" t="s">
        <v>486</v>
      </c>
      <c r="G144" s="218">
        <v>0</v>
      </c>
      <c r="H144" s="119" t="s">
        <v>75</v>
      </c>
      <c r="I144" s="117" t="s">
        <v>65</v>
      </c>
      <c r="J144" s="118" t="s">
        <v>755</v>
      </c>
      <c r="K144" s="118">
        <v>23500000</v>
      </c>
      <c r="L144" s="116" t="s">
        <v>70</v>
      </c>
      <c r="M144" s="118" t="s">
        <v>1024</v>
      </c>
      <c r="N144" s="118">
        <v>1082977841</v>
      </c>
      <c r="O144" s="122">
        <v>13</v>
      </c>
      <c r="P144" s="193">
        <v>45302</v>
      </c>
      <c r="Q144" s="118">
        <v>4518689382</v>
      </c>
      <c r="R144" s="219">
        <v>45309</v>
      </c>
      <c r="S144" s="118">
        <v>23500000</v>
      </c>
      <c r="T144" s="119" t="s">
        <v>67</v>
      </c>
      <c r="U144" s="118">
        <v>85460304</v>
      </c>
      <c r="V144" s="118" t="s">
        <v>1193</v>
      </c>
      <c r="W144" s="219">
        <v>45309</v>
      </c>
      <c r="X144" s="219">
        <v>45309</v>
      </c>
      <c r="Y144" s="125" t="s">
        <v>77</v>
      </c>
      <c r="Z144" s="219">
        <v>45457</v>
      </c>
      <c r="AA144" s="124">
        <f t="shared" si="8"/>
        <v>148</v>
      </c>
      <c r="AB144" s="118">
        <v>0</v>
      </c>
      <c r="AC144" s="220">
        <v>0</v>
      </c>
      <c r="AD144" s="118">
        <v>0</v>
      </c>
      <c r="AE144" s="193" t="s">
        <v>77</v>
      </c>
      <c r="AF144" s="124">
        <f t="shared" si="3"/>
        <v>0</v>
      </c>
      <c r="AG144" s="118">
        <v>0</v>
      </c>
      <c r="AH144" s="118">
        <v>0</v>
      </c>
      <c r="AI144" s="193" t="s">
        <v>77</v>
      </c>
      <c r="AJ144" s="119">
        <v>0</v>
      </c>
      <c r="AK144" s="123" t="s">
        <v>77</v>
      </c>
      <c r="AL144" s="123" t="s">
        <v>77</v>
      </c>
      <c r="AM144" s="124">
        <f t="shared" si="4"/>
        <v>0</v>
      </c>
      <c r="AN144" s="124">
        <f>+K144+AC144-AH144</f>
        <v>23500000</v>
      </c>
      <c r="AO144" s="119" t="s">
        <v>69</v>
      </c>
      <c r="AP144" s="118">
        <v>23500000</v>
      </c>
      <c r="AQ144" s="119" t="s">
        <v>1214</v>
      </c>
      <c r="AR144" s="118">
        <v>0</v>
      </c>
      <c r="AS144" s="127" t="s">
        <v>77</v>
      </c>
      <c r="AT144" s="221">
        <v>21307000</v>
      </c>
      <c r="AU144" s="159">
        <f t="shared" si="9"/>
        <v>2193000</v>
      </c>
      <c r="AV144" s="98">
        <f t="shared" si="10"/>
        <v>0.90668085106382978</v>
      </c>
      <c r="AW144" s="193" t="s">
        <v>77</v>
      </c>
      <c r="AX144" s="119" t="s">
        <v>1215</v>
      </c>
      <c r="AY144" s="118" t="s">
        <v>1353</v>
      </c>
      <c r="AZ144" s="116" t="s">
        <v>69</v>
      </c>
      <c r="BA144" s="116" t="s">
        <v>69</v>
      </c>
    </row>
    <row r="145" spans="2:53" x14ac:dyDescent="0.25">
      <c r="B145" s="116">
        <v>2024</v>
      </c>
      <c r="C145" s="116">
        <v>891780111</v>
      </c>
      <c r="D145" s="117" t="s">
        <v>64</v>
      </c>
      <c r="E145" s="119" t="s">
        <v>221</v>
      </c>
      <c r="F145" s="118" t="s">
        <v>487</v>
      </c>
      <c r="G145" s="218">
        <v>0</v>
      </c>
      <c r="H145" s="119" t="s">
        <v>75</v>
      </c>
      <c r="I145" s="117" t="s">
        <v>65</v>
      </c>
      <c r="J145" s="118" t="s">
        <v>756</v>
      </c>
      <c r="K145" s="118">
        <v>16170000</v>
      </c>
      <c r="L145" s="116" t="s">
        <v>70</v>
      </c>
      <c r="M145" s="118" t="s">
        <v>1025</v>
      </c>
      <c r="N145" s="118">
        <v>1083025029</v>
      </c>
      <c r="O145" s="122">
        <v>13</v>
      </c>
      <c r="P145" s="193">
        <v>45302</v>
      </c>
      <c r="Q145" s="118">
        <v>4518689382</v>
      </c>
      <c r="R145" s="219">
        <v>45309</v>
      </c>
      <c r="S145" s="118">
        <v>16170000</v>
      </c>
      <c r="T145" s="119" t="s">
        <v>67</v>
      </c>
      <c r="U145" s="118">
        <v>21400608</v>
      </c>
      <c r="V145" s="118" t="s">
        <v>1194</v>
      </c>
      <c r="W145" s="219">
        <v>45309</v>
      </c>
      <c r="X145" s="219">
        <v>45309</v>
      </c>
      <c r="Y145" s="125" t="s">
        <v>77</v>
      </c>
      <c r="Z145" s="219">
        <v>45457</v>
      </c>
      <c r="AA145" s="124">
        <f t="shared" si="8"/>
        <v>148</v>
      </c>
      <c r="AB145" s="118">
        <v>1</v>
      </c>
      <c r="AC145" s="220">
        <v>3760000</v>
      </c>
      <c r="AD145" s="118">
        <v>1</v>
      </c>
      <c r="AE145" s="193">
        <v>45473</v>
      </c>
      <c r="AF145" s="124">
        <f t="shared" si="3"/>
        <v>16</v>
      </c>
      <c r="AG145" s="118">
        <v>0</v>
      </c>
      <c r="AH145" s="118">
        <v>0</v>
      </c>
      <c r="AI145" s="193" t="s">
        <v>77</v>
      </c>
      <c r="AJ145" s="119">
        <v>0</v>
      </c>
      <c r="AK145" s="123" t="s">
        <v>77</v>
      </c>
      <c r="AL145" s="123" t="s">
        <v>77</v>
      </c>
      <c r="AM145" s="124">
        <f t="shared" si="4"/>
        <v>0</v>
      </c>
      <c r="AN145" s="124">
        <f>+K145+AC145-AH145</f>
        <v>19930000</v>
      </c>
      <c r="AO145" s="119" t="s">
        <v>69</v>
      </c>
      <c r="AP145" s="118">
        <v>16170000</v>
      </c>
      <c r="AQ145" s="119" t="s">
        <v>1214</v>
      </c>
      <c r="AR145" s="118">
        <v>0</v>
      </c>
      <c r="AS145" s="127" t="s">
        <v>77</v>
      </c>
      <c r="AT145" s="221">
        <v>14630000</v>
      </c>
      <c r="AU145" s="159">
        <f t="shared" si="9"/>
        <v>5300000</v>
      </c>
      <c r="AV145" s="98">
        <f t="shared" si="10"/>
        <v>0.7340692423482188</v>
      </c>
      <c r="AW145" s="193" t="s">
        <v>77</v>
      </c>
      <c r="AX145" s="119" t="s">
        <v>1215</v>
      </c>
      <c r="AY145" s="118" t="s">
        <v>1354</v>
      </c>
      <c r="AZ145" s="116" t="s">
        <v>69</v>
      </c>
      <c r="BA145" s="116" t="s">
        <v>69</v>
      </c>
    </row>
    <row r="146" spans="2:53" x14ac:dyDescent="0.25">
      <c r="B146" s="116">
        <v>2024</v>
      </c>
      <c r="C146" s="116">
        <v>891780111</v>
      </c>
      <c r="D146" s="117" t="s">
        <v>64</v>
      </c>
      <c r="E146" s="119" t="s">
        <v>222</v>
      </c>
      <c r="F146" s="118" t="s">
        <v>488</v>
      </c>
      <c r="G146" s="218">
        <v>0</v>
      </c>
      <c r="H146" s="119" t="s">
        <v>75</v>
      </c>
      <c r="I146" s="117" t="s">
        <v>65</v>
      </c>
      <c r="J146" s="118" t="s">
        <v>757</v>
      </c>
      <c r="K146" s="118">
        <v>15000000</v>
      </c>
      <c r="L146" s="116" t="s">
        <v>70</v>
      </c>
      <c r="M146" s="118" t="s">
        <v>1026</v>
      </c>
      <c r="N146" s="118">
        <v>1082916060</v>
      </c>
      <c r="O146" s="122">
        <v>13</v>
      </c>
      <c r="P146" s="193">
        <v>45302</v>
      </c>
      <c r="Q146" s="118">
        <v>4518689382</v>
      </c>
      <c r="R146" s="219">
        <v>45309</v>
      </c>
      <c r="S146" s="118">
        <v>15000000</v>
      </c>
      <c r="T146" s="119" t="s">
        <v>67</v>
      </c>
      <c r="U146" s="118">
        <v>85449357</v>
      </c>
      <c r="V146" s="118" t="s">
        <v>1172</v>
      </c>
      <c r="W146" s="219">
        <v>45309</v>
      </c>
      <c r="X146" s="219">
        <v>45309</v>
      </c>
      <c r="Y146" s="125" t="s">
        <v>77</v>
      </c>
      <c r="Z146" s="219">
        <v>45457</v>
      </c>
      <c r="AA146" s="124">
        <f t="shared" si="8"/>
        <v>148</v>
      </c>
      <c r="AB146" s="118">
        <v>1</v>
      </c>
      <c r="AC146" s="220">
        <v>1350000</v>
      </c>
      <c r="AD146" s="118">
        <v>0</v>
      </c>
      <c r="AE146" s="193" t="s">
        <v>77</v>
      </c>
      <c r="AF146" s="124">
        <f t="shared" si="3"/>
        <v>0</v>
      </c>
      <c r="AG146" s="118">
        <v>0</v>
      </c>
      <c r="AH146" s="118">
        <v>0</v>
      </c>
      <c r="AI146" s="193" t="s">
        <v>77</v>
      </c>
      <c r="AJ146" s="119">
        <v>0</v>
      </c>
      <c r="AK146" s="123" t="s">
        <v>77</v>
      </c>
      <c r="AL146" s="123" t="s">
        <v>77</v>
      </c>
      <c r="AM146" s="124">
        <f t="shared" si="4"/>
        <v>0</v>
      </c>
      <c r="AN146" s="124">
        <f>+K146+AC146-AH146</f>
        <v>16350000</v>
      </c>
      <c r="AO146" s="119" t="s">
        <v>69</v>
      </c>
      <c r="AP146" s="118">
        <v>15000000</v>
      </c>
      <c r="AQ146" s="119" t="s">
        <v>1214</v>
      </c>
      <c r="AR146" s="118">
        <v>0</v>
      </c>
      <c r="AS146" s="127" t="s">
        <v>77</v>
      </c>
      <c r="AT146" s="221">
        <v>14800000</v>
      </c>
      <c r="AU146" s="159">
        <f t="shared" si="9"/>
        <v>1550000</v>
      </c>
      <c r="AV146" s="98">
        <f t="shared" si="10"/>
        <v>0.90519877675840976</v>
      </c>
      <c r="AW146" s="193" t="s">
        <v>77</v>
      </c>
      <c r="AX146" s="119" t="s">
        <v>1215</v>
      </c>
      <c r="AY146" s="118" t="s">
        <v>1355</v>
      </c>
      <c r="AZ146" s="116" t="s">
        <v>69</v>
      </c>
      <c r="BA146" s="116" t="s">
        <v>69</v>
      </c>
    </row>
    <row r="147" spans="2:53" x14ac:dyDescent="0.25">
      <c r="B147" s="116">
        <v>2024</v>
      </c>
      <c r="C147" s="116">
        <v>891780111</v>
      </c>
      <c r="D147" s="117" t="s">
        <v>64</v>
      </c>
      <c r="E147" s="119" t="s">
        <v>223</v>
      </c>
      <c r="F147" s="118" t="s">
        <v>489</v>
      </c>
      <c r="G147" s="218">
        <v>0</v>
      </c>
      <c r="H147" s="119" t="s">
        <v>75</v>
      </c>
      <c r="I147" s="117" t="s">
        <v>65</v>
      </c>
      <c r="J147" s="118" t="s">
        <v>758</v>
      </c>
      <c r="K147" s="118">
        <v>14800000</v>
      </c>
      <c r="L147" s="116" t="s">
        <v>70</v>
      </c>
      <c r="M147" s="118" t="s">
        <v>1027</v>
      </c>
      <c r="N147" s="118">
        <v>1083553499</v>
      </c>
      <c r="O147" s="122">
        <v>13</v>
      </c>
      <c r="P147" s="193">
        <v>45302</v>
      </c>
      <c r="Q147" s="118">
        <v>4518689382</v>
      </c>
      <c r="R147" s="219">
        <v>45309</v>
      </c>
      <c r="S147" s="118">
        <v>14800000</v>
      </c>
      <c r="T147" s="119" t="s">
        <v>67</v>
      </c>
      <c r="U147" s="118">
        <v>7144495</v>
      </c>
      <c r="V147" s="118" t="s">
        <v>1195</v>
      </c>
      <c r="W147" s="219">
        <v>45309</v>
      </c>
      <c r="X147" s="219">
        <v>45309</v>
      </c>
      <c r="Y147" s="125" t="s">
        <v>77</v>
      </c>
      <c r="Z147" s="219">
        <v>45457</v>
      </c>
      <c r="AA147" s="124">
        <f t="shared" si="8"/>
        <v>148</v>
      </c>
      <c r="AB147" s="118">
        <v>0</v>
      </c>
      <c r="AC147" s="220">
        <v>0</v>
      </c>
      <c r="AD147" s="118">
        <v>0</v>
      </c>
      <c r="AE147" s="193" t="s">
        <v>77</v>
      </c>
      <c r="AF147" s="124">
        <f t="shared" si="3"/>
        <v>0</v>
      </c>
      <c r="AG147" s="118">
        <v>0</v>
      </c>
      <c r="AH147" s="118">
        <v>0</v>
      </c>
      <c r="AI147" s="193" t="s">
        <v>77</v>
      </c>
      <c r="AJ147" s="119">
        <v>0</v>
      </c>
      <c r="AK147" s="123" t="s">
        <v>77</v>
      </c>
      <c r="AL147" s="123" t="s">
        <v>77</v>
      </c>
      <c r="AM147" s="124">
        <f t="shared" si="4"/>
        <v>0</v>
      </c>
      <c r="AN147" s="124">
        <f>+K147+AC147-AH147</f>
        <v>14800000</v>
      </c>
      <c r="AO147" s="119" t="s">
        <v>69</v>
      </c>
      <c r="AP147" s="118">
        <v>14800000</v>
      </c>
      <c r="AQ147" s="119" t="s">
        <v>1214</v>
      </c>
      <c r="AR147" s="118">
        <v>0</v>
      </c>
      <c r="AS147" s="127" t="s">
        <v>77</v>
      </c>
      <c r="AT147" s="221">
        <v>13400000</v>
      </c>
      <c r="AU147" s="159">
        <f t="shared" si="9"/>
        <v>1400000</v>
      </c>
      <c r="AV147" s="98">
        <f t="shared" si="10"/>
        <v>0.90540540540540537</v>
      </c>
      <c r="AW147" s="193" t="s">
        <v>77</v>
      </c>
      <c r="AX147" s="119" t="s">
        <v>1215</v>
      </c>
      <c r="AY147" s="118" t="s">
        <v>1356</v>
      </c>
      <c r="AZ147" s="116" t="s">
        <v>69</v>
      </c>
      <c r="BA147" s="116" t="s">
        <v>69</v>
      </c>
    </row>
    <row r="148" spans="2:53" x14ac:dyDescent="0.25">
      <c r="B148" s="116">
        <v>2024</v>
      </c>
      <c r="C148" s="116">
        <v>891780111</v>
      </c>
      <c r="D148" s="117" t="s">
        <v>64</v>
      </c>
      <c r="E148" s="119" t="s">
        <v>224</v>
      </c>
      <c r="F148" s="118" t="s">
        <v>490</v>
      </c>
      <c r="G148" s="218">
        <v>0</v>
      </c>
      <c r="H148" s="119" t="s">
        <v>75</v>
      </c>
      <c r="I148" s="117" t="s">
        <v>65</v>
      </c>
      <c r="J148" s="118" t="s">
        <v>759</v>
      </c>
      <c r="K148" s="118">
        <v>16500000</v>
      </c>
      <c r="L148" s="116" t="s">
        <v>70</v>
      </c>
      <c r="M148" s="118" t="s">
        <v>1028</v>
      </c>
      <c r="N148" s="118">
        <v>7602309</v>
      </c>
      <c r="O148" s="122">
        <v>13</v>
      </c>
      <c r="P148" s="193">
        <v>45302</v>
      </c>
      <c r="Q148" s="118">
        <v>4518689382</v>
      </c>
      <c r="R148" s="219">
        <v>45309</v>
      </c>
      <c r="S148" s="118">
        <v>16500000</v>
      </c>
      <c r="T148" s="119" t="s">
        <v>67</v>
      </c>
      <c r="U148" s="118">
        <v>39058006</v>
      </c>
      <c r="V148" s="118" t="s">
        <v>1176</v>
      </c>
      <c r="W148" s="219">
        <v>45309</v>
      </c>
      <c r="X148" s="219">
        <v>45309</v>
      </c>
      <c r="Y148" s="125" t="s">
        <v>77</v>
      </c>
      <c r="Z148" s="219">
        <v>45457</v>
      </c>
      <c r="AA148" s="124">
        <f t="shared" si="8"/>
        <v>148</v>
      </c>
      <c r="AB148" s="118">
        <v>0</v>
      </c>
      <c r="AC148" s="220">
        <v>0</v>
      </c>
      <c r="AD148" s="118">
        <v>0</v>
      </c>
      <c r="AE148" s="193" t="s">
        <v>77</v>
      </c>
      <c r="AF148" s="124">
        <f t="shared" si="3"/>
        <v>0</v>
      </c>
      <c r="AG148" s="118">
        <v>0</v>
      </c>
      <c r="AH148" s="118">
        <v>0</v>
      </c>
      <c r="AI148" s="193" t="s">
        <v>77</v>
      </c>
      <c r="AJ148" s="119">
        <v>0</v>
      </c>
      <c r="AK148" s="123" t="s">
        <v>77</v>
      </c>
      <c r="AL148" s="123" t="s">
        <v>77</v>
      </c>
      <c r="AM148" s="124">
        <f t="shared" si="4"/>
        <v>0</v>
      </c>
      <c r="AN148" s="124">
        <f>+K148+AC148-AH148</f>
        <v>16500000</v>
      </c>
      <c r="AO148" s="119" t="s">
        <v>69</v>
      </c>
      <c r="AP148" s="118">
        <v>16500000</v>
      </c>
      <c r="AQ148" s="119" t="s">
        <v>1214</v>
      </c>
      <c r="AR148" s="118">
        <v>0</v>
      </c>
      <c r="AS148" s="127" t="s">
        <v>77</v>
      </c>
      <c r="AT148" s="221">
        <v>14960000</v>
      </c>
      <c r="AU148" s="159">
        <f t="shared" si="9"/>
        <v>1540000</v>
      </c>
      <c r="AV148" s="98">
        <f t="shared" si="10"/>
        <v>0.90666666666666662</v>
      </c>
      <c r="AW148" s="193" t="s">
        <v>77</v>
      </c>
      <c r="AX148" s="119" t="s">
        <v>1215</v>
      </c>
      <c r="AY148" s="118" t="s">
        <v>1357</v>
      </c>
      <c r="AZ148" s="116" t="s">
        <v>69</v>
      </c>
      <c r="BA148" s="116" t="s">
        <v>69</v>
      </c>
    </row>
    <row r="149" spans="2:53" x14ac:dyDescent="0.25">
      <c r="B149" s="116">
        <v>2024</v>
      </c>
      <c r="C149" s="116">
        <v>891780111</v>
      </c>
      <c r="D149" s="117" t="s">
        <v>64</v>
      </c>
      <c r="E149" s="119" t="s">
        <v>225</v>
      </c>
      <c r="F149" s="118" t="s">
        <v>491</v>
      </c>
      <c r="G149" s="218">
        <v>0</v>
      </c>
      <c r="H149" s="119" t="s">
        <v>75</v>
      </c>
      <c r="I149" s="117" t="s">
        <v>65</v>
      </c>
      <c r="J149" s="118" t="s">
        <v>760</v>
      </c>
      <c r="K149" s="118">
        <v>16500000</v>
      </c>
      <c r="L149" s="116" t="s">
        <v>70</v>
      </c>
      <c r="M149" s="118" t="s">
        <v>1029</v>
      </c>
      <c r="N149" s="118">
        <v>84450965</v>
      </c>
      <c r="O149" s="122">
        <v>13</v>
      </c>
      <c r="P149" s="193">
        <v>45302</v>
      </c>
      <c r="Q149" s="118">
        <v>4518689382</v>
      </c>
      <c r="R149" s="219">
        <v>45309</v>
      </c>
      <c r="S149" s="118">
        <v>16500000</v>
      </c>
      <c r="T149" s="119" t="s">
        <v>67</v>
      </c>
      <c r="U149" s="118">
        <v>36694483</v>
      </c>
      <c r="V149" s="118" t="s">
        <v>1196</v>
      </c>
      <c r="W149" s="219">
        <v>45309</v>
      </c>
      <c r="X149" s="219">
        <v>45309</v>
      </c>
      <c r="Y149" s="125" t="s">
        <v>77</v>
      </c>
      <c r="Z149" s="219">
        <v>45457</v>
      </c>
      <c r="AA149" s="124">
        <f t="shared" si="8"/>
        <v>148</v>
      </c>
      <c r="AB149" s="118">
        <v>0</v>
      </c>
      <c r="AC149" s="220">
        <v>0</v>
      </c>
      <c r="AD149" s="118">
        <v>0</v>
      </c>
      <c r="AE149" s="193" t="s">
        <v>77</v>
      </c>
      <c r="AF149" s="124">
        <f t="shared" si="3"/>
        <v>0</v>
      </c>
      <c r="AG149" s="118">
        <v>0</v>
      </c>
      <c r="AH149" s="118">
        <v>0</v>
      </c>
      <c r="AI149" s="193" t="s">
        <v>77</v>
      </c>
      <c r="AJ149" s="119">
        <v>0</v>
      </c>
      <c r="AK149" s="123" t="s">
        <v>77</v>
      </c>
      <c r="AL149" s="123" t="s">
        <v>77</v>
      </c>
      <c r="AM149" s="124">
        <f t="shared" si="4"/>
        <v>0</v>
      </c>
      <c r="AN149" s="124">
        <f>+K149+AC149-AH149</f>
        <v>16500000</v>
      </c>
      <c r="AO149" s="119" t="s">
        <v>69</v>
      </c>
      <c r="AP149" s="118">
        <v>16500000</v>
      </c>
      <c r="AQ149" s="119" t="s">
        <v>1214</v>
      </c>
      <c r="AR149" s="118">
        <v>0</v>
      </c>
      <c r="AS149" s="127" t="s">
        <v>77</v>
      </c>
      <c r="AT149" s="221">
        <v>14960000</v>
      </c>
      <c r="AU149" s="159">
        <f t="shared" si="9"/>
        <v>1540000</v>
      </c>
      <c r="AV149" s="98">
        <f t="shared" si="10"/>
        <v>0.90666666666666662</v>
      </c>
      <c r="AW149" s="193" t="s">
        <v>77</v>
      </c>
      <c r="AX149" s="119" t="s">
        <v>1215</v>
      </c>
      <c r="AY149" s="118" t="s">
        <v>1358</v>
      </c>
      <c r="AZ149" s="116" t="s">
        <v>69</v>
      </c>
      <c r="BA149" s="116" t="s">
        <v>69</v>
      </c>
    </row>
    <row r="150" spans="2:53" x14ac:dyDescent="0.25">
      <c r="B150" s="116">
        <v>2024</v>
      </c>
      <c r="C150" s="116">
        <v>891780111</v>
      </c>
      <c r="D150" s="117" t="s">
        <v>64</v>
      </c>
      <c r="E150" s="119" t="s">
        <v>226</v>
      </c>
      <c r="F150" s="118" t="s">
        <v>492</v>
      </c>
      <c r="G150" s="218">
        <v>0</v>
      </c>
      <c r="H150" s="119" t="s">
        <v>75</v>
      </c>
      <c r="I150" s="117" t="s">
        <v>65</v>
      </c>
      <c r="J150" s="118" t="s">
        <v>761</v>
      </c>
      <c r="K150" s="118">
        <v>36000000</v>
      </c>
      <c r="L150" s="116" t="s">
        <v>70</v>
      </c>
      <c r="M150" s="118" t="s">
        <v>1030</v>
      </c>
      <c r="N150" s="118">
        <v>51937854</v>
      </c>
      <c r="O150" s="122">
        <v>14</v>
      </c>
      <c r="P150" s="219">
        <v>45302</v>
      </c>
      <c r="Q150" s="118">
        <v>2126349000</v>
      </c>
      <c r="R150" s="219">
        <v>45309</v>
      </c>
      <c r="S150" s="118">
        <v>36000000</v>
      </c>
      <c r="T150" s="119" t="s">
        <v>67</v>
      </c>
      <c r="U150" s="118">
        <v>72175281</v>
      </c>
      <c r="V150" s="118" t="s">
        <v>1197</v>
      </c>
      <c r="W150" s="219">
        <v>45309</v>
      </c>
      <c r="X150" s="219">
        <v>45309</v>
      </c>
      <c r="Y150" s="125" t="s">
        <v>77</v>
      </c>
      <c r="Z150" s="219">
        <v>45457</v>
      </c>
      <c r="AA150" s="124">
        <f t="shared" si="8"/>
        <v>148</v>
      </c>
      <c r="AB150" s="118">
        <v>0</v>
      </c>
      <c r="AC150" s="220">
        <v>0</v>
      </c>
      <c r="AD150" s="118">
        <v>0</v>
      </c>
      <c r="AE150" s="193" t="s">
        <v>77</v>
      </c>
      <c r="AF150" s="124">
        <f t="shared" si="3"/>
        <v>0</v>
      </c>
      <c r="AG150" s="118">
        <v>0</v>
      </c>
      <c r="AH150" s="118">
        <v>0</v>
      </c>
      <c r="AI150" s="193" t="s">
        <v>77</v>
      </c>
      <c r="AJ150" s="119">
        <v>0</v>
      </c>
      <c r="AK150" s="123" t="s">
        <v>77</v>
      </c>
      <c r="AL150" s="123" t="s">
        <v>77</v>
      </c>
      <c r="AM150" s="124">
        <f t="shared" si="4"/>
        <v>0</v>
      </c>
      <c r="AN150" s="124">
        <f>+K150+AC150-AH150</f>
        <v>36000000</v>
      </c>
      <c r="AO150" s="119" t="s">
        <v>69</v>
      </c>
      <c r="AP150" s="118">
        <v>36000000</v>
      </c>
      <c r="AQ150" s="119" t="s">
        <v>1214</v>
      </c>
      <c r="AR150" s="118">
        <v>0</v>
      </c>
      <c r="AS150" s="127" t="s">
        <v>77</v>
      </c>
      <c r="AT150" s="221">
        <v>32640000</v>
      </c>
      <c r="AU150" s="159">
        <f t="shared" si="9"/>
        <v>3360000</v>
      </c>
      <c r="AV150" s="98">
        <f t="shared" si="10"/>
        <v>0.90666666666666662</v>
      </c>
      <c r="AW150" s="193" t="s">
        <v>77</v>
      </c>
      <c r="AX150" s="119" t="s">
        <v>1215</v>
      </c>
      <c r="AY150" s="118" t="s">
        <v>1359</v>
      </c>
      <c r="AZ150" s="116" t="s">
        <v>69</v>
      </c>
      <c r="BA150" s="116" t="s">
        <v>69</v>
      </c>
    </row>
    <row r="151" spans="2:53" x14ac:dyDescent="0.25">
      <c r="B151" s="116">
        <v>2024</v>
      </c>
      <c r="C151" s="116">
        <v>891780111</v>
      </c>
      <c r="D151" s="117" t="s">
        <v>64</v>
      </c>
      <c r="E151" s="119" t="s">
        <v>227</v>
      </c>
      <c r="F151" s="118" t="s">
        <v>493</v>
      </c>
      <c r="G151" s="218">
        <v>0</v>
      </c>
      <c r="H151" s="119" t="s">
        <v>75</v>
      </c>
      <c r="I151" s="117" t="s">
        <v>65</v>
      </c>
      <c r="J151" s="118" t="s">
        <v>762</v>
      </c>
      <c r="K151" s="118">
        <v>16500000</v>
      </c>
      <c r="L151" s="116" t="s">
        <v>70</v>
      </c>
      <c r="M151" s="118" t="s">
        <v>1031</v>
      </c>
      <c r="N151" s="118">
        <v>1082934684</v>
      </c>
      <c r="O151" s="122">
        <v>13</v>
      </c>
      <c r="P151" s="193">
        <v>45302</v>
      </c>
      <c r="Q151" s="118">
        <v>4518689382</v>
      </c>
      <c r="R151" s="219">
        <v>45309</v>
      </c>
      <c r="S151" s="118">
        <v>16500000</v>
      </c>
      <c r="T151" s="119" t="s">
        <v>67</v>
      </c>
      <c r="U151" s="118">
        <v>72175281</v>
      </c>
      <c r="V151" s="118" t="s">
        <v>1197</v>
      </c>
      <c r="W151" s="219">
        <v>45309</v>
      </c>
      <c r="X151" s="219">
        <v>45309</v>
      </c>
      <c r="Y151" s="125" t="s">
        <v>77</v>
      </c>
      <c r="Z151" s="219">
        <v>45457</v>
      </c>
      <c r="AA151" s="124">
        <f t="shared" si="8"/>
        <v>148</v>
      </c>
      <c r="AB151" s="118">
        <v>0</v>
      </c>
      <c r="AC151" s="220">
        <v>0</v>
      </c>
      <c r="AD151" s="118">
        <v>0</v>
      </c>
      <c r="AE151" s="193" t="s">
        <v>77</v>
      </c>
      <c r="AF151" s="124">
        <f t="shared" si="3"/>
        <v>0</v>
      </c>
      <c r="AG151" s="118">
        <v>0</v>
      </c>
      <c r="AH151" s="118">
        <v>0</v>
      </c>
      <c r="AI151" s="193" t="s">
        <v>77</v>
      </c>
      <c r="AJ151" s="119">
        <v>0</v>
      </c>
      <c r="AK151" s="123" t="s">
        <v>77</v>
      </c>
      <c r="AL151" s="123" t="s">
        <v>77</v>
      </c>
      <c r="AM151" s="124">
        <f t="shared" si="4"/>
        <v>0</v>
      </c>
      <c r="AN151" s="124">
        <f>+K151+AC151-AH151</f>
        <v>16500000</v>
      </c>
      <c r="AO151" s="119" t="s">
        <v>69</v>
      </c>
      <c r="AP151" s="118">
        <v>16500000</v>
      </c>
      <c r="AQ151" s="119" t="s">
        <v>1214</v>
      </c>
      <c r="AR151" s="118">
        <v>0</v>
      </c>
      <c r="AS151" s="127" t="s">
        <v>77</v>
      </c>
      <c r="AT151" s="221">
        <v>14960000</v>
      </c>
      <c r="AU151" s="159">
        <f t="shared" si="9"/>
        <v>1540000</v>
      </c>
      <c r="AV151" s="98">
        <f t="shared" si="10"/>
        <v>0.90666666666666662</v>
      </c>
      <c r="AW151" s="193" t="s">
        <v>77</v>
      </c>
      <c r="AX151" s="119" t="s">
        <v>1215</v>
      </c>
      <c r="AY151" s="118" t="s">
        <v>1360</v>
      </c>
      <c r="AZ151" s="116" t="s">
        <v>69</v>
      </c>
      <c r="BA151" s="116" t="s">
        <v>69</v>
      </c>
    </row>
    <row r="152" spans="2:53" x14ac:dyDescent="0.25">
      <c r="B152" s="116">
        <v>2024</v>
      </c>
      <c r="C152" s="116">
        <v>891780111</v>
      </c>
      <c r="D152" s="117" t="s">
        <v>64</v>
      </c>
      <c r="E152" s="119" t="s">
        <v>228</v>
      </c>
      <c r="F152" s="118" t="s">
        <v>494</v>
      </c>
      <c r="G152" s="218">
        <v>0</v>
      </c>
      <c r="H152" s="119" t="s">
        <v>75</v>
      </c>
      <c r="I152" s="117" t="s">
        <v>65</v>
      </c>
      <c r="J152" s="118" t="s">
        <v>763</v>
      </c>
      <c r="K152" s="118">
        <v>15000000</v>
      </c>
      <c r="L152" s="116" t="s">
        <v>70</v>
      </c>
      <c r="M152" s="118" t="s">
        <v>1032</v>
      </c>
      <c r="N152" s="118">
        <v>57427768</v>
      </c>
      <c r="O152" s="122">
        <v>13</v>
      </c>
      <c r="P152" s="193">
        <v>45302</v>
      </c>
      <c r="Q152" s="118">
        <v>4518689382</v>
      </c>
      <c r="R152" s="219">
        <v>45309</v>
      </c>
      <c r="S152" s="118">
        <v>15000000</v>
      </c>
      <c r="T152" s="119" t="s">
        <v>67</v>
      </c>
      <c r="U152" s="118">
        <v>36557666</v>
      </c>
      <c r="V152" s="118" t="s">
        <v>1174</v>
      </c>
      <c r="W152" s="219">
        <v>45309</v>
      </c>
      <c r="X152" s="219">
        <v>45309</v>
      </c>
      <c r="Y152" s="125" t="s">
        <v>77</v>
      </c>
      <c r="Z152" s="219">
        <v>45457</v>
      </c>
      <c r="AA152" s="124">
        <f t="shared" si="8"/>
        <v>148</v>
      </c>
      <c r="AB152" s="118">
        <v>0</v>
      </c>
      <c r="AC152" s="220">
        <v>0</v>
      </c>
      <c r="AD152" s="118">
        <v>0</v>
      </c>
      <c r="AE152" s="193" t="s">
        <v>77</v>
      </c>
      <c r="AF152" s="124">
        <f t="shared" si="3"/>
        <v>0</v>
      </c>
      <c r="AG152" s="118">
        <v>0</v>
      </c>
      <c r="AH152" s="118">
        <v>0</v>
      </c>
      <c r="AI152" s="193" t="s">
        <v>77</v>
      </c>
      <c r="AJ152" s="119">
        <v>0</v>
      </c>
      <c r="AK152" s="123" t="s">
        <v>77</v>
      </c>
      <c r="AL152" s="123" t="s">
        <v>77</v>
      </c>
      <c r="AM152" s="124">
        <f t="shared" si="4"/>
        <v>0</v>
      </c>
      <c r="AN152" s="124">
        <f>+K152+AC152-AH152</f>
        <v>15000000</v>
      </c>
      <c r="AO152" s="119" t="s">
        <v>69</v>
      </c>
      <c r="AP152" s="118">
        <v>15000000</v>
      </c>
      <c r="AQ152" s="119" t="s">
        <v>1214</v>
      </c>
      <c r="AR152" s="118">
        <v>0</v>
      </c>
      <c r="AS152" s="127" t="s">
        <v>77</v>
      </c>
      <c r="AT152" s="221">
        <v>13600000</v>
      </c>
      <c r="AU152" s="159">
        <f t="shared" si="9"/>
        <v>1400000</v>
      </c>
      <c r="AV152" s="98">
        <f t="shared" si="10"/>
        <v>0.90666666666666662</v>
      </c>
      <c r="AW152" s="193" t="s">
        <v>77</v>
      </c>
      <c r="AX152" s="119" t="s">
        <v>1215</v>
      </c>
      <c r="AY152" s="118" t="s">
        <v>1361</v>
      </c>
      <c r="AZ152" s="116" t="s">
        <v>69</v>
      </c>
      <c r="BA152" s="116" t="s">
        <v>69</v>
      </c>
    </row>
    <row r="153" spans="2:53" x14ac:dyDescent="0.25">
      <c r="B153" s="116">
        <v>2024</v>
      </c>
      <c r="C153" s="116">
        <v>891780111</v>
      </c>
      <c r="D153" s="117" t="s">
        <v>64</v>
      </c>
      <c r="E153" s="119" t="s">
        <v>229</v>
      </c>
      <c r="F153" s="118" t="s">
        <v>495</v>
      </c>
      <c r="G153" s="218">
        <v>0</v>
      </c>
      <c r="H153" s="119" t="s">
        <v>75</v>
      </c>
      <c r="I153" s="117" t="s">
        <v>65</v>
      </c>
      <c r="J153" s="118" t="s">
        <v>764</v>
      </c>
      <c r="K153" s="118">
        <v>16500000</v>
      </c>
      <c r="L153" s="116" t="s">
        <v>70</v>
      </c>
      <c r="M153" s="118" t="s">
        <v>1033</v>
      </c>
      <c r="N153" s="118">
        <v>1082902423</v>
      </c>
      <c r="O153" s="122">
        <v>13</v>
      </c>
      <c r="P153" s="193">
        <v>45302</v>
      </c>
      <c r="Q153" s="118">
        <v>4518689382</v>
      </c>
      <c r="R153" s="219">
        <v>45309</v>
      </c>
      <c r="S153" s="118">
        <v>16500000</v>
      </c>
      <c r="T153" s="119" t="s">
        <v>67</v>
      </c>
      <c r="U153" s="118">
        <v>57461216</v>
      </c>
      <c r="V153" s="118" t="s">
        <v>1180</v>
      </c>
      <c r="W153" s="219">
        <v>45309</v>
      </c>
      <c r="X153" s="219">
        <v>45309</v>
      </c>
      <c r="Y153" s="125" t="s">
        <v>77</v>
      </c>
      <c r="Z153" s="219">
        <v>45457</v>
      </c>
      <c r="AA153" s="124">
        <f t="shared" si="8"/>
        <v>148</v>
      </c>
      <c r="AB153" s="118">
        <v>0</v>
      </c>
      <c r="AC153" s="220">
        <v>0</v>
      </c>
      <c r="AD153" s="118">
        <v>0</v>
      </c>
      <c r="AE153" s="193" t="s">
        <v>77</v>
      </c>
      <c r="AF153" s="124">
        <f t="shared" si="3"/>
        <v>0</v>
      </c>
      <c r="AG153" s="118">
        <v>0</v>
      </c>
      <c r="AH153" s="118">
        <v>0</v>
      </c>
      <c r="AI153" s="193" t="s">
        <v>77</v>
      </c>
      <c r="AJ153" s="119">
        <v>0</v>
      </c>
      <c r="AK153" s="123" t="s">
        <v>77</v>
      </c>
      <c r="AL153" s="123" t="s">
        <v>77</v>
      </c>
      <c r="AM153" s="124">
        <f t="shared" si="4"/>
        <v>0</v>
      </c>
      <c r="AN153" s="124">
        <f>+K153+AC153-AH153</f>
        <v>16500000</v>
      </c>
      <c r="AO153" s="119" t="s">
        <v>69</v>
      </c>
      <c r="AP153" s="118">
        <v>16500000</v>
      </c>
      <c r="AQ153" s="119" t="s">
        <v>1214</v>
      </c>
      <c r="AR153" s="118">
        <v>0</v>
      </c>
      <c r="AS153" s="127" t="s">
        <v>77</v>
      </c>
      <c r="AT153" s="221">
        <v>14960000</v>
      </c>
      <c r="AU153" s="159">
        <f t="shared" si="9"/>
        <v>1540000</v>
      </c>
      <c r="AV153" s="98">
        <f t="shared" si="10"/>
        <v>0.90666666666666662</v>
      </c>
      <c r="AW153" s="193" t="s">
        <v>77</v>
      </c>
      <c r="AX153" s="119" t="s">
        <v>1215</v>
      </c>
      <c r="AY153" s="118" t="s">
        <v>1362</v>
      </c>
      <c r="AZ153" s="116" t="s">
        <v>69</v>
      </c>
      <c r="BA153" s="116" t="s">
        <v>69</v>
      </c>
    </row>
    <row r="154" spans="2:53" x14ac:dyDescent="0.25">
      <c r="B154" s="116">
        <v>2024</v>
      </c>
      <c r="C154" s="116">
        <v>891780111</v>
      </c>
      <c r="D154" s="117" t="s">
        <v>64</v>
      </c>
      <c r="E154" s="119" t="s">
        <v>230</v>
      </c>
      <c r="F154" s="118" t="s">
        <v>496</v>
      </c>
      <c r="G154" s="218">
        <v>0</v>
      </c>
      <c r="H154" s="119" t="s">
        <v>75</v>
      </c>
      <c r="I154" s="117" t="s">
        <v>65</v>
      </c>
      <c r="J154" s="118" t="s">
        <v>682</v>
      </c>
      <c r="K154" s="118">
        <v>10780000</v>
      </c>
      <c r="L154" s="116" t="s">
        <v>70</v>
      </c>
      <c r="M154" s="118" t="s">
        <v>1034</v>
      </c>
      <c r="N154" s="118">
        <v>1082900551</v>
      </c>
      <c r="O154" s="122">
        <v>14</v>
      </c>
      <c r="P154" s="219">
        <v>45302</v>
      </c>
      <c r="Q154" s="118">
        <v>2126349000</v>
      </c>
      <c r="R154" s="219">
        <v>45309</v>
      </c>
      <c r="S154" s="118">
        <v>10780000</v>
      </c>
      <c r="T154" s="119" t="s">
        <v>67</v>
      </c>
      <c r="U154" s="118">
        <v>7631392</v>
      </c>
      <c r="V154" s="118" t="s">
        <v>1181</v>
      </c>
      <c r="W154" s="219">
        <v>45309</v>
      </c>
      <c r="X154" s="219">
        <v>45309</v>
      </c>
      <c r="Y154" s="125" t="s">
        <v>77</v>
      </c>
      <c r="Z154" s="219">
        <v>45457</v>
      </c>
      <c r="AA154" s="124">
        <f t="shared" si="8"/>
        <v>148</v>
      </c>
      <c r="AB154" s="118">
        <v>0</v>
      </c>
      <c r="AC154" s="220">
        <v>0</v>
      </c>
      <c r="AD154" s="118">
        <v>0</v>
      </c>
      <c r="AE154" s="193" t="s">
        <v>77</v>
      </c>
      <c r="AF154" s="124">
        <f t="shared" si="3"/>
        <v>0</v>
      </c>
      <c r="AG154" s="118">
        <v>0</v>
      </c>
      <c r="AH154" s="118">
        <v>0</v>
      </c>
      <c r="AI154" s="193" t="s">
        <v>77</v>
      </c>
      <c r="AJ154" s="119">
        <v>0</v>
      </c>
      <c r="AK154" s="123" t="s">
        <v>77</v>
      </c>
      <c r="AL154" s="123" t="s">
        <v>77</v>
      </c>
      <c r="AM154" s="124">
        <f t="shared" si="4"/>
        <v>0</v>
      </c>
      <c r="AN154" s="124">
        <f>+K154+AC154-AH154</f>
        <v>10780000</v>
      </c>
      <c r="AO154" s="119" t="s">
        <v>69</v>
      </c>
      <c r="AP154" s="118">
        <v>10780000</v>
      </c>
      <c r="AQ154" s="119" t="s">
        <v>1214</v>
      </c>
      <c r="AR154" s="118">
        <v>0</v>
      </c>
      <c r="AS154" s="127" t="s">
        <v>77</v>
      </c>
      <c r="AT154" s="221">
        <v>9800000</v>
      </c>
      <c r="AU154" s="159">
        <f t="shared" si="9"/>
        <v>980000</v>
      </c>
      <c r="AV154" s="98">
        <f t="shared" si="10"/>
        <v>0.90909090909090906</v>
      </c>
      <c r="AW154" s="193" t="s">
        <v>77</v>
      </c>
      <c r="AX154" s="119" t="s">
        <v>1215</v>
      </c>
      <c r="AY154" s="118" t="s">
        <v>1363</v>
      </c>
      <c r="AZ154" s="116" t="s">
        <v>69</v>
      </c>
      <c r="BA154" s="116" t="s">
        <v>69</v>
      </c>
    </row>
    <row r="155" spans="2:53" x14ac:dyDescent="0.25">
      <c r="B155" s="116">
        <v>2024</v>
      </c>
      <c r="C155" s="116">
        <v>891780111</v>
      </c>
      <c r="D155" s="117" t="s">
        <v>64</v>
      </c>
      <c r="E155" s="119" t="s">
        <v>231</v>
      </c>
      <c r="F155" s="118" t="s">
        <v>497</v>
      </c>
      <c r="G155" s="218">
        <v>0</v>
      </c>
      <c r="H155" s="119" t="s">
        <v>75</v>
      </c>
      <c r="I155" s="117" t="s">
        <v>65</v>
      </c>
      <c r="J155" s="118" t="s">
        <v>765</v>
      </c>
      <c r="K155" s="118">
        <v>15000000</v>
      </c>
      <c r="L155" s="116" t="s">
        <v>70</v>
      </c>
      <c r="M155" s="118" t="s">
        <v>1035</v>
      </c>
      <c r="N155" s="118">
        <v>1081928917</v>
      </c>
      <c r="O155" s="122">
        <v>13</v>
      </c>
      <c r="P155" s="193">
        <v>45302</v>
      </c>
      <c r="Q155" s="118">
        <v>4518689382</v>
      </c>
      <c r="R155" s="219">
        <v>45309</v>
      </c>
      <c r="S155" s="118">
        <v>15000000</v>
      </c>
      <c r="T155" s="119" t="s">
        <v>67</v>
      </c>
      <c r="U155" s="118">
        <v>36718996</v>
      </c>
      <c r="V155" s="118" t="s">
        <v>1182</v>
      </c>
      <c r="W155" s="219">
        <v>45309</v>
      </c>
      <c r="X155" s="219">
        <v>45309</v>
      </c>
      <c r="Y155" s="125" t="s">
        <v>77</v>
      </c>
      <c r="Z155" s="219">
        <v>45457</v>
      </c>
      <c r="AA155" s="124">
        <f t="shared" si="8"/>
        <v>148</v>
      </c>
      <c r="AB155" s="118">
        <v>0</v>
      </c>
      <c r="AC155" s="220">
        <v>0</v>
      </c>
      <c r="AD155" s="118">
        <v>0</v>
      </c>
      <c r="AE155" s="193" t="s">
        <v>77</v>
      </c>
      <c r="AF155" s="124">
        <f t="shared" si="3"/>
        <v>0</v>
      </c>
      <c r="AG155" s="118">
        <v>0</v>
      </c>
      <c r="AH155" s="118">
        <v>0</v>
      </c>
      <c r="AI155" s="193" t="s">
        <v>77</v>
      </c>
      <c r="AJ155" s="119">
        <v>0</v>
      </c>
      <c r="AK155" s="123" t="s">
        <v>77</v>
      </c>
      <c r="AL155" s="123" t="s">
        <v>77</v>
      </c>
      <c r="AM155" s="124">
        <f t="shared" si="4"/>
        <v>0</v>
      </c>
      <c r="AN155" s="124">
        <f>+K155+AC155-AH155</f>
        <v>15000000</v>
      </c>
      <c r="AO155" s="119" t="s">
        <v>69</v>
      </c>
      <c r="AP155" s="118">
        <v>15000000</v>
      </c>
      <c r="AQ155" s="119" t="s">
        <v>1214</v>
      </c>
      <c r="AR155" s="118">
        <v>0</v>
      </c>
      <c r="AS155" s="127" t="s">
        <v>77</v>
      </c>
      <c r="AT155" s="221">
        <v>13600000</v>
      </c>
      <c r="AU155" s="159">
        <f t="shared" si="9"/>
        <v>1400000</v>
      </c>
      <c r="AV155" s="98">
        <f t="shared" si="10"/>
        <v>0.90666666666666662</v>
      </c>
      <c r="AW155" s="193" t="s">
        <v>77</v>
      </c>
      <c r="AX155" s="119" t="s">
        <v>1215</v>
      </c>
      <c r="AY155" s="118" t="s">
        <v>1364</v>
      </c>
      <c r="AZ155" s="116" t="s">
        <v>69</v>
      </c>
      <c r="BA155" s="116" t="s">
        <v>69</v>
      </c>
    </row>
    <row r="156" spans="2:53" x14ac:dyDescent="0.25">
      <c r="B156" s="116">
        <v>2024</v>
      </c>
      <c r="C156" s="116">
        <v>891780111</v>
      </c>
      <c r="D156" s="117" t="s">
        <v>64</v>
      </c>
      <c r="E156" s="119" t="s">
        <v>232</v>
      </c>
      <c r="F156" s="118" t="s">
        <v>498</v>
      </c>
      <c r="G156" s="218">
        <v>0</v>
      </c>
      <c r="H156" s="119" t="s">
        <v>75</v>
      </c>
      <c r="I156" s="117" t="s">
        <v>65</v>
      </c>
      <c r="J156" s="118" t="s">
        <v>766</v>
      </c>
      <c r="K156" s="118">
        <v>15000000</v>
      </c>
      <c r="L156" s="116" t="s">
        <v>70</v>
      </c>
      <c r="M156" s="118" t="s">
        <v>1036</v>
      </c>
      <c r="N156" s="118">
        <v>1083041507</v>
      </c>
      <c r="O156" s="122">
        <v>13</v>
      </c>
      <c r="P156" s="193">
        <v>45302</v>
      </c>
      <c r="Q156" s="118">
        <v>4518689382</v>
      </c>
      <c r="R156" s="219">
        <v>45309</v>
      </c>
      <c r="S156" s="118">
        <v>15000000</v>
      </c>
      <c r="T156" s="119" t="s">
        <v>67</v>
      </c>
      <c r="U156" s="118">
        <v>57461216</v>
      </c>
      <c r="V156" s="118" t="s">
        <v>1180</v>
      </c>
      <c r="W156" s="219">
        <v>45309</v>
      </c>
      <c r="X156" s="219">
        <v>45309</v>
      </c>
      <c r="Y156" s="125" t="s">
        <v>77</v>
      </c>
      <c r="Z156" s="219">
        <v>45457</v>
      </c>
      <c r="AA156" s="124">
        <f t="shared" si="8"/>
        <v>148</v>
      </c>
      <c r="AB156" s="118">
        <v>0</v>
      </c>
      <c r="AC156" s="220">
        <v>0</v>
      </c>
      <c r="AD156" s="118">
        <v>0</v>
      </c>
      <c r="AE156" s="193" t="s">
        <v>77</v>
      </c>
      <c r="AF156" s="124">
        <f t="shared" si="3"/>
        <v>0</v>
      </c>
      <c r="AG156" s="118">
        <v>0</v>
      </c>
      <c r="AH156" s="118">
        <v>0</v>
      </c>
      <c r="AI156" s="193" t="s">
        <v>77</v>
      </c>
      <c r="AJ156" s="119">
        <v>0</v>
      </c>
      <c r="AK156" s="123" t="s">
        <v>77</v>
      </c>
      <c r="AL156" s="123" t="s">
        <v>77</v>
      </c>
      <c r="AM156" s="124">
        <f t="shared" si="4"/>
        <v>0</v>
      </c>
      <c r="AN156" s="124">
        <f>+K156+AC156-AH156</f>
        <v>15000000</v>
      </c>
      <c r="AO156" s="119" t="s">
        <v>69</v>
      </c>
      <c r="AP156" s="118">
        <v>15000000</v>
      </c>
      <c r="AQ156" s="119" t="s">
        <v>1214</v>
      </c>
      <c r="AR156" s="118">
        <v>0</v>
      </c>
      <c r="AS156" s="127" t="s">
        <v>77</v>
      </c>
      <c r="AT156" s="221">
        <v>13600000</v>
      </c>
      <c r="AU156" s="159">
        <f t="shared" si="9"/>
        <v>1400000</v>
      </c>
      <c r="AV156" s="98">
        <f t="shared" si="10"/>
        <v>0.90666666666666662</v>
      </c>
      <c r="AW156" s="193" t="s">
        <v>77</v>
      </c>
      <c r="AX156" s="119" t="s">
        <v>1215</v>
      </c>
      <c r="AY156" s="118" t="s">
        <v>1365</v>
      </c>
      <c r="AZ156" s="116" t="s">
        <v>69</v>
      </c>
      <c r="BA156" s="116" t="s">
        <v>69</v>
      </c>
    </row>
    <row r="157" spans="2:53" x14ac:dyDescent="0.25">
      <c r="B157" s="116">
        <v>2024</v>
      </c>
      <c r="C157" s="116">
        <v>891780111</v>
      </c>
      <c r="D157" s="117" t="s">
        <v>64</v>
      </c>
      <c r="E157" s="119" t="s">
        <v>233</v>
      </c>
      <c r="F157" s="118" t="s">
        <v>499</v>
      </c>
      <c r="G157" s="218">
        <v>0</v>
      </c>
      <c r="H157" s="119" t="s">
        <v>75</v>
      </c>
      <c r="I157" s="117" t="s">
        <v>65</v>
      </c>
      <c r="J157" s="118" t="s">
        <v>740</v>
      </c>
      <c r="K157" s="118">
        <v>4200000</v>
      </c>
      <c r="L157" s="116" t="s">
        <v>70</v>
      </c>
      <c r="M157" s="118" t="s">
        <v>1037</v>
      </c>
      <c r="N157" s="118">
        <v>1085325414</v>
      </c>
      <c r="O157" s="122">
        <v>14</v>
      </c>
      <c r="P157" s="219">
        <v>45302</v>
      </c>
      <c r="Q157" s="118">
        <v>2126349000</v>
      </c>
      <c r="R157" s="219">
        <v>45309</v>
      </c>
      <c r="S157" s="118">
        <v>4200000</v>
      </c>
      <c r="T157" s="119" t="s">
        <v>67</v>
      </c>
      <c r="U157" s="118">
        <v>7631392</v>
      </c>
      <c r="V157" s="118" t="s">
        <v>1181</v>
      </c>
      <c r="W157" s="219">
        <v>45309</v>
      </c>
      <c r="X157" s="219">
        <v>45309</v>
      </c>
      <c r="Y157" s="125" t="s">
        <v>77</v>
      </c>
      <c r="Z157" s="219">
        <v>45362</v>
      </c>
      <c r="AA157" s="124">
        <f t="shared" si="8"/>
        <v>53</v>
      </c>
      <c r="AB157" s="118">
        <v>1</v>
      </c>
      <c r="AC157" s="220">
        <v>1330000</v>
      </c>
      <c r="AD157" s="118">
        <v>1</v>
      </c>
      <c r="AE157" s="193">
        <v>45383</v>
      </c>
      <c r="AF157" s="124">
        <f t="shared" si="3"/>
        <v>21</v>
      </c>
      <c r="AG157" s="118">
        <v>0</v>
      </c>
      <c r="AH157" s="118">
        <v>0</v>
      </c>
      <c r="AI157" s="193" t="s">
        <v>77</v>
      </c>
      <c r="AJ157" s="119">
        <v>0</v>
      </c>
      <c r="AK157" s="123" t="s">
        <v>77</v>
      </c>
      <c r="AL157" s="123" t="s">
        <v>77</v>
      </c>
      <c r="AM157" s="124">
        <f t="shared" si="4"/>
        <v>0</v>
      </c>
      <c r="AN157" s="124">
        <f>+K157+AC157-AH157</f>
        <v>5530000</v>
      </c>
      <c r="AO157" s="119" t="s">
        <v>69</v>
      </c>
      <c r="AP157" s="118">
        <v>4200000</v>
      </c>
      <c r="AQ157" s="119" t="s">
        <v>1214</v>
      </c>
      <c r="AR157" s="118">
        <v>0</v>
      </c>
      <c r="AS157" s="127" t="s">
        <v>77</v>
      </c>
      <c r="AT157" s="221">
        <v>5530000</v>
      </c>
      <c r="AU157" s="159">
        <f t="shared" si="9"/>
        <v>0</v>
      </c>
      <c r="AV157" s="98">
        <f t="shared" si="10"/>
        <v>1</v>
      </c>
      <c r="AW157" s="193" t="s">
        <v>77</v>
      </c>
      <c r="AX157" s="119" t="s">
        <v>1497</v>
      </c>
      <c r="AY157" s="118" t="s">
        <v>1366</v>
      </c>
      <c r="AZ157" s="116" t="s">
        <v>69</v>
      </c>
      <c r="BA157" s="116" t="s">
        <v>69</v>
      </c>
    </row>
    <row r="158" spans="2:53" x14ac:dyDescent="0.25">
      <c r="B158" s="116">
        <v>2024</v>
      </c>
      <c r="C158" s="116">
        <v>891780111</v>
      </c>
      <c r="D158" s="117" t="s">
        <v>64</v>
      </c>
      <c r="E158" s="119" t="s">
        <v>234</v>
      </c>
      <c r="F158" s="118" t="s">
        <v>500</v>
      </c>
      <c r="G158" s="218">
        <v>0</v>
      </c>
      <c r="H158" s="119" t="s">
        <v>75</v>
      </c>
      <c r="I158" s="117" t="s">
        <v>65</v>
      </c>
      <c r="J158" s="118" t="s">
        <v>767</v>
      </c>
      <c r="K158" s="118">
        <v>12500000</v>
      </c>
      <c r="L158" s="116" t="s">
        <v>70</v>
      </c>
      <c r="M158" s="118" t="s">
        <v>1038</v>
      </c>
      <c r="N158" s="118">
        <v>1045743528</v>
      </c>
      <c r="O158" s="122">
        <v>14</v>
      </c>
      <c r="P158" s="219">
        <v>45302</v>
      </c>
      <c r="Q158" s="118">
        <v>2126349000</v>
      </c>
      <c r="R158" s="219">
        <v>45309</v>
      </c>
      <c r="S158" s="118">
        <v>12500000</v>
      </c>
      <c r="T158" s="119" t="s">
        <v>67</v>
      </c>
      <c r="U158" s="118">
        <v>85449357</v>
      </c>
      <c r="V158" s="118" t="s">
        <v>1172</v>
      </c>
      <c r="W158" s="219">
        <v>45309</v>
      </c>
      <c r="X158" s="219">
        <v>45309</v>
      </c>
      <c r="Y158" s="125" t="s">
        <v>77</v>
      </c>
      <c r="Z158" s="219">
        <v>45457</v>
      </c>
      <c r="AA158" s="124">
        <f t="shared" si="8"/>
        <v>148</v>
      </c>
      <c r="AB158" s="118">
        <v>0</v>
      </c>
      <c r="AC158" s="220">
        <v>0</v>
      </c>
      <c r="AD158" s="118">
        <v>0</v>
      </c>
      <c r="AE158" s="193" t="s">
        <v>77</v>
      </c>
      <c r="AF158" s="124">
        <f t="shared" si="3"/>
        <v>0</v>
      </c>
      <c r="AG158" s="118">
        <v>0</v>
      </c>
      <c r="AH158" s="118">
        <v>0</v>
      </c>
      <c r="AI158" s="193" t="s">
        <v>77</v>
      </c>
      <c r="AJ158" s="119">
        <v>0</v>
      </c>
      <c r="AK158" s="123" t="s">
        <v>77</v>
      </c>
      <c r="AL158" s="123" t="s">
        <v>77</v>
      </c>
      <c r="AM158" s="124">
        <f t="shared" si="4"/>
        <v>0</v>
      </c>
      <c r="AN158" s="124">
        <f>+K158+AC158-AH158</f>
        <v>12500000</v>
      </c>
      <c r="AO158" s="119" t="s">
        <v>69</v>
      </c>
      <c r="AP158" s="118">
        <v>12500000</v>
      </c>
      <c r="AQ158" s="119" t="s">
        <v>1214</v>
      </c>
      <c r="AR158" s="118">
        <v>0</v>
      </c>
      <c r="AS158" s="127" t="s">
        <v>77</v>
      </c>
      <c r="AT158" s="221">
        <v>11333000</v>
      </c>
      <c r="AU158" s="159">
        <f t="shared" si="9"/>
        <v>1167000</v>
      </c>
      <c r="AV158" s="98">
        <f t="shared" si="10"/>
        <v>0.90664</v>
      </c>
      <c r="AW158" s="193" t="s">
        <v>77</v>
      </c>
      <c r="AX158" s="119" t="s">
        <v>1215</v>
      </c>
      <c r="AY158" s="118" t="s">
        <v>1367</v>
      </c>
      <c r="AZ158" s="116" t="s">
        <v>69</v>
      </c>
      <c r="BA158" s="116" t="s">
        <v>69</v>
      </c>
    </row>
    <row r="159" spans="2:53" x14ac:dyDescent="0.25">
      <c r="B159" s="116">
        <v>2024</v>
      </c>
      <c r="C159" s="116">
        <v>891780111</v>
      </c>
      <c r="D159" s="117" t="s">
        <v>64</v>
      </c>
      <c r="E159" s="119" t="s">
        <v>235</v>
      </c>
      <c r="F159" s="118" t="s">
        <v>501</v>
      </c>
      <c r="G159" s="218">
        <v>0</v>
      </c>
      <c r="H159" s="119" t="s">
        <v>75</v>
      </c>
      <c r="I159" s="117" t="s">
        <v>65</v>
      </c>
      <c r="J159" s="118" t="s">
        <v>768</v>
      </c>
      <c r="K159" s="118">
        <v>16400000</v>
      </c>
      <c r="L159" s="116" t="s">
        <v>70</v>
      </c>
      <c r="M159" s="118" t="s">
        <v>1039</v>
      </c>
      <c r="N159" s="118">
        <v>1082941397</v>
      </c>
      <c r="O159" s="122">
        <v>13</v>
      </c>
      <c r="P159" s="193">
        <v>45302</v>
      </c>
      <c r="Q159" s="118">
        <v>4518689382</v>
      </c>
      <c r="R159" s="219">
        <v>45309</v>
      </c>
      <c r="S159" s="118">
        <v>16400000</v>
      </c>
      <c r="T159" s="119" t="s">
        <v>67</v>
      </c>
      <c r="U159" s="118">
        <v>57435262</v>
      </c>
      <c r="V159" s="118" t="s">
        <v>1190</v>
      </c>
      <c r="W159" s="219">
        <v>45309</v>
      </c>
      <c r="X159" s="219">
        <v>45309</v>
      </c>
      <c r="Y159" s="125" t="s">
        <v>77</v>
      </c>
      <c r="Z159" s="219">
        <v>45457</v>
      </c>
      <c r="AA159" s="124">
        <f t="shared" si="8"/>
        <v>148</v>
      </c>
      <c r="AB159" s="118">
        <v>1</v>
      </c>
      <c r="AC159" s="220">
        <v>1350000</v>
      </c>
      <c r="AD159" s="118">
        <v>0</v>
      </c>
      <c r="AE159" s="193" t="s">
        <v>77</v>
      </c>
      <c r="AF159" s="124">
        <f t="shared" si="3"/>
        <v>0</v>
      </c>
      <c r="AG159" s="118">
        <v>0</v>
      </c>
      <c r="AH159" s="118">
        <v>0</v>
      </c>
      <c r="AI159" s="193" t="s">
        <v>77</v>
      </c>
      <c r="AJ159" s="119">
        <v>0</v>
      </c>
      <c r="AK159" s="123" t="s">
        <v>77</v>
      </c>
      <c r="AL159" s="123" t="s">
        <v>77</v>
      </c>
      <c r="AM159" s="124">
        <f t="shared" si="4"/>
        <v>0</v>
      </c>
      <c r="AN159" s="124">
        <f>+K159+AC159-AH159</f>
        <v>17750000</v>
      </c>
      <c r="AO159" s="119" t="s">
        <v>69</v>
      </c>
      <c r="AP159" s="118">
        <v>16400000</v>
      </c>
      <c r="AQ159" s="119" t="s">
        <v>1214</v>
      </c>
      <c r="AR159" s="118">
        <v>0</v>
      </c>
      <c r="AS159" s="127" t="s">
        <v>77</v>
      </c>
      <c r="AT159" s="221">
        <v>16200000</v>
      </c>
      <c r="AU159" s="159">
        <f t="shared" si="9"/>
        <v>1550000</v>
      </c>
      <c r="AV159" s="98">
        <f t="shared" si="10"/>
        <v>0.91267605633802817</v>
      </c>
      <c r="AW159" s="193" t="s">
        <v>77</v>
      </c>
      <c r="AX159" s="119" t="s">
        <v>1215</v>
      </c>
      <c r="AY159" s="118" t="s">
        <v>1368</v>
      </c>
      <c r="AZ159" s="116" t="s">
        <v>69</v>
      </c>
      <c r="BA159" s="116" t="s">
        <v>69</v>
      </c>
    </row>
    <row r="160" spans="2:53" x14ac:dyDescent="0.25">
      <c r="B160" s="116">
        <v>2024</v>
      </c>
      <c r="C160" s="116">
        <v>891780111</v>
      </c>
      <c r="D160" s="117" t="s">
        <v>64</v>
      </c>
      <c r="E160" s="119" t="s">
        <v>236</v>
      </c>
      <c r="F160" s="118" t="s">
        <v>502</v>
      </c>
      <c r="G160" s="218">
        <v>0</v>
      </c>
      <c r="H160" s="119" t="s">
        <v>75</v>
      </c>
      <c r="I160" s="117" t="s">
        <v>65</v>
      </c>
      <c r="J160" s="118" t="s">
        <v>740</v>
      </c>
      <c r="K160" s="118">
        <v>4200000</v>
      </c>
      <c r="L160" s="116" t="s">
        <v>70</v>
      </c>
      <c r="M160" s="118" t="s">
        <v>1040</v>
      </c>
      <c r="N160" s="118">
        <v>1082950584</v>
      </c>
      <c r="O160" s="122">
        <v>14</v>
      </c>
      <c r="P160" s="219">
        <v>45302</v>
      </c>
      <c r="Q160" s="118">
        <v>2126349000</v>
      </c>
      <c r="R160" s="219">
        <v>45309</v>
      </c>
      <c r="S160" s="118">
        <v>4200000</v>
      </c>
      <c r="T160" s="119" t="s">
        <v>67</v>
      </c>
      <c r="U160" s="118">
        <v>7631392</v>
      </c>
      <c r="V160" s="118" t="s">
        <v>1181</v>
      </c>
      <c r="W160" s="219">
        <v>45309</v>
      </c>
      <c r="X160" s="219">
        <v>45309</v>
      </c>
      <c r="Y160" s="125" t="s">
        <v>77</v>
      </c>
      <c r="Z160" s="219">
        <v>45362</v>
      </c>
      <c r="AA160" s="124">
        <f t="shared" si="8"/>
        <v>53</v>
      </c>
      <c r="AB160" s="118">
        <v>1</v>
      </c>
      <c r="AC160" s="220">
        <v>1330000</v>
      </c>
      <c r="AD160" s="118">
        <v>1</v>
      </c>
      <c r="AE160" s="193">
        <v>45383</v>
      </c>
      <c r="AF160" s="124">
        <f t="shared" si="3"/>
        <v>21</v>
      </c>
      <c r="AG160" s="118">
        <v>0</v>
      </c>
      <c r="AH160" s="118">
        <v>0</v>
      </c>
      <c r="AI160" s="193" t="s">
        <v>77</v>
      </c>
      <c r="AJ160" s="119">
        <v>0</v>
      </c>
      <c r="AK160" s="123" t="s">
        <v>77</v>
      </c>
      <c r="AL160" s="123" t="s">
        <v>77</v>
      </c>
      <c r="AM160" s="124">
        <f t="shared" si="4"/>
        <v>0</v>
      </c>
      <c r="AN160" s="124">
        <f>+K160+AC160-AH160</f>
        <v>5530000</v>
      </c>
      <c r="AO160" s="119" t="s">
        <v>69</v>
      </c>
      <c r="AP160" s="118">
        <v>4200000</v>
      </c>
      <c r="AQ160" s="119" t="s">
        <v>1214</v>
      </c>
      <c r="AR160" s="118">
        <v>0</v>
      </c>
      <c r="AS160" s="127" t="s">
        <v>77</v>
      </c>
      <c r="AT160" s="221">
        <v>5530000</v>
      </c>
      <c r="AU160" s="159">
        <f t="shared" si="9"/>
        <v>0</v>
      </c>
      <c r="AV160" s="98">
        <f t="shared" si="10"/>
        <v>1</v>
      </c>
      <c r="AW160" s="193" t="s">
        <v>77</v>
      </c>
      <c r="AX160" s="119" t="s">
        <v>1497</v>
      </c>
      <c r="AY160" s="118" t="s">
        <v>1369</v>
      </c>
      <c r="AZ160" s="116" t="s">
        <v>69</v>
      </c>
      <c r="BA160" s="116" t="s">
        <v>69</v>
      </c>
    </row>
    <row r="161" spans="2:53" x14ac:dyDescent="0.25">
      <c r="B161" s="116">
        <v>2024</v>
      </c>
      <c r="C161" s="116">
        <v>891780111</v>
      </c>
      <c r="D161" s="117" t="s">
        <v>64</v>
      </c>
      <c r="E161" s="119" t="s">
        <v>237</v>
      </c>
      <c r="F161" s="118" t="s">
        <v>503</v>
      </c>
      <c r="G161" s="218">
        <v>0</v>
      </c>
      <c r="H161" s="119" t="s">
        <v>75</v>
      </c>
      <c r="I161" s="117" t="s">
        <v>65</v>
      </c>
      <c r="J161" s="118" t="s">
        <v>769</v>
      </c>
      <c r="K161" s="118">
        <v>30500000</v>
      </c>
      <c r="L161" s="116" t="s">
        <v>70</v>
      </c>
      <c r="M161" s="118" t="s">
        <v>1041</v>
      </c>
      <c r="N161" s="118">
        <v>39029599</v>
      </c>
      <c r="O161" s="122">
        <v>13</v>
      </c>
      <c r="P161" s="193">
        <v>45302</v>
      </c>
      <c r="Q161" s="118">
        <v>4518689382</v>
      </c>
      <c r="R161" s="219">
        <v>45310</v>
      </c>
      <c r="S161" s="118">
        <v>30500000</v>
      </c>
      <c r="T161" s="119" t="s">
        <v>67</v>
      </c>
      <c r="U161" s="118">
        <v>36694483</v>
      </c>
      <c r="V161" s="118" t="s">
        <v>1196</v>
      </c>
      <c r="W161" s="219">
        <v>45310</v>
      </c>
      <c r="X161" s="219">
        <v>45310</v>
      </c>
      <c r="Y161" s="125" t="s">
        <v>77</v>
      </c>
      <c r="Z161" s="219">
        <v>45457</v>
      </c>
      <c r="AA161" s="124">
        <f t="shared" si="8"/>
        <v>147</v>
      </c>
      <c r="AB161" s="118">
        <v>0</v>
      </c>
      <c r="AC161" s="220">
        <v>0</v>
      </c>
      <c r="AD161" s="118">
        <v>0</v>
      </c>
      <c r="AE161" s="193" t="s">
        <v>77</v>
      </c>
      <c r="AF161" s="124">
        <f t="shared" si="3"/>
        <v>0</v>
      </c>
      <c r="AG161" s="118">
        <v>0</v>
      </c>
      <c r="AH161" s="118">
        <v>0</v>
      </c>
      <c r="AI161" s="193" t="s">
        <v>77</v>
      </c>
      <c r="AJ161" s="119">
        <v>0</v>
      </c>
      <c r="AK161" s="123" t="s">
        <v>77</v>
      </c>
      <c r="AL161" s="123" t="s">
        <v>77</v>
      </c>
      <c r="AM161" s="124">
        <f t="shared" si="4"/>
        <v>0</v>
      </c>
      <c r="AN161" s="124">
        <f>+K161+AC161-AH161</f>
        <v>30500000</v>
      </c>
      <c r="AO161" s="119" t="s">
        <v>69</v>
      </c>
      <c r="AP161" s="118">
        <v>30500000</v>
      </c>
      <c r="AQ161" s="119" t="s">
        <v>1214</v>
      </c>
      <c r="AR161" s="118">
        <v>0</v>
      </c>
      <c r="AS161" s="127" t="s">
        <v>77</v>
      </c>
      <c r="AT161" s="221">
        <v>27653000</v>
      </c>
      <c r="AU161" s="159">
        <f t="shared" si="9"/>
        <v>2847000</v>
      </c>
      <c r="AV161" s="98">
        <f t="shared" si="10"/>
        <v>0.90665573770491803</v>
      </c>
      <c r="AW161" s="193" t="s">
        <v>77</v>
      </c>
      <c r="AX161" s="119" t="s">
        <v>1215</v>
      </c>
      <c r="AY161" s="118" t="s">
        <v>1370</v>
      </c>
      <c r="AZ161" s="116" t="s">
        <v>69</v>
      </c>
      <c r="BA161" s="116" t="s">
        <v>69</v>
      </c>
    </row>
    <row r="162" spans="2:53" x14ac:dyDescent="0.25">
      <c r="B162" s="116">
        <v>2024</v>
      </c>
      <c r="C162" s="116">
        <v>891780111</v>
      </c>
      <c r="D162" s="117" t="s">
        <v>64</v>
      </c>
      <c r="E162" s="119" t="s">
        <v>238</v>
      </c>
      <c r="F162" s="118" t="s">
        <v>504</v>
      </c>
      <c r="G162" s="218">
        <v>0</v>
      </c>
      <c r="H162" s="119" t="s">
        <v>75</v>
      </c>
      <c r="I162" s="117" t="s">
        <v>65</v>
      </c>
      <c r="J162" s="118" t="s">
        <v>770</v>
      </c>
      <c r="K162" s="118">
        <v>16500000</v>
      </c>
      <c r="L162" s="116" t="s">
        <v>70</v>
      </c>
      <c r="M162" s="118" t="s">
        <v>1042</v>
      </c>
      <c r="N162" s="118">
        <v>1082966872</v>
      </c>
      <c r="O162" s="122">
        <v>13</v>
      </c>
      <c r="P162" s="193">
        <v>45302</v>
      </c>
      <c r="Q162" s="118">
        <v>4518689382</v>
      </c>
      <c r="R162" s="219">
        <v>45310</v>
      </c>
      <c r="S162" s="118">
        <v>16500000</v>
      </c>
      <c r="T162" s="119" t="s">
        <v>67</v>
      </c>
      <c r="U162" s="118">
        <v>1192791759</v>
      </c>
      <c r="V162" s="118" t="s">
        <v>1179</v>
      </c>
      <c r="W162" s="219">
        <v>45310</v>
      </c>
      <c r="X162" s="219">
        <v>45310</v>
      </c>
      <c r="Y162" s="125" t="s">
        <v>77</v>
      </c>
      <c r="Z162" s="219">
        <v>45457</v>
      </c>
      <c r="AA162" s="124">
        <f t="shared" si="8"/>
        <v>147</v>
      </c>
      <c r="AB162" s="118">
        <v>0</v>
      </c>
      <c r="AC162" s="220">
        <v>0</v>
      </c>
      <c r="AD162" s="118">
        <v>0</v>
      </c>
      <c r="AE162" s="193" t="s">
        <v>77</v>
      </c>
      <c r="AF162" s="124">
        <f t="shared" si="3"/>
        <v>0</v>
      </c>
      <c r="AG162" s="118">
        <v>0</v>
      </c>
      <c r="AH162" s="118">
        <v>0</v>
      </c>
      <c r="AI162" s="193" t="s">
        <v>77</v>
      </c>
      <c r="AJ162" s="119">
        <v>0</v>
      </c>
      <c r="AK162" s="123" t="s">
        <v>77</v>
      </c>
      <c r="AL162" s="123" t="s">
        <v>77</v>
      </c>
      <c r="AM162" s="124">
        <f t="shared" si="4"/>
        <v>0</v>
      </c>
      <c r="AN162" s="124">
        <f>+K162+AC162-AH162</f>
        <v>16500000</v>
      </c>
      <c r="AO162" s="119" t="s">
        <v>69</v>
      </c>
      <c r="AP162" s="118">
        <v>16500000</v>
      </c>
      <c r="AQ162" s="119" t="s">
        <v>1214</v>
      </c>
      <c r="AR162" s="118">
        <v>0</v>
      </c>
      <c r="AS162" s="127" t="s">
        <v>77</v>
      </c>
      <c r="AT162" s="221">
        <v>14960000</v>
      </c>
      <c r="AU162" s="159">
        <f t="shared" si="9"/>
        <v>1540000</v>
      </c>
      <c r="AV162" s="98">
        <f t="shared" si="10"/>
        <v>0.90666666666666662</v>
      </c>
      <c r="AW162" s="193" t="s">
        <v>77</v>
      </c>
      <c r="AX162" s="119" t="s">
        <v>1215</v>
      </c>
      <c r="AY162" s="118" t="s">
        <v>1371</v>
      </c>
      <c r="AZ162" s="116" t="s">
        <v>69</v>
      </c>
      <c r="BA162" s="116" t="s">
        <v>69</v>
      </c>
    </row>
    <row r="163" spans="2:53" x14ac:dyDescent="0.25">
      <c r="B163" s="116">
        <v>2024</v>
      </c>
      <c r="C163" s="116">
        <v>891780111</v>
      </c>
      <c r="D163" s="117" t="s">
        <v>64</v>
      </c>
      <c r="E163" s="119" t="s">
        <v>239</v>
      </c>
      <c r="F163" s="118" t="s">
        <v>505</v>
      </c>
      <c r="G163" s="218">
        <v>0</v>
      </c>
      <c r="H163" s="119" t="s">
        <v>75</v>
      </c>
      <c r="I163" s="117" t="s">
        <v>65</v>
      </c>
      <c r="J163" s="118" t="s">
        <v>771</v>
      </c>
      <c r="K163" s="118">
        <v>18000000</v>
      </c>
      <c r="L163" s="116" t="s">
        <v>70</v>
      </c>
      <c r="M163" s="118" t="s">
        <v>1043</v>
      </c>
      <c r="N163" s="118">
        <v>1216966715</v>
      </c>
      <c r="O163" s="122">
        <v>13</v>
      </c>
      <c r="P163" s="193">
        <v>45302</v>
      </c>
      <c r="Q163" s="118">
        <v>4518689382</v>
      </c>
      <c r="R163" s="219">
        <v>45310</v>
      </c>
      <c r="S163" s="118">
        <v>18000000</v>
      </c>
      <c r="T163" s="119" t="s">
        <v>67</v>
      </c>
      <c r="U163" s="118">
        <v>1082889541</v>
      </c>
      <c r="V163" s="118" t="s">
        <v>1192</v>
      </c>
      <c r="W163" s="219">
        <v>45310</v>
      </c>
      <c r="X163" s="219">
        <v>45310</v>
      </c>
      <c r="Y163" s="125" t="s">
        <v>77</v>
      </c>
      <c r="Z163" s="219">
        <v>45457</v>
      </c>
      <c r="AA163" s="124">
        <f t="shared" si="8"/>
        <v>147</v>
      </c>
      <c r="AB163" s="118">
        <v>0</v>
      </c>
      <c r="AC163" s="220">
        <v>0</v>
      </c>
      <c r="AD163" s="118">
        <v>0</v>
      </c>
      <c r="AE163" s="193" t="s">
        <v>77</v>
      </c>
      <c r="AF163" s="124">
        <f t="shared" si="3"/>
        <v>0</v>
      </c>
      <c r="AG163" s="118">
        <v>0</v>
      </c>
      <c r="AH163" s="118">
        <v>0</v>
      </c>
      <c r="AI163" s="193" t="s">
        <v>77</v>
      </c>
      <c r="AJ163" s="119">
        <v>0</v>
      </c>
      <c r="AK163" s="123" t="s">
        <v>77</v>
      </c>
      <c r="AL163" s="123" t="s">
        <v>77</v>
      </c>
      <c r="AM163" s="124">
        <f t="shared" si="4"/>
        <v>0</v>
      </c>
      <c r="AN163" s="124">
        <f>+K163+AC163-AH163</f>
        <v>18000000</v>
      </c>
      <c r="AO163" s="119" t="s">
        <v>69</v>
      </c>
      <c r="AP163" s="118">
        <v>18000000</v>
      </c>
      <c r="AQ163" s="119" t="s">
        <v>1214</v>
      </c>
      <c r="AR163" s="118">
        <v>0</v>
      </c>
      <c r="AS163" s="127" t="s">
        <v>77</v>
      </c>
      <c r="AT163" s="221">
        <v>16320000</v>
      </c>
      <c r="AU163" s="159">
        <f t="shared" si="9"/>
        <v>1680000</v>
      </c>
      <c r="AV163" s="98">
        <f t="shared" si="10"/>
        <v>0.90666666666666662</v>
      </c>
      <c r="AW163" s="193" t="s">
        <v>77</v>
      </c>
      <c r="AX163" s="119" t="s">
        <v>1215</v>
      </c>
      <c r="AY163" s="118" t="s">
        <v>1372</v>
      </c>
      <c r="AZ163" s="116" t="s">
        <v>69</v>
      </c>
      <c r="BA163" s="116" t="s">
        <v>69</v>
      </c>
    </row>
    <row r="164" spans="2:53" x14ac:dyDescent="0.25">
      <c r="B164" s="116">
        <v>2024</v>
      </c>
      <c r="C164" s="116">
        <v>891780111</v>
      </c>
      <c r="D164" s="117" t="s">
        <v>64</v>
      </c>
      <c r="E164" s="119" t="s">
        <v>240</v>
      </c>
      <c r="F164" s="118" t="s">
        <v>506</v>
      </c>
      <c r="G164" s="218">
        <v>0</v>
      </c>
      <c r="H164" s="119" t="s">
        <v>75</v>
      </c>
      <c r="I164" s="117" t="s">
        <v>65</v>
      </c>
      <c r="J164" s="118" t="s">
        <v>772</v>
      </c>
      <c r="K164" s="118">
        <v>15000000</v>
      </c>
      <c r="L164" s="116" t="s">
        <v>70</v>
      </c>
      <c r="M164" s="118" t="s">
        <v>1044</v>
      </c>
      <c r="N164" s="118">
        <v>1082992753</v>
      </c>
      <c r="O164" s="122">
        <v>13</v>
      </c>
      <c r="P164" s="193">
        <v>45302</v>
      </c>
      <c r="Q164" s="118">
        <v>4518689382</v>
      </c>
      <c r="R164" s="219">
        <v>45310</v>
      </c>
      <c r="S164" s="118">
        <v>15000000</v>
      </c>
      <c r="T164" s="119" t="s">
        <v>67</v>
      </c>
      <c r="U164" s="118">
        <v>36718996</v>
      </c>
      <c r="V164" s="118" t="s">
        <v>1182</v>
      </c>
      <c r="W164" s="219">
        <v>45310</v>
      </c>
      <c r="X164" s="219">
        <v>45310</v>
      </c>
      <c r="Y164" s="125" t="s">
        <v>77</v>
      </c>
      <c r="Z164" s="219">
        <v>45457</v>
      </c>
      <c r="AA164" s="124">
        <f t="shared" si="8"/>
        <v>147</v>
      </c>
      <c r="AB164" s="118">
        <v>0</v>
      </c>
      <c r="AC164" s="220">
        <v>0</v>
      </c>
      <c r="AD164" s="118">
        <v>0</v>
      </c>
      <c r="AE164" s="193" t="s">
        <v>77</v>
      </c>
      <c r="AF164" s="124">
        <f t="shared" si="3"/>
        <v>0</v>
      </c>
      <c r="AG164" s="118">
        <v>0</v>
      </c>
      <c r="AH164" s="118">
        <v>0</v>
      </c>
      <c r="AI164" s="193" t="s">
        <v>77</v>
      </c>
      <c r="AJ164" s="119">
        <v>0</v>
      </c>
      <c r="AK164" s="123" t="s">
        <v>77</v>
      </c>
      <c r="AL164" s="123" t="s">
        <v>77</v>
      </c>
      <c r="AM164" s="124">
        <f t="shared" si="4"/>
        <v>0</v>
      </c>
      <c r="AN164" s="124">
        <f>+K164+AC164-AH164</f>
        <v>15000000</v>
      </c>
      <c r="AO164" s="119" t="s">
        <v>69</v>
      </c>
      <c r="AP164" s="118">
        <v>15000000</v>
      </c>
      <c r="AQ164" s="119" t="s">
        <v>1214</v>
      </c>
      <c r="AR164" s="118">
        <v>0</v>
      </c>
      <c r="AS164" s="127" t="s">
        <v>77</v>
      </c>
      <c r="AT164" s="221">
        <v>13600000</v>
      </c>
      <c r="AU164" s="159">
        <f t="shared" si="9"/>
        <v>1400000</v>
      </c>
      <c r="AV164" s="98">
        <f t="shared" si="10"/>
        <v>0.90666666666666662</v>
      </c>
      <c r="AW164" s="193" t="s">
        <v>77</v>
      </c>
      <c r="AX164" s="119" t="s">
        <v>1215</v>
      </c>
      <c r="AY164" s="118" t="s">
        <v>1373</v>
      </c>
      <c r="AZ164" s="116" t="s">
        <v>69</v>
      </c>
      <c r="BA164" s="116" t="s">
        <v>69</v>
      </c>
    </row>
    <row r="165" spans="2:53" x14ac:dyDescent="0.25">
      <c r="B165" s="116">
        <v>2024</v>
      </c>
      <c r="C165" s="116">
        <v>891780111</v>
      </c>
      <c r="D165" s="117" t="s">
        <v>64</v>
      </c>
      <c r="E165" s="119" t="s">
        <v>241</v>
      </c>
      <c r="F165" s="118" t="s">
        <v>507</v>
      </c>
      <c r="G165" s="218">
        <v>0</v>
      </c>
      <c r="H165" s="119" t="s">
        <v>75</v>
      </c>
      <c r="I165" s="117" t="s">
        <v>65</v>
      </c>
      <c r="J165" s="118" t="s">
        <v>773</v>
      </c>
      <c r="K165" s="118">
        <v>22403000</v>
      </c>
      <c r="L165" s="116" t="s">
        <v>70</v>
      </c>
      <c r="M165" s="118" t="s">
        <v>1045</v>
      </c>
      <c r="N165" s="118">
        <v>1004370372</v>
      </c>
      <c r="O165" s="122">
        <v>13</v>
      </c>
      <c r="P165" s="193">
        <v>45302</v>
      </c>
      <c r="Q165" s="118">
        <v>4518689382</v>
      </c>
      <c r="R165" s="219">
        <v>45313</v>
      </c>
      <c r="S165" s="118">
        <v>22403000</v>
      </c>
      <c r="T165" s="119" t="s">
        <v>67</v>
      </c>
      <c r="U165" s="118">
        <v>85460304</v>
      </c>
      <c r="V165" s="118" t="s">
        <v>1193</v>
      </c>
      <c r="W165" s="219">
        <v>45310</v>
      </c>
      <c r="X165" s="219">
        <v>45313</v>
      </c>
      <c r="Y165" s="125" t="s">
        <v>77</v>
      </c>
      <c r="Z165" s="219">
        <v>45457</v>
      </c>
      <c r="AA165" s="124">
        <f t="shared" si="8"/>
        <v>144</v>
      </c>
      <c r="AB165" s="118">
        <v>0</v>
      </c>
      <c r="AC165" s="220">
        <v>0</v>
      </c>
      <c r="AD165" s="118">
        <v>0</v>
      </c>
      <c r="AE165" s="193" t="s">
        <v>77</v>
      </c>
      <c r="AF165" s="124">
        <f t="shared" si="3"/>
        <v>0</v>
      </c>
      <c r="AG165" s="118">
        <v>0</v>
      </c>
      <c r="AH165" s="118">
        <v>0</v>
      </c>
      <c r="AI165" s="193" t="s">
        <v>77</v>
      </c>
      <c r="AJ165" s="119">
        <v>0</v>
      </c>
      <c r="AK165" s="123" t="s">
        <v>77</v>
      </c>
      <c r="AL165" s="123" t="s">
        <v>77</v>
      </c>
      <c r="AM165" s="124">
        <f t="shared" si="4"/>
        <v>0</v>
      </c>
      <c r="AN165" s="124">
        <f>+K165+AC165-AH165</f>
        <v>22403000</v>
      </c>
      <c r="AO165" s="119" t="s">
        <v>69</v>
      </c>
      <c r="AP165" s="118">
        <v>22403000</v>
      </c>
      <c r="AQ165" s="119" t="s">
        <v>1214</v>
      </c>
      <c r="AR165" s="118">
        <v>0</v>
      </c>
      <c r="AS165" s="127" t="s">
        <v>77</v>
      </c>
      <c r="AT165" s="221">
        <v>20210000</v>
      </c>
      <c r="AU165" s="159">
        <f t="shared" si="9"/>
        <v>2193000</v>
      </c>
      <c r="AV165" s="98">
        <f t="shared" si="10"/>
        <v>0.90211132437619956</v>
      </c>
      <c r="AW165" s="193" t="s">
        <v>77</v>
      </c>
      <c r="AX165" s="119" t="s">
        <v>1215</v>
      </c>
      <c r="AY165" s="118" t="s">
        <v>1374</v>
      </c>
      <c r="AZ165" s="116" t="s">
        <v>69</v>
      </c>
      <c r="BA165" s="116" t="s">
        <v>69</v>
      </c>
    </row>
    <row r="166" spans="2:53" x14ac:dyDescent="0.25">
      <c r="B166" s="116">
        <v>2024</v>
      </c>
      <c r="C166" s="116">
        <v>891780111</v>
      </c>
      <c r="D166" s="117" t="s">
        <v>64</v>
      </c>
      <c r="E166" s="119" t="s">
        <v>242</v>
      </c>
      <c r="F166" s="118" t="s">
        <v>508</v>
      </c>
      <c r="G166" s="218">
        <v>0</v>
      </c>
      <c r="H166" s="119" t="s">
        <v>75</v>
      </c>
      <c r="I166" s="117" t="s">
        <v>65</v>
      </c>
      <c r="J166" s="118" t="s">
        <v>774</v>
      </c>
      <c r="K166" s="118">
        <v>15000000</v>
      </c>
      <c r="L166" s="116" t="s">
        <v>70</v>
      </c>
      <c r="M166" s="118" t="s">
        <v>1046</v>
      </c>
      <c r="N166" s="118">
        <v>1082840247</v>
      </c>
      <c r="O166" s="122">
        <v>13</v>
      </c>
      <c r="P166" s="193">
        <v>45302</v>
      </c>
      <c r="Q166" s="118">
        <v>4518689382</v>
      </c>
      <c r="R166" s="219">
        <v>45310</v>
      </c>
      <c r="S166" s="118">
        <v>15000000</v>
      </c>
      <c r="T166" s="119" t="s">
        <v>67</v>
      </c>
      <c r="U166" s="118">
        <v>1082889541</v>
      </c>
      <c r="V166" s="118" t="s">
        <v>1192</v>
      </c>
      <c r="W166" s="219">
        <v>45310</v>
      </c>
      <c r="X166" s="219">
        <v>45310</v>
      </c>
      <c r="Y166" s="125" t="s">
        <v>77</v>
      </c>
      <c r="Z166" s="219">
        <v>45457</v>
      </c>
      <c r="AA166" s="124">
        <f t="shared" si="8"/>
        <v>147</v>
      </c>
      <c r="AB166" s="118">
        <v>0</v>
      </c>
      <c r="AC166" s="220">
        <v>0</v>
      </c>
      <c r="AD166" s="118">
        <v>0</v>
      </c>
      <c r="AE166" s="193" t="s">
        <v>77</v>
      </c>
      <c r="AF166" s="124">
        <f t="shared" si="3"/>
        <v>0</v>
      </c>
      <c r="AG166" s="118">
        <v>0</v>
      </c>
      <c r="AH166" s="118">
        <v>0</v>
      </c>
      <c r="AI166" s="193" t="s">
        <v>77</v>
      </c>
      <c r="AJ166" s="119">
        <v>0</v>
      </c>
      <c r="AK166" s="123" t="s">
        <v>77</v>
      </c>
      <c r="AL166" s="123" t="s">
        <v>77</v>
      </c>
      <c r="AM166" s="124">
        <f t="shared" si="4"/>
        <v>0</v>
      </c>
      <c r="AN166" s="124">
        <f>+K166+AC166-AH166</f>
        <v>15000000</v>
      </c>
      <c r="AO166" s="119" t="s">
        <v>69</v>
      </c>
      <c r="AP166" s="118">
        <v>15000000</v>
      </c>
      <c r="AQ166" s="119" t="s">
        <v>1214</v>
      </c>
      <c r="AR166" s="118">
        <v>0</v>
      </c>
      <c r="AS166" s="127" t="s">
        <v>77</v>
      </c>
      <c r="AT166" s="221">
        <v>13600000</v>
      </c>
      <c r="AU166" s="159">
        <f t="shared" si="9"/>
        <v>1400000</v>
      </c>
      <c r="AV166" s="98">
        <f t="shared" si="10"/>
        <v>0.90666666666666662</v>
      </c>
      <c r="AW166" s="193" t="s">
        <v>77</v>
      </c>
      <c r="AX166" s="119" t="s">
        <v>1215</v>
      </c>
      <c r="AY166" s="118" t="s">
        <v>1375</v>
      </c>
      <c r="AZ166" s="116" t="s">
        <v>69</v>
      </c>
      <c r="BA166" s="116" t="s">
        <v>69</v>
      </c>
    </row>
    <row r="167" spans="2:53" x14ac:dyDescent="0.25">
      <c r="B167" s="116">
        <v>2024</v>
      </c>
      <c r="C167" s="116">
        <v>891780111</v>
      </c>
      <c r="D167" s="117" t="s">
        <v>64</v>
      </c>
      <c r="E167" s="119" t="s">
        <v>243</v>
      </c>
      <c r="F167" s="118" t="s">
        <v>509</v>
      </c>
      <c r="G167" s="218">
        <v>0</v>
      </c>
      <c r="H167" s="119" t="s">
        <v>75</v>
      </c>
      <c r="I167" s="117" t="s">
        <v>65</v>
      </c>
      <c r="J167" s="118" t="s">
        <v>775</v>
      </c>
      <c r="K167" s="118">
        <v>30500000</v>
      </c>
      <c r="L167" s="116" t="s">
        <v>70</v>
      </c>
      <c r="M167" s="118" t="s">
        <v>1047</v>
      </c>
      <c r="N167" s="118">
        <v>85450384</v>
      </c>
      <c r="O167" s="122">
        <v>13</v>
      </c>
      <c r="P167" s="193">
        <v>45302</v>
      </c>
      <c r="Q167" s="118">
        <v>4518689382</v>
      </c>
      <c r="R167" s="219">
        <v>45310</v>
      </c>
      <c r="S167" s="118">
        <v>30500000</v>
      </c>
      <c r="T167" s="119" t="s">
        <v>67</v>
      </c>
      <c r="U167" s="118">
        <v>85455983</v>
      </c>
      <c r="V167" s="118" t="s">
        <v>1170</v>
      </c>
      <c r="W167" s="219">
        <v>45310</v>
      </c>
      <c r="X167" s="219">
        <v>45310</v>
      </c>
      <c r="Y167" s="125" t="s">
        <v>77</v>
      </c>
      <c r="Z167" s="219">
        <v>45457</v>
      </c>
      <c r="AA167" s="124">
        <f t="shared" si="8"/>
        <v>147</v>
      </c>
      <c r="AB167" s="118">
        <v>0</v>
      </c>
      <c r="AC167" s="220">
        <v>0</v>
      </c>
      <c r="AD167" s="118">
        <v>0</v>
      </c>
      <c r="AE167" s="193" t="s">
        <v>77</v>
      </c>
      <c r="AF167" s="124">
        <f t="shared" si="3"/>
        <v>0</v>
      </c>
      <c r="AG167" s="118">
        <v>0</v>
      </c>
      <c r="AH167" s="118">
        <v>0</v>
      </c>
      <c r="AI167" s="193" t="s">
        <v>77</v>
      </c>
      <c r="AJ167" s="119">
        <v>0</v>
      </c>
      <c r="AK167" s="123" t="s">
        <v>77</v>
      </c>
      <c r="AL167" s="123" t="s">
        <v>77</v>
      </c>
      <c r="AM167" s="124">
        <f t="shared" si="4"/>
        <v>0</v>
      </c>
      <c r="AN167" s="124">
        <f>+K167+AC167-AH167</f>
        <v>30500000</v>
      </c>
      <c r="AO167" s="119" t="s">
        <v>69</v>
      </c>
      <c r="AP167" s="118">
        <v>30500000</v>
      </c>
      <c r="AQ167" s="119" t="s">
        <v>1214</v>
      </c>
      <c r="AR167" s="118">
        <v>0</v>
      </c>
      <c r="AS167" s="127" t="s">
        <v>77</v>
      </c>
      <c r="AT167" s="221">
        <v>27653000</v>
      </c>
      <c r="AU167" s="159">
        <f t="shared" si="9"/>
        <v>2847000</v>
      </c>
      <c r="AV167" s="98">
        <f t="shared" si="10"/>
        <v>0.90665573770491803</v>
      </c>
      <c r="AW167" s="193" t="s">
        <v>77</v>
      </c>
      <c r="AX167" s="119" t="s">
        <v>1215</v>
      </c>
      <c r="AY167" s="118" t="s">
        <v>1376</v>
      </c>
      <c r="AZ167" s="116" t="s">
        <v>69</v>
      </c>
      <c r="BA167" s="116" t="s">
        <v>69</v>
      </c>
    </row>
    <row r="168" spans="2:53" x14ac:dyDescent="0.25">
      <c r="B168" s="116">
        <v>2024</v>
      </c>
      <c r="C168" s="116">
        <v>891780111</v>
      </c>
      <c r="D168" s="117" t="s">
        <v>64</v>
      </c>
      <c r="E168" s="119" t="s">
        <v>244</v>
      </c>
      <c r="F168" s="118" t="s">
        <v>510</v>
      </c>
      <c r="G168" s="218">
        <v>0</v>
      </c>
      <c r="H168" s="119" t="s">
        <v>75</v>
      </c>
      <c r="I168" s="117" t="s">
        <v>65</v>
      </c>
      <c r="J168" s="118" t="s">
        <v>776</v>
      </c>
      <c r="K168" s="118">
        <v>16400000</v>
      </c>
      <c r="L168" s="116" t="s">
        <v>70</v>
      </c>
      <c r="M168" s="118" t="s">
        <v>1048</v>
      </c>
      <c r="N168" s="118">
        <v>1082981735</v>
      </c>
      <c r="O168" s="122">
        <v>13</v>
      </c>
      <c r="P168" s="193">
        <v>45302</v>
      </c>
      <c r="Q168" s="118">
        <v>4518689382</v>
      </c>
      <c r="R168" s="219">
        <v>45310</v>
      </c>
      <c r="S168" s="118">
        <v>16400000</v>
      </c>
      <c r="T168" s="119" t="s">
        <v>67</v>
      </c>
      <c r="U168" s="118">
        <v>36694483</v>
      </c>
      <c r="V168" s="118" t="s">
        <v>1196</v>
      </c>
      <c r="W168" s="219">
        <v>45310</v>
      </c>
      <c r="X168" s="219">
        <v>45310</v>
      </c>
      <c r="Y168" s="125" t="s">
        <v>77</v>
      </c>
      <c r="Z168" s="219">
        <v>45457</v>
      </c>
      <c r="AA168" s="124">
        <f t="shared" si="8"/>
        <v>147</v>
      </c>
      <c r="AB168" s="118">
        <v>0</v>
      </c>
      <c r="AC168" s="220">
        <v>0</v>
      </c>
      <c r="AD168" s="118">
        <v>0</v>
      </c>
      <c r="AE168" s="193" t="s">
        <v>77</v>
      </c>
      <c r="AF168" s="124">
        <f t="shared" si="3"/>
        <v>0</v>
      </c>
      <c r="AG168" s="118">
        <v>0</v>
      </c>
      <c r="AH168" s="118">
        <v>0</v>
      </c>
      <c r="AI168" s="193" t="s">
        <v>77</v>
      </c>
      <c r="AJ168" s="119">
        <v>0</v>
      </c>
      <c r="AK168" s="123" t="s">
        <v>77</v>
      </c>
      <c r="AL168" s="123" t="s">
        <v>77</v>
      </c>
      <c r="AM168" s="124">
        <f t="shared" si="4"/>
        <v>0</v>
      </c>
      <c r="AN168" s="124">
        <f>+K168+AC168-AH168</f>
        <v>16400000</v>
      </c>
      <c r="AO168" s="119" t="s">
        <v>69</v>
      </c>
      <c r="AP168" s="118">
        <v>16400000</v>
      </c>
      <c r="AQ168" s="119" t="s">
        <v>1214</v>
      </c>
      <c r="AR168" s="118">
        <v>0</v>
      </c>
      <c r="AS168" s="127" t="s">
        <v>77</v>
      </c>
      <c r="AT168" s="221">
        <v>15000000</v>
      </c>
      <c r="AU168" s="159">
        <f t="shared" si="9"/>
        <v>1400000</v>
      </c>
      <c r="AV168" s="98">
        <f t="shared" si="10"/>
        <v>0.91463414634146345</v>
      </c>
      <c r="AW168" s="193" t="s">
        <v>77</v>
      </c>
      <c r="AX168" s="119" t="s">
        <v>1215</v>
      </c>
      <c r="AY168" s="118" t="s">
        <v>1377</v>
      </c>
      <c r="AZ168" s="116" t="s">
        <v>69</v>
      </c>
      <c r="BA168" s="116" t="s">
        <v>69</v>
      </c>
    </row>
    <row r="169" spans="2:53" x14ac:dyDescent="0.25">
      <c r="B169" s="116">
        <v>2024</v>
      </c>
      <c r="C169" s="116">
        <v>891780111</v>
      </c>
      <c r="D169" s="117" t="s">
        <v>64</v>
      </c>
      <c r="E169" s="119" t="s">
        <v>245</v>
      </c>
      <c r="F169" s="118" t="s">
        <v>511</v>
      </c>
      <c r="G169" s="218">
        <v>0</v>
      </c>
      <c r="H169" s="119" t="s">
        <v>75</v>
      </c>
      <c r="I169" s="117" t="s">
        <v>65</v>
      </c>
      <c r="J169" s="118" t="s">
        <v>777</v>
      </c>
      <c r="K169" s="118">
        <v>18000000</v>
      </c>
      <c r="L169" s="116" t="s">
        <v>70</v>
      </c>
      <c r="M169" s="118" t="s">
        <v>1049</v>
      </c>
      <c r="N169" s="118">
        <v>1082908015</v>
      </c>
      <c r="O169" s="122">
        <v>13</v>
      </c>
      <c r="P169" s="193">
        <v>45302</v>
      </c>
      <c r="Q169" s="118">
        <v>4518689382</v>
      </c>
      <c r="R169" s="219">
        <v>45310</v>
      </c>
      <c r="S169" s="118">
        <v>18000000</v>
      </c>
      <c r="T169" s="119" t="s">
        <v>67</v>
      </c>
      <c r="U169" s="118">
        <v>57464638</v>
      </c>
      <c r="V169" s="118" t="s">
        <v>1198</v>
      </c>
      <c r="W169" s="219">
        <v>45310</v>
      </c>
      <c r="X169" s="219">
        <v>45310</v>
      </c>
      <c r="Y169" s="125" t="s">
        <v>77</v>
      </c>
      <c r="Z169" s="219">
        <v>45457</v>
      </c>
      <c r="AA169" s="124">
        <f t="shared" si="8"/>
        <v>147</v>
      </c>
      <c r="AB169" s="118">
        <v>0</v>
      </c>
      <c r="AC169" s="220">
        <v>0</v>
      </c>
      <c r="AD169" s="118">
        <v>0</v>
      </c>
      <c r="AE169" s="193" t="s">
        <v>77</v>
      </c>
      <c r="AF169" s="124">
        <f t="shared" si="3"/>
        <v>0</v>
      </c>
      <c r="AG169" s="118">
        <v>1</v>
      </c>
      <c r="AH169" s="118">
        <v>11160000</v>
      </c>
      <c r="AI169" s="193">
        <v>45362</v>
      </c>
      <c r="AJ169" s="119">
        <v>0</v>
      </c>
      <c r="AK169" s="123" t="s">
        <v>77</v>
      </c>
      <c r="AL169" s="123" t="s">
        <v>77</v>
      </c>
      <c r="AM169" s="124">
        <f t="shared" si="4"/>
        <v>0</v>
      </c>
      <c r="AN169" s="124">
        <f>+K169+AC169-AH169</f>
        <v>6840000</v>
      </c>
      <c r="AO169" s="119" t="s">
        <v>69</v>
      </c>
      <c r="AP169" s="118">
        <v>18000000</v>
      </c>
      <c r="AQ169" s="119" t="s">
        <v>1214</v>
      </c>
      <c r="AR169" s="118">
        <v>0</v>
      </c>
      <c r="AS169" s="127" t="s">
        <v>77</v>
      </c>
      <c r="AT169" s="221">
        <v>6840000</v>
      </c>
      <c r="AU169" s="159">
        <f t="shared" si="9"/>
        <v>0</v>
      </c>
      <c r="AV169" s="98">
        <f t="shared" si="10"/>
        <v>1</v>
      </c>
      <c r="AW169" s="193" t="s">
        <v>77</v>
      </c>
      <c r="AX169" s="119" t="s">
        <v>1216</v>
      </c>
      <c r="AY169" s="118" t="s">
        <v>1378</v>
      </c>
      <c r="AZ169" s="116" t="s">
        <v>69</v>
      </c>
      <c r="BA169" s="116" t="s">
        <v>69</v>
      </c>
    </row>
    <row r="170" spans="2:53" x14ac:dyDescent="0.25">
      <c r="B170" s="116">
        <v>2024</v>
      </c>
      <c r="C170" s="116">
        <v>891780111</v>
      </c>
      <c r="D170" s="117" t="s">
        <v>64</v>
      </c>
      <c r="E170" s="119" t="s">
        <v>246</v>
      </c>
      <c r="F170" s="118" t="s">
        <v>512</v>
      </c>
      <c r="G170" s="218">
        <v>0</v>
      </c>
      <c r="H170" s="119" t="s">
        <v>75</v>
      </c>
      <c r="I170" s="117" t="s">
        <v>65</v>
      </c>
      <c r="J170" s="118" t="s">
        <v>778</v>
      </c>
      <c r="K170" s="118">
        <v>15000000</v>
      </c>
      <c r="L170" s="116" t="s">
        <v>70</v>
      </c>
      <c r="M170" s="118" t="s">
        <v>1050</v>
      </c>
      <c r="N170" s="118">
        <v>1082946247</v>
      </c>
      <c r="O170" s="122">
        <v>13</v>
      </c>
      <c r="P170" s="193">
        <v>45302</v>
      </c>
      <c r="Q170" s="118">
        <v>4518689382</v>
      </c>
      <c r="R170" s="219">
        <v>45310</v>
      </c>
      <c r="S170" s="118">
        <v>15000000</v>
      </c>
      <c r="T170" s="119" t="s">
        <v>67</v>
      </c>
      <c r="U170" s="118">
        <v>85152695</v>
      </c>
      <c r="V170" s="118" t="s">
        <v>1189</v>
      </c>
      <c r="W170" s="219">
        <v>45310</v>
      </c>
      <c r="X170" s="219">
        <v>45310</v>
      </c>
      <c r="Y170" s="125" t="s">
        <v>77</v>
      </c>
      <c r="Z170" s="219">
        <v>45457</v>
      </c>
      <c r="AA170" s="124">
        <f t="shared" si="8"/>
        <v>147</v>
      </c>
      <c r="AB170" s="118">
        <v>0</v>
      </c>
      <c r="AC170" s="220">
        <v>0</v>
      </c>
      <c r="AD170" s="118">
        <v>0</v>
      </c>
      <c r="AE170" s="193" t="s">
        <v>77</v>
      </c>
      <c r="AF170" s="124">
        <f t="shared" si="3"/>
        <v>0</v>
      </c>
      <c r="AG170" s="118">
        <v>0</v>
      </c>
      <c r="AH170" s="118">
        <v>0</v>
      </c>
      <c r="AI170" s="193" t="s">
        <v>77</v>
      </c>
      <c r="AJ170" s="119">
        <v>0</v>
      </c>
      <c r="AK170" s="123" t="s">
        <v>77</v>
      </c>
      <c r="AL170" s="123" t="s">
        <v>77</v>
      </c>
      <c r="AM170" s="124">
        <f t="shared" si="4"/>
        <v>0</v>
      </c>
      <c r="AN170" s="124">
        <f>+K170+AC170-AH170</f>
        <v>15000000</v>
      </c>
      <c r="AO170" s="119" t="s">
        <v>69</v>
      </c>
      <c r="AP170" s="118">
        <v>15000000</v>
      </c>
      <c r="AQ170" s="119" t="s">
        <v>1214</v>
      </c>
      <c r="AR170" s="118">
        <v>0</v>
      </c>
      <c r="AS170" s="127" t="s">
        <v>77</v>
      </c>
      <c r="AT170" s="221">
        <v>13600000</v>
      </c>
      <c r="AU170" s="159">
        <f t="shared" si="9"/>
        <v>1400000</v>
      </c>
      <c r="AV170" s="98">
        <f t="shared" si="10"/>
        <v>0.90666666666666662</v>
      </c>
      <c r="AW170" s="193" t="s">
        <v>77</v>
      </c>
      <c r="AX170" s="119" t="s">
        <v>1215</v>
      </c>
      <c r="AY170" s="118" t="s">
        <v>1379</v>
      </c>
      <c r="AZ170" s="116" t="s">
        <v>69</v>
      </c>
      <c r="BA170" s="116" t="s">
        <v>69</v>
      </c>
    </row>
    <row r="171" spans="2:53" x14ac:dyDescent="0.25">
      <c r="B171" s="116">
        <v>2024</v>
      </c>
      <c r="C171" s="116">
        <v>891780111</v>
      </c>
      <c r="D171" s="117" t="s">
        <v>64</v>
      </c>
      <c r="E171" s="119" t="s">
        <v>247</v>
      </c>
      <c r="F171" s="118" t="s">
        <v>513</v>
      </c>
      <c r="G171" s="218">
        <v>0</v>
      </c>
      <c r="H171" s="119" t="s">
        <v>75</v>
      </c>
      <c r="I171" s="117" t="s">
        <v>65</v>
      </c>
      <c r="J171" s="118" t="s">
        <v>779</v>
      </c>
      <c r="K171" s="118">
        <v>30000000</v>
      </c>
      <c r="L171" s="116" t="s">
        <v>70</v>
      </c>
      <c r="M171" s="118" t="s">
        <v>1051</v>
      </c>
      <c r="N171" s="118">
        <v>19601307</v>
      </c>
      <c r="O171" s="122">
        <v>13</v>
      </c>
      <c r="P171" s="193">
        <v>45302</v>
      </c>
      <c r="Q171" s="118">
        <v>4518689382</v>
      </c>
      <c r="R171" s="219">
        <v>45310</v>
      </c>
      <c r="S171" s="118">
        <v>30000000</v>
      </c>
      <c r="T171" s="119" t="s">
        <v>67</v>
      </c>
      <c r="U171" s="118">
        <v>84457182</v>
      </c>
      <c r="V171" s="118" t="s">
        <v>1199</v>
      </c>
      <c r="W171" s="219">
        <v>45310</v>
      </c>
      <c r="X171" s="219">
        <v>45310</v>
      </c>
      <c r="Y171" s="125" t="s">
        <v>77</v>
      </c>
      <c r="Z171" s="219">
        <v>45457</v>
      </c>
      <c r="AA171" s="124">
        <f t="shared" si="8"/>
        <v>147</v>
      </c>
      <c r="AB171" s="118">
        <v>0</v>
      </c>
      <c r="AC171" s="220">
        <v>0</v>
      </c>
      <c r="AD171" s="118">
        <v>0</v>
      </c>
      <c r="AE171" s="193" t="s">
        <v>77</v>
      </c>
      <c r="AF171" s="124">
        <f t="shared" si="3"/>
        <v>0</v>
      </c>
      <c r="AG171" s="118">
        <v>0</v>
      </c>
      <c r="AH171" s="118">
        <v>0</v>
      </c>
      <c r="AI171" s="193" t="s">
        <v>77</v>
      </c>
      <c r="AJ171" s="119">
        <v>0</v>
      </c>
      <c r="AK171" s="123" t="s">
        <v>77</v>
      </c>
      <c r="AL171" s="123" t="s">
        <v>77</v>
      </c>
      <c r="AM171" s="124">
        <f t="shared" si="4"/>
        <v>0</v>
      </c>
      <c r="AN171" s="124">
        <f>+K171+AC171-AH171</f>
        <v>30000000</v>
      </c>
      <c r="AO171" s="119" t="s">
        <v>69</v>
      </c>
      <c r="AP171" s="118">
        <v>30000000</v>
      </c>
      <c r="AQ171" s="119" t="s">
        <v>1214</v>
      </c>
      <c r="AR171" s="118">
        <v>0</v>
      </c>
      <c r="AS171" s="127" t="s">
        <v>77</v>
      </c>
      <c r="AT171" s="221">
        <v>27200000</v>
      </c>
      <c r="AU171" s="159">
        <f t="shared" si="9"/>
        <v>2800000</v>
      </c>
      <c r="AV171" s="98">
        <f t="shared" si="10"/>
        <v>0.90666666666666662</v>
      </c>
      <c r="AW171" s="193" t="s">
        <v>77</v>
      </c>
      <c r="AX171" s="119" t="s">
        <v>1215</v>
      </c>
      <c r="AY171" s="118" t="s">
        <v>1380</v>
      </c>
      <c r="AZ171" s="116" t="s">
        <v>69</v>
      </c>
      <c r="BA171" s="116" t="s">
        <v>69</v>
      </c>
    </row>
    <row r="172" spans="2:53" x14ac:dyDescent="0.25">
      <c r="B172" s="116">
        <v>2024</v>
      </c>
      <c r="C172" s="116">
        <v>891780111</v>
      </c>
      <c r="D172" s="117" t="s">
        <v>64</v>
      </c>
      <c r="E172" s="119" t="s">
        <v>248</v>
      </c>
      <c r="F172" s="118" t="s">
        <v>514</v>
      </c>
      <c r="G172" s="218">
        <v>0</v>
      </c>
      <c r="H172" s="119" t="s">
        <v>75</v>
      </c>
      <c r="I172" s="117" t="s">
        <v>65</v>
      </c>
      <c r="J172" s="118" t="s">
        <v>780</v>
      </c>
      <c r="K172" s="118">
        <v>13860000</v>
      </c>
      <c r="L172" s="116" t="s">
        <v>70</v>
      </c>
      <c r="M172" s="118" t="s">
        <v>1052</v>
      </c>
      <c r="N172" s="118">
        <v>85462989</v>
      </c>
      <c r="O172" s="122">
        <v>13</v>
      </c>
      <c r="P172" s="193">
        <v>45302</v>
      </c>
      <c r="Q172" s="118">
        <v>4518689382</v>
      </c>
      <c r="R172" s="219">
        <v>45310</v>
      </c>
      <c r="S172" s="118">
        <v>13860000</v>
      </c>
      <c r="T172" s="119" t="s">
        <v>67</v>
      </c>
      <c r="U172" s="118">
        <v>36665858</v>
      </c>
      <c r="V172" s="118" t="s">
        <v>1200</v>
      </c>
      <c r="W172" s="219">
        <v>45310</v>
      </c>
      <c r="X172" s="219">
        <v>45310</v>
      </c>
      <c r="Y172" s="125" t="s">
        <v>77</v>
      </c>
      <c r="Z172" s="219">
        <v>45457</v>
      </c>
      <c r="AA172" s="124">
        <f t="shared" si="8"/>
        <v>147</v>
      </c>
      <c r="AB172" s="118">
        <v>0</v>
      </c>
      <c r="AC172" s="220">
        <v>0</v>
      </c>
      <c r="AD172" s="118">
        <v>0</v>
      </c>
      <c r="AE172" s="193" t="s">
        <v>77</v>
      </c>
      <c r="AF172" s="124">
        <f t="shared" si="3"/>
        <v>0</v>
      </c>
      <c r="AG172" s="118">
        <v>0</v>
      </c>
      <c r="AH172" s="118">
        <v>0</v>
      </c>
      <c r="AI172" s="193" t="s">
        <v>77</v>
      </c>
      <c r="AJ172" s="119">
        <v>0</v>
      </c>
      <c r="AK172" s="123" t="s">
        <v>77</v>
      </c>
      <c r="AL172" s="123" t="s">
        <v>77</v>
      </c>
      <c r="AM172" s="124">
        <f t="shared" si="4"/>
        <v>0</v>
      </c>
      <c r="AN172" s="124">
        <f>+K172+AC172-AH172</f>
        <v>13860000</v>
      </c>
      <c r="AO172" s="119" t="s">
        <v>69</v>
      </c>
      <c r="AP172" s="118">
        <v>13860000</v>
      </c>
      <c r="AQ172" s="119" t="s">
        <v>1214</v>
      </c>
      <c r="AR172" s="118">
        <v>0</v>
      </c>
      <c r="AS172" s="127" t="s">
        <v>77</v>
      </c>
      <c r="AT172" s="221">
        <v>12600000</v>
      </c>
      <c r="AU172" s="159">
        <f t="shared" si="9"/>
        <v>1260000</v>
      </c>
      <c r="AV172" s="98">
        <f t="shared" si="10"/>
        <v>0.90909090909090906</v>
      </c>
      <c r="AW172" s="193" t="s">
        <v>77</v>
      </c>
      <c r="AX172" s="119" t="s">
        <v>1215</v>
      </c>
      <c r="AY172" s="118" t="s">
        <v>1381</v>
      </c>
      <c r="AZ172" s="116" t="s">
        <v>69</v>
      </c>
      <c r="BA172" s="116" t="s">
        <v>69</v>
      </c>
    </row>
    <row r="173" spans="2:53" x14ac:dyDescent="0.25">
      <c r="B173" s="116">
        <v>2024</v>
      </c>
      <c r="C173" s="116">
        <v>891780111</v>
      </c>
      <c r="D173" s="117" t="s">
        <v>64</v>
      </c>
      <c r="E173" s="119" t="s">
        <v>249</v>
      </c>
      <c r="F173" s="118" t="s">
        <v>515</v>
      </c>
      <c r="G173" s="218">
        <v>0</v>
      </c>
      <c r="H173" s="119" t="s">
        <v>75</v>
      </c>
      <c r="I173" s="117" t="s">
        <v>65</v>
      </c>
      <c r="J173" s="118" t="s">
        <v>781</v>
      </c>
      <c r="K173" s="118">
        <v>14800000</v>
      </c>
      <c r="L173" s="116" t="s">
        <v>70</v>
      </c>
      <c r="M173" s="118" t="s">
        <v>1053</v>
      </c>
      <c r="N173" s="118">
        <v>1083045649</v>
      </c>
      <c r="O173" s="122">
        <v>13</v>
      </c>
      <c r="P173" s="193">
        <v>45302</v>
      </c>
      <c r="Q173" s="118">
        <v>4518689382</v>
      </c>
      <c r="R173" s="219">
        <v>45310</v>
      </c>
      <c r="S173" s="118">
        <v>14800000</v>
      </c>
      <c r="T173" s="119" t="s">
        <v>67</v>
      </c>
      <c r="U173" s="118">
        <v>1082868728</v>
      </c>
      <c r="V173" s="118" t="s">
        <v>1201</v>
      </c>
      <c r="W173" s="219">
        <v>45310</v>
      </c>
      <c r="X173" s="219">
        <v>45310</v>
      </c>
      <c r="Y173" s="125" t="s">
        <v>77</v>
      </c>
      <c r="Z173" s="219">
        <v>45457</v>
      </c>
      <c r="AA173" s="124">
        <f t="shared" si="8"/>
        <v>147</v>
      </c>
      <c r="AB173" s="118">
        <v>0</v>
      </c>
      <c r="AC173" s="220">
        <v>0</v>
      </c>
      <c r="AD173" s="118">
        <v>0</v>
      </c>
      <c r="AE173" s="193" t="s">
        <v>77</v>
      </c>
      <c r="AF173" s="124">
        <f t="shared" si="3"/>
        <v>0</v>
      </c>
      <c r="AG173" s="118">
        <v>0</v>
      </c>
      <c r="AH173" s="118">
        <v>0</v>
      </c>
      <c r="AI173" s="193" t="s">
        <v>77</v>
      </c>
      <c r="AJ173" s="119">
        <v>0</v>
      </c>
      <c r="AK173" s="123" t="s">
        <v>77</v>
      </c>
      <c r="AL173" s="123" t="s">
        <v>77</v>
      </c>
      <c r="AM173" s="124">
        <f t="shared" si="4"/>
        <v>0</v>
      </c>
      <c r="AN173" s="124">
        <f>+K173+AC173-AH173</f>
        <v>14800000</v>
      </c>
      <c r="AO173" s="119" t="s">
        <v>69</v>
      </c>
      <c r="AP173" s="118">
        <v>14800000</v>
      </c>
      <c r="AQ173" s="119" t="s">
        <v>1214</v>
      </c>
      <c r="AR173" s="118">
        <v>0</v>
      </c>
      <c r="AS173" s="127" t="s">
        <v>77</v>
      </c>
      <c r="AT173" s="221">
        <v>13400000</v>
      </c>
      <c r="AU173" s="159">
        <f t="shared" si="9"/>
        <v>1400000</v>
      </c>
      <c r="AV173" s="98">
        <f t="shared" si="10"/>
        <v>0.90540540540540537</v>
      </c>
      <c r="AW173" s="193" t="s">
        <v>77</v>
      </c>
      <c r="AX173" s="119" t="s">
        <v>1215</v>
      </c>
      <c r="AY173" s="118" t="s">
        <v>1382</v>
      </c>
      <c r="AZ173" s="116" t="s">
        <v>69</v>
      </c>
      <c r="BA173" s="116" t="s">
        <v>69</v>
      </c>
    </row>
    <row r="174" spans="2:53" x14ac:dyDescent="0.25">
      <c r="B174" s="116">
        <v>2024</v>
      </c>
      <c r="C174" s="116">
        <v>891780111</v>
      </c>
      <c r="D174" s="117" t="s">
        <v>64</v>
      </c>
      <c r="E174" s="119" t="s">
        <v>250</v>
      </c>
      <c r="F174" s="118" t="s">
        <v>516</v>
      </c>
      <c r="G174" s="218">
        <v>0</v>
      </c>
      <c r="H174" s="119" t="s">
        <v>75</v>
      </c>
      <c r="I174" s="117" t="s">
        <v>65</v>
      </c>
      <c r="J174" s="118" t="s">
        <v>782</v>
      </c>
      <c r="K174" s="118">
        <v>16100000</v>
      </c>
      <c r="L174" s="116" t="s">
        <v>70</v>
      </c>
      <c r="M174" s="118" t="s">
        <v>1054</v>
      </c>
      <c r="N174" s="118">
        <v>1083567834</v>
      </c>
      <c r="O174" s="122">
        <v>13</v>
      </c>
      <c r="P174" s="193">
        <v>45302</v>
      </c>
      <c r="Q174" s="118">
        <v>4518689382</v>
      </c>
      <c r="R174" s="219">
        <v>45310</v>
      </c>
      <c r="S174" s="118">
        <v>16100000</v>
      </c>
      <c r="T174" s="119" t="s">
        <v>67</v>
      </c>
      <c r="U174" s="118">
        <v>84457182</v>
      </c>
      <c r="V174" s="118" t="s">
        <v>1199</v>
      </c>
      <c r="W174" s="219">
        <v>45310</v>
      </c>
      <c r="X174" s="219">
        <v>45310</v>
      </c>
      <c r="Y174" s="125" t="s">
        <v>77</v>
      </c>
      <c r="Z174" s="219">
        <v>45457</v>
      </c>
      <c r="AA174" s="124">
        <f t="shared" si="8"/>
        <v>147</v>
      </c>
      <c r="AB174" s="118">
        <v>0</v>
      </c>
      <c r="AC174" s="220">
        <v>0</v>
      </c>
      <c r="AD174" s="118">
        <v>0</v>
      </c>
      <c r="AE174" s="193" t="s">
        <v>77</v>
      </c>
      <c r="AF174" s="124">
        <f t="shared" si="3"/>
        <v>0</v>
      </c>
      <c r="AG174" s="118">
        <v>0</v>
      </c>
      <c r="AH174" s="118">
        <v>0</v>
      </c>
      <c r="AI174" s="193" t="s">
        <v>77</v>
      </c>
      <c r="AJ174" s="119">
        <v>0</v>
      </c>
      <c r="AK174" s="123" t="s">
        <v>77</v>
      </c>
      <c r="AL174" s="123" t="s">
        <v>77</v>
      </c>
      <c r="AM174" s="124">
        <f t="shared" si="4"/>
        <v>0</v>
      </c>
      <c r="AN174" s="124">
        <f>+K174+AC174-AH174</f>
        <v>16100000</v>
      </c>
      <c r="AO174" s="119" t="s">
        <v>69</v>
      </c>
      <c r="AP174" s="118">
        <v>16100000</v>
      </c>
      <c r="AQ174" s="119" t="s">
        <v>1214</v>
      </c>
      <c r="AR174" s="118">
        <v>0</v>
      </c>
      <c r="AS174" s="127" t="s">
        <v>77</v>
      </c>
      <c r="AT174" s="221">
        <v>14700000</v>
      </c>
      <c r="AU174" s="159">
        <f t="shared" si="9"/>
        <v>1400000</v>
      </c>
      <c r="AV174" s="98">
        <f t="shared" si="10"/>
        <v>0.91304347826086951</v>
      </c>
      <c r="AW174" s="193" t="s">
        <v>77</v>
      </c>
      <c r="AX174" s="119" t="s">
        <v>1215</v>
      </c>
      <c r="AY174" s="118" t="s">
        <v>1383</v>
      </c>
      <c r="AZ174" s="116" t="s">
        <v>69</v>
      </c>
      <c r="BA174" s="116" t="s">
        <v>69</v>
      </c>
    </row>
    <row r="175" spans="2:53" x14ac:dyDescent="0.25">
      <c r="B175" s="116">
        <v>2024</v>
      </c>
      <c r="C175" s="116">
        <v>891780111</v>
      </c>
      <c r="D175" s="117" t="s">
        <v>64</v>
      </c>
      <c r="E175" s="119" t="s">
        <v>251</v>
      </c>
      <c r="F175" s="118" t="s">
        <v>517</v>
      </c>
      <c r="G175" s="218">
        <v>0</v>
      </c>
      <c r="H175" s="119" t="s">
        <v>75</v>
      </c>
      <c r="I175" s="117" t="s">
        <v>65</v>
      </c>
      <c r="J175" s="118" t="s">
        <v>783</v>
      </c>
      <c r="K175" s="118">
        <v>10500000</v>
      </c>
      <c r="L175" s="116" t="s">
        <v>70</v>
      </c>
      <c r="M175" s="118" t="s">
        <v>1055</v>
      </c>
      <c r="N175" s="118">
        <v>1079916249</v>
      </c>
      <c r="O175" s="122">
        <v>14</v>
      </c>
      <c r="P175" s="219">
        <v>45302</v>
      </c>
      <c r="Q175" s="118">
        <v>2126349000</v>
      </c>
      <c r="R175" s="219">
        <v>45310</v>
      </c>
      <c r="S175" s="118">
        <v>10500000</v>
      </c>
      <c r="T175" s="119" t="s">
        <v>67</v>
      </c>
      <c r="U175" s="118">
        <v>36694483</v>
      </c>
      <c r="V175" s="118" t="s">
        <v>1196</v>
      </c>
      <c r="W175" s="219">
        <v>45310</v>
      </c>
      <c r="X175" s="219">
        <v>45310</v>
      </c>
      <c r="Y175" s="125" t="s">
        <v>77</v>
      </c>
      <c r="Z175" s="219">
        <v>45457</v>
      </c>
      <c r="AA175" s="124">
        <f t="shared" si="8"/>
        <v>147</v>
      </c>
      <c r="AB175" s="118">
        <v>0</v>
      </c>
      <c r="AC175" s="220">
        <v>0</v>
      </c>
      <c r="AD175" s="118">
        <v>0</v>
      </c>
      <c r="AE175" s="193" t="s">
        <v>77</v>
      </c>
      <c r="AF175" s="124">
        <f t="shared" si="3"/>
        <v>0</v>
      </c>
      <c r="AG175" s="118">
        <v>0</v>
      </c>
      <c r="AH175" s="118">
        <v>0</v>
      </c>
      <c r="AI175" s="193" t="s">
        <v>77</v>
      </c>
      <c r="AJ175" s="119">
        <v>0</v>
      </c>
      <c r="AK175" s="123" t="s">
        <v>77</v>
      </c>
      <c r="AL175" s="123" t="s">
        <v>77</v>
      </c>
      <c r="AM175" s="124">
        <f t="shared" si="4"/>
        <v>0</v>
      </c>
      <c r="AN175" s="124">
        <f>+K175+AC175-AH175</f>
        <v>10500000</v>
      </c>
      <c r="AO175" s="119" t="s">
        <v>69</v>
      </c>
      <c r="AP175" s="118">
        <v>10500000</v>
      </c>
      <c r="AQ175" s="119" t="s">
        <v>1214</v>
      </c>
      <c r="AR175" s="118">
        <v>0</v>
      </c>
      <c r="AS175" s="127" t="s">
        <v>77</v>
      </c>
      <c r="AT175" s="221">
        <v>9520000</v>
      </c>
      <c r="AU175" s="159">
        <f t="shared" si="9"/>
        <v>980000</v>
      </c>
      <c r="AV175" s="98">
        <f t="shared" si="10"/>
        <v>0.90666666666666662</v>
      </c>
      <c r="AW175" s="193" t="s">
        <v>77</v>
      </c>
      <c r="AX175" s="119" t="s">
        <v>1215</v>
      </c>
      <c r="AY175" s="118" t="s">
        <v>1384</v>
      </c>
      <c r="AZ175" s="116" t="s">
        <v>69</v>
      </c>
      <c r="BA175" s="116" t="s">
        <v>69</v>
      </c>
    </row>
    <row r="176" spans="2:53" x14ac:dyDescent="0.25">
      <c r="B176" s="116">
        <v>2024</v>
      </c>
      <c r="C176" s="116">
        <v>891780111</v>
      </c>
      <c r="D176" s="117" t="s">
        <v>64</v>
      </c>
      <c r="E176" s="119" t="s">
        <v>252</v>
      </c>
      <c r="F176" s="118" t="s">
        <v>518</v>
      </c>
      <c r="G176" s="218">
        <v>0</v>
      </c>
      <c r="H176" s="119" t="s">
        <v>75</v>
      </c>
      <c r="I176" s="117" t="s">
        <v>65</v>
      </c>
      <c r="J176" s="118" t="s">
        <v>784</v>
      </c>
      <c r="K176" s="118">
        <v>12833000</v>
      </c>
      <c r="L176" s="116" t="s">
        <v>70</v>
      </c>
      <c r="M176" s="118" t="s">
        <v>1056</v>
      </c>
      <c r="N176" s="118">
        <v>84451148</v>
      </c>
      <c r="O176" s="122">
        <v>14</v>
      </c>
      <c r="P176" s="219">
        <v>45302</v>
      </c>
      <c r="Q176" s="118">
        <v>2126349000</v>
      </c>
      <c r="R176" s="219">
        <v>45310</v>
      </c>
      <c r="S176" s="118">
        <v>12833000</v>
      </c>
      <c r="T176" s="119" t="s">
        <v>67</v>
      </c>
      <c r="U176" s="118">
        <v>84457182</v>
      </c>
      <c r="V176" s="118" t="s">
        <v>1199</v>
      </c>
      <c r="W176" s="219">
        <v>45310</v>
      </c>
      <c r="X176" s="219">
        <v>45310</v>
      </c>
      <c r="Y176" s="125" t="s">
        <v>77</v>
      </c>
      <c r="Z176" s="219">
        <v>45457</v>
      </c>
      <c r="AA176" s="124">
        <f t="shared" si="8"/>
        <v>147</v>
      </c>
      <c r="AB176" s="118">
        <v>0</v>
      </c>
      <c r="AC176" s="220">
        <v>0</v>
      </c>
      <c r="AD176" s="118">
        <v>0</v>
      </c>
      <c r="AE176" s="193" t="s">
        <v>77</v>
      </c>
      <c r="AF176" s="124">
        <f t="shared" si="3"/>
        <v>0</v>
      </c>
      <c r="AG176" s="118">
        <v>0</v>
      </c>
      <c r="AH176" s="118">
        <v>0</v>
      </c>
      <c r="AI176" s="193" t="s">
        <v>77</v>
      </c>
      <c r="AJ176" s="119">
        <v>0</v>
      </c>
      <c r="AK176" s="123" t="s">
        <v>77</v>
      </c>
      <c r="AL176" s="123" t="s">
        <v>77</v>
      </c>
      <c r="AM176" s="124">
        <f t="shared" si="4"/>
        <v>0</v>
      </c>
      <c r="AN176" s="124">
        <f>+K176+AC176-AH176</f>
        <v>12833000</v>
      </c>
      <c r="AO176" s="119" t="s">
        <v>69</v>
      </c>
      <c r="AP176" s="118">
        <v>12833000</v>
      </c>
      <c r="AQ176" s="119" t="s">
        <v>1214</v>
      </c>
      <c r="AR176" s="118">
        <v>0</v>
      </c>
      <c r="AS176" s="127" t="s">
        <v>77</v>
      </c>
      <c r="AT176" s="221">
        <v>11667000</v>
      </c>
      <c r="AU176" s="159">
        <f t="shared" si="9"/>
        <v>1166000</v>
      </c>
      <c r="AV176" s="98">
        <f t="shared" si="10"/>
        <v>0.90914049715577028</v>
      </c>
      <c r="AW176" s="193" t="s">
        <v>77</v>
      </c>
      <c r="AX176" s="119" t="s">
        <v>1215</v>
      </c>
      <c r="AY176" s="118" t="s">
        <v>1385</v>
      </c>
      <c r="AZ176" s="116" t="s">
        <v>69</v>
      </c>
      <c r="BA176" s="116" t="s">
        <v>69</v>
      </c>
    </row>
    <row r="177" spans="2:53" x14ac:dyDescent="0.25">
      <c r="B177" s="116">
        <v>2024</v>
      </c>
      <c r="C177" s="116">
        <v>891780111</v>
      </c>
      <c r="D177" s="117" t="s">
        <v>64</v>
      </c>
      <c r="E177" s="119" t="s">
        <v>253</v>
      </c>
      <c r="F177" s="118" t="s">
        <v>519</v>
      </c>
      <c r="G177" s="218">
        <v>0</v>
      </c>
      <c r="H177" s="119" t="s">
        <v>75</v>
      </c>
      <c r="I177" s="117" t="s">
        <v>65</v>
      </c>
      <c r="J177" s="118" t="s">
        <v>785</v>
      </c>
      <c r="K177" s="118">
        <v>10500000</v>
      </c>
      <c r="L177" s="116" t="s">
        <v>70</v>
      </c>
      <c r="M177" s="118" t="s">
        <v>1057</v>
      </c>
      <c r="N177" s="118">
        <v>1082954479</v>
      </c>
      <c r="O177" s="122">
        <v>14</v>
      </c>
      <c r="P177" s="219">
        <v>45302</v>
      </c>
      <c r="Q177" s="118">
        <v>2126349000</v>
      </c>
      <c r="R177" s="219">
        <v>45310</v>
      </c>
      <c r="S177" s="118">
        <v>10500000</v>
      </c>
      <c r="T177" s="119" t="s">
        <v>67</v>
      </c>
      <c r="U177" s="118">
        <v>36694483</v>
      </c>
      <c r="V177" s="118" t="s">
        <v>1196</v>
      </c>
      <c r="W177" s="219">
        <v>45310</v>
      </c>
      <c r="X177" s="219">
        <v>45310</v>
      </c>
      <c r="Y177" s="125" t="s">
        <v>77</v>
      </c>
      <c r="Z177" s="219">
        <v>45457</v>
      </c>
      <c r="AA177" s="124">
        <f t="shared" si="8"/>
        <v>147</v>
      </c>
      <c r="AB177" s="118">
        <v>0</v>
      </c>
      <c r="AC177" s="220">
        <v>0</v>
      </c>
      <c r="AD177" s="118">
        <v>0</v>
      </c>
      <c r="AE177" s="193" t="s">
        <v>77</v>
      </c>
      <c r="AF177" s="124">
        <f t="shared" si="3"/>
        <v>0</v>
      </c>
      <c r="AG177" s="118">
        <v>0</v>
      </c>
      <c r="AH177" s="118">
        <v>0</v>
      </c>
      <c r="AI177" s="193" t="s">
        <v>77</v>
      </c>
      <c r="AJ177" s="119">
        <v>0</v>
      </c>
      <c r="AK177" s="123" t="s">
        <v>77</v>
      </c>
      <c r="AL177" s="123" t="s">
        <v>77</v>
      </c>
      <c r="AM177" s="124">
        <f t="shared" si="4"/>
        <v>0</v>
      </c>
      <c r="AN177" s="124">
        <f>+K177+AC177-AH177</f>
        <v>10500000</v>
      </c>
      <c r="AO177" s="119" t="s">
        <v>69</v>
      </c>
      <c r="AP177" s="118">
        <v>10500000</v>
      </c>
      <c r="AQ177" s="119" t="s">
        <v>1214</v>
      </c>
      <c r="AR177" s="118">
        <v>0</v>
      </c>
      <c r="AS177" s="127" t="s">
        <v>77</v>
      </c>
      <c r="AT177" s="221">
        <v>9520000</v>
      </c>
      <c r="AU177" s="159">
        <f t="shared" si="9"/>
        <v>980000</v>
      </c>
      <c r="AV177" s="98">
        <f t="shared" si="10"/>
        <v>0.90666666666666662</v>
      </c>
      <c r="AW177" s="193" t="s">
        <v>77</v>
      </c>
      <c r="AX177" s="119" t="s">
        <v>1215</v>
      </c>
      <c r="AY177" s="118" t="s">
        <v>1386</v>
      </c>
      <c r="AZ177" s="116" t="s">
        <v>69</v>
      </c>
      <c r="BA177" s="116" t="s">
        <v>69</v>
      </c>
    </row>
    <row r="178" spans="2:53" x14ac:dyDescent="0.25">
      <c r="B178" s="116">
        <v>2024</v>
      </c>
      <c r="C178" s="116">
        <v>891780111</v>
      </c>
      <c r="D178" s="117" t="s">
        <v>64</v>
      </c>
      <c r="E178" s="119" t="s">
        <v>254</v>
      </c>
      <c r="F178" s="118" t="s">
        <v>520</v>
      </c>
      <c r="G178" s="218">
        <v>0</v>
      </c>
      <c r="H178" s="119" t="s">
        <v>75</v>
      </c>
      <c r="I178" s="117" t="s">
        <v>65</v>
      </c>
      <c r="J178" s="118" t="s">
        <v>786</v>
      </c>
      <c r="K178" s="118">
        <v>13500000</v>
      </c>
      <c r="L178" s="116" t="s">
        <v>70</v>
      </c>
      <c r="M178" s="118" t="s">
        <v>1058</v>
      </c>
      <c r="N178" s="118">
        <v>85449538</v>
      </c>
      <c r="O178" s="122">
        <v>13</v>
      </c>
      <c r="P178" s="193">
        <v>45302</v>
      </c>
      <c r="Q178" s="118">
        <v>4518689382</v>
      </c>
      <c r="R178" s="219">
        <v>45310</v>
      </c>
      <c r="S178" s="118">
        <v>13500000</v>
      </c>
      <c r="T178" s="119" t="s">
        <v>67</v>
      </c>
      <c r="U178" s="118">
        <v>36557666</v>
      </c>
      <c r="V178" s="118" t="s">
        <v>1174</v>
      </c>
      <c r="W178" s="219">
        <v>45310</v>
      </c>
      <c r="X178" s="219">
        <v>45310</v>
      </c>
      <c r="Y178" s="125" t="s">
        <v>77</v>
      </c>
      <c r="Z178" s="219">
        <v>45457</v>
      </c>
      <c r="AA178" s="124">
        <f t="shared" si="8"/>
        <v>147</v>
      </c>
      <c r="AB178" s="118">
        <v>0</v>
      </c>
      <c r="AC178" s="220">
        <v>0</v>
      </c>
      <c r="AD178" s="118">
        <v>0</v>
      </c>
      <c r="AE178" s="193" t="s">
        <v>77</v>
      </c>
      <c r="AF178" s="124">
        <f t="shared" si="3"/>
        <v>0</v>
      </c>
      <c r="AG178" s="118">
        <v>0</v>
      </c>
      <c r="AH178" s="118">
        <v>0</v>
      </c>
      <c r="AI178" s="193" t="s">
        <v>77</v>
      </c>
      <c r="AJ178" s="119">
        <v>0</v>
      </c>
      <c r="AK178" s="123" t="s">
        <v>77</v>
      </c>
      <c r="AL178" s="123" t="s">
        <v>77</v>
      </c>
      <c r="AM178" s="124">
        <f t="shared" si="4"/>
        <v>0</v>
      </c>
      <c r="AN178" s="124">
        <f>+K178+AC178-AH178</f>
        <v>13500000</v>
      </c>
      <c r="AO178" s="119" t="s">
        <v>69</v>
      </c>
      <c r="AP178" s="118">
        <v>13500000</v>
      </c>
      <c r="AQ178" s="119" t="s">
        <v>1214</v>
      </c>
      <c r="AR178" s="118">
        <v>0</v>
      </c>
      <c r="AS178" s="127" t="s">
        <v>77</v>
      </c>
      <c r="AT178" s="221">
        <v>12240000</v>
      </c>
      <c r="AU178" s="159">
        <f t="shared" si="9"/>
        <v>1260000</v>
      </c>
      <c r="AV178" s="98">
        <f t="shared" si="10"/>
        <v>0.90666666666666662</v>
      </c>
      <c r="AW178" s="193" t="s">
        <v>77</v>
      </c>
      <c r="AX178" s="119" t="s">
        <v>1215</v>
      </c>
      <c r="AY178" s="118" t="s">
        <v>1387</v>
      </c>
      <c r="AZ178" s="116" t="s">
        <v>69</v>
      </c>
      <c r="BA178" s="116" t="s">
        <v>69</v>
      </c>
    </row>
    <row r="179" spans="2:53" x14ac:dyDescent="0.25">
      <c r="B179" s="116">
        <v>2024</v>
      </c>
      <c r="C179" s="116">
        <v>891780111</v>
      </c>
      <c r="D179" s="117" t="s">
        <v>64</v>
      </c>
      <c r="E179" s="119" t="s">
        <v>255</v>
      </c>
      <c r="F179" s="118" t="s">
        <v>521</v>
      </c>
      <c r="G179" s="218">
        <v>0</v>
      </c>
      <c r="H179" s="119" t="s">
        <v>75</v>
      </c>
      <c r="I179" s="117" t="s">
        <v>65</v>
      </c>
      <c r="J179" s="118" t="s">
        <v>787</v>
      </c>
      <c r="K179" s="118">
        <v>12500000</v>
      </c>
      <c r="L179" s="116" t="s">
        <v>70</v>
      </c>
      <c r="M179" s="118" t="s">
        <v>1059</v>
      </c>
      <c r="N179" s="118">
        <v>57434959</v>
      </c>
      <c r="O179" s="122">
        <v>14</v>
      </c>
      <c r="P179" s="219">
        <v>45302</v>
      </c>
      <c r="Q179" s="118">
        <v>2126349000</v>
      </c>
      <c r="R179" s="219">
        <v>45310</v>
      </c>
      <c r="S179" s="118">
        <v>12500000</v>
      </c>
      <c r="T179" s="119" t="s">
        <v>67</v>
      </c>
      <c r="U179" s="118">
        <v>36694483</v>
      </c>
      <c r="V179" s="118" t="s">
        <v>1196</v>
      </c>
      <c r="W179" s="219">
        <v>45310</v>
      </c>
      <c r="X179" s="219">
        <v>45310</v>
      </c>
      <c r="Y179" s="125" t="s">
        <v>77</v>
      </c>
      <c r="Z179" s="219">
        <v>45457</v>
      </c>
      <c r="AA179" s="124">
        <f t="shared" si="8"/>
        <v>147</v>
      </c>
      <c r="AB179" s="118">
        <v>0</v>
      </c>
      <c r="AC179" s="220">
        <v>0</v>
      </c>
      <c r="AD179" s="118">
        <v>0</v>
      </c>
      <c r="AE179" s="193" t="s">
        <v>77</v>
      </c>
      <c r="AF179" s="124">
        <f t="shared" si="3"/>
        <v>0</v>
      </c>
      <c r="AG179" s="118">
        <v>0</v>
      </c>
      <c r="AH179" s="118">
        <v>0</v>
      </c>
      <c r="AI179" s="193" t="s">
        <v>77</v>
      </c>
      <c r="AJ179" s="119">
        <v>0</v>
      </c>
      <c r="AK179" s="123" t="s">
        <v>77</v>
      </c>
      <c r="AL179" s="123" t="s">
        <v>77</v>
      </c>
      <c r="AM179" s="124">
        <f t="shared" si="4"/>
        <v>0</v>
      </c>
      <c r="AN179" s="124">
        <f>+K179+AC179-AH179</f>
        <v>12500000</v>
      </c>
      <c r="AO179" s="119" t="s">
        <v>69</v>
      </c>
      <c r="AP179" s="118">
        <v>12500000</v>
      </c>
      <c r="AQ179" s="119" t="s">
        <v>1214</v>
      </c>
      <c r="AR179" s="118">
        <v>0</v>
      </c>
      <c r="AS179" s="127" t="s">
        <v>77</v>
      </c>
      <c r="AT179" s="221">
        <v>11333000</v>
      </c>
      <c r="AU179" s="159">
        <f t="shared" si="9"/>
        <v>1167000</v>
      </c>
      <c r="AV179" s="98">
        <f t="shared" si="10"/>
        <v>0.90664</v>
      </c>
      <c r="AW179" s="193" t="s">
        <v>77</v>
      </c>
      <c r="AX179" s="119" t="s">
        <v>1215</v>
      </c>
      <c r="AY179" s="118" t="s">
        <v>1388</v>
      </c>
      <c r="AZ179" s="116" t="s">
        <v>69</v>
      </c>
      <c r="BA179" s="116" t="s">
        <v>69</v>
      </c>
    </row>
    <row r="180" spans="2:53" x14ac:dyDescent="0.25">
      <c r="B180" s="116">
        <v>2024</v>
      </c>
      <c r="C180" s="116">
        <v>891780111</v>
      </c>
      <c r="D180" s="117" t="s">
        <v>64</v>
      </c>
      <c r="E180" s="119" t="s">
        <v>256</v>
      </c>
      <c r="F180" s="118" t="s">
        <v>522</v>
      </c>
      <c r="G180" s="218">
        <v>0</v>
      </c>
      <c r="H180" s="119" t="s">
        <v>75</v>
      </c>
      <c r="I180" s="117" t="s">
        <v>65</v>
      </c>
      <c r="J180" s="118" t="s">
        <v>788</v>
      </c>
      <c r="K180" s="118">
        <v>12500000</v>
      </c>
      <c r="L180" s="116" t="s">
        <v>70</v>
      </c>
      <c r="M180" s="118" t="s">
        <v>1060</v>
      </c>
      <c r="N180" s="118">
        <v>1082250050</v>
      </c>
      <c r="O180" s="122">
        <v>14</v>
      </c>
      <c r="P180" s="219">
        <v>45302</v>
      </c>
      <c r="Q180" s="118">
        <v>2126349000</v>
      </c>
      <c r="R180" s="219">
        <v>45310</v>
      </c>
      <c r="S180" s="118">
        <v>12500000</v>
      </c>
      <c r="T180" s="119" t="s">
        <v>67</v>
      </c>
      <c r="U180" s="118">
        <v>85449357</v>
      </c>
      <c r="V180" s="118" t="s">
        <v>1172</v>
      </c>
      <c r="W180" s="219">
        <v>45310</v>
      </c>
      <c r="X180" s="219">
        <v>45310</v>
      </c>
      <c r="Y180" s="125" t="s">
        <v>77</v>
      </c>
      <c r="Z180" s="219">
        <v>45457</v>
      </c>
      <c r="AA180" s="124">
        <f t="shared" si="8"/>
        <v>147</v>
      </c>
      <c r="AB180" s="118">
        <v>0</v>
      </c>
      <c r="AC180" s="220">
        <v>0</v>
      </c>
      <c r="AD180" s="118">
        <v>0</v>
      </c>
      <c r="AE180" s="193" t="s">
        <v>77</v>
      </c>
      <c r="AF180" s="124">
        <f t="shared" si="3"/>
        <v>0</v>
      </c>
      <c r="AG180" s="118">
        <v>0</v>
      </c>
      <c r="AH180" s="118">
        <v>0</v>
      </c>
      <c r="AI180" s="193" t="s">
        <v>77</v>
      </c>
      <c r="AJ180" s="119">
        <v>0</v>
      </c>
      <c r="AK180" s="123" t="s">
        <v>77</v>
      </c>
      <c r="AL180" s="123" t="s">
        <v>77</v>
      </c>
      <c r="AM180" s="124">
        <f t="shared" si="4"/>
        <v>0</v>
      </c>
      <c r="AN180" s="124">
        <f>+K180+AC180-AH180</f>
        <v>12500000</v>
      </c>
      <c r="AO180" s="119" t="s">
        <v>69</v>
      </c>
      <c r="AP180" s="118">
        <v>12500000</v>
      </c>
      <c r="AQ180" s="119" t="s">
        <v>1214</v>
      </c>
      <c r="AR180" s="118">
        <v>0</v>
      </c>
      <c r="AS180" s="127" t="s">
        <v>77</v>
      </c>
      <c r="AT180" s="221">
        <v>11333000</v>
      </c>
      <c r="AU180" s="159">
        <f t="shared" si="9"/>
        <v>1167000</v>
      </c>
      <c r="AV180" s="98">
        <f t="shared" si="10"/>
        <v>0.90664</v>
      </c>
      <c r="AW180" s="193" t="s">
        <v>77</v>
      </c>
      <c r="AX180" s="119" t="s">
        <v>1215</v>
      </c>
      <c r="AY180" s="118" t="s">
        <v>1389</v>
      </c>
      <c r="AZ180" s="116" t="s">
        <v>69</v>
      </c>
      <c r="BA180" s="116" t="s">
        <v>69</v>
      </c>
    </row>
    <row r="181" spans="2:53" x14ac:dyDescent="0.25">
      <c r="B181" s="116">
        <v>2024</v>
      </c>
      <c r="C181" s="116">
        <v>891780111</v>
      </c>
      <c r="D181" s="117" t="s">
        <v>64</v>
      </c>
      <c r="E181" s="119" t="s">
        <v>257</v>
      </c>
      <c r="F181" s="118" t="s">
        <v>523</v>
      </c>
      <c r="G181" s="218">
        <v>0</v>
      </c>
      <c r="H181" s="119" t="s">
        <v>75</v>
      </c>
      <c r="I181" s="117" t="s">
        <v>65</v>
      </c>
      <c r="J181" s="118" t="s">
        <v>789</v>
      </c>
      <c r="K181" s="118">
        <v>16500000</v>
      </c>
      <c r="L181" s="116" t="s">
        <v>70</v>
      </c>
      <c r="M181" s="118" t="s">
        <v>1061</v>
      </c>
      <c r="N181" s="118">
        <v>1082941715</v>
      </c>
      <c r="O181" s="122">
        <v>13</v>
      </c>
      <c r="P181" s="193">
        <v>45302</v>
      </c>
      <c r="Q181" s="118">
        <v>4518689382</v>
      </c>
      <c r="R181" s="219">
        <v>45310</v>
      </c>
      <c r="S181" s="118">
        <v>16500000</v>
      </c>
      <c r="T181" s="119" t="s">
        <v>67</v>
      </c>
      <c r="U181" s="118">
        <v>84457182</v>
      </c>
      <c r="V181" s="118" t="s">
        <v>1199</v>
      </c>
      <c r="W181" s="219">
        <v>45310</v>
      </c>
      <c r="X181" s="219">
        <v>45310</v>
      </c>
      <c r="Y181" s="125" t="s">
        <v>77</v>
      </c>
      <c r="Z181" s="219">
        <v>45457</v>
      </c>
      <c r="AA181" s="124">
        <f t="shared" si="8"/>
        <v>147</v>
      </c>
      <c r="AB181" s="118">
        <v>0</v>
      </c>
      <c r="AC181" s="220">
        <v>0</v>
      </c>
      <c r="AD181" s="118">
        <v>0</v>
      </c>
      <c r="AE181" s="193" t="s">
        <v>77</v>
      </c>
      <c r="AF181" s="124">
        <f t="shared" si="3"/>
        <v>0</v>
      </c>
      <c r="AG181" s="118">
        <v>0</v>
      </c>
      <c r="AH181" s="118">
        <v>0</v>
      </c>
      <c r="AI181" s="193" t="s">
        <v>77</v>
      </c>
      <c r="AJ181" s="119">
        <v>0</v>
      </c>
      <c r="AK181" s="123" t="s">
        <v>77</v>
      </c>
      <c r="AL181" s="123" t="s">
        <v>77</v>
      </c>
      <c r="AM181" s="124">
        <f t="shared" si="4"/>
        <v>0</v>
      </c>
      <c r="AN181" s="124">
        <f>+K181+AC181-AH181</f>
        <v>16500000</v>
      </c>
      <c r="AO181" s="119" t="s">
        <v>69</v>
      </c>
      <c r="AP181" s="118">
        <v>16500000</v>
      </c>
      <c r="AQ181" s="119" t="s">
        <v>1214</v>
      </c>
      <c r="AR181" s="118">
        <v>0</v>
      </c>
      <c r="AS181" s="127" t="s">
        <v>77</v>
      </c>
      <c r="AT181" s="221">
        <v>14960000</v>
      </c>
      <c r="AU181" s="159">
        <f t="shared" si="9"/>
        <v>1540000</v>
      </c>
      <c r="AV181" s="98">
        <f t="shared" si="10"/>
        <v>0.90666666666666662</v>
      </c>
      <c r="AW181" s="193" t="s">
        <v>77</v>
      </c>
      <c r="AX181" s="119" t="s">
        <v>1215</v>
      </c>
      <c r="AY181" s="118" t="s">
        <v>1390</v>
      </c>
      <c r="AZ181" s="116" t="s">
        <v>69</v>
      </c>
      <c r="BA181" s="116" t="s">
        <v>69</v>
      </c>
    </row>
    <row r="182" spans="2:53" x14ac:dyDescent="0.25">
      <c r="B182" s="116">
        <v>2024</v>
      </c>
      <c r="C182" s="116">
        <v>891780111</v>
      </c>
      <c r="D182" s="117" t="s">
        <v>64</v>
      </c>
      <c r="E182" s="119" t="s">
        <v>258</v>
      </c>
      <c r="F182" s="118" t="s">
        <v>524</v>
      </c>
      <c r="G182" s="218">
        <v>0</v>
      </c>
      <c r="H182" s="119" t="s">
        <v>75</v>
      </c>
      <c r="I182" s="117" t="s">
        <v>65</v>
      </c>
      <c r="J182" s="118" t="s">
        <v>790</v>
      </c>
      <c r="K182" s="118">
        <v>12833000</v>
      </c>
      <c r="L182" s="116" t="s">
        <v>70</v>
      </c>
      <c r="M182" s="118" t="s">
        <v>1062</v>
      </c>
      <c r="N182" s="118">
        <v>36548858</v>
      </c>
      <c r="O182" s="122">
        <v>14</v>
      </c>
      <c r="P182" s="219">
        <v>45302</v>
      </c>
      <c r="Q182" s="118">
        <v>2126349000</v>
      </c>
      <c r="R182" s="219">
        <v>45310</v>
      </c>
      <c r="S182" s="118">
        <v>12833000</v>
      </c>
      <c r="T182" s="119" t="s">
        <v>67</v>
      </c>
      <c r="U182" s="118">
        <v>84457182</v>
      </c>
      <c r="V182" s="118" t="s">
        <v>1199</v>
      </c>
      <c r="W182" s="219">
        <v>45310</v>
      </c>
      <c r="X182" s="219">
        <v>45310</v>
      </c>
      <c r="Y182" s="125" t="s">
        <v>77</v>
      </c>
      <c r="Z182" s="219">
        <v>45457</v>
      </c>
      <c r="AA182" s="124">
        <f t="shared" si="8"/>
        <v>147</v>
      </c>
      <c r="AB182" s="118">
        <v>0</v>
      </c>
      <c r="AC182" s="220">
        <v>0</v>
      </c>
      <c r="AD182" s="118">
        <v>0</v>
      </c>
      <c r="AE182" s="193" t="s">
        <v>77</v>
      </c>
      <c r="AF182" s="124">
        <f t="shared" si="3"/>
        <v>0</v>
      </c>
      <c r="AG182" s="118">
        <v>0</v>
      </c>
      <c r="AH182" s="118">
        <v>0</v>
      </c>
      <c r="AI182" s="193" t="s">
        <v>77</v>
      </c>
      <c r="AJ182" s="119">
        <v>0</v>
      </c>
      <c r="AK182" s="123" t="s">
        <v>77</v>
      </c>
      <c r="AL182" s="123" t="s">
        <v>77</v>
      </c>
      <c r="AM182" s="124">
        <f t="shared" si="4"/>
        <v>0</v>
      </c>
      <c r="AN182" s="124">
        <f>+K182+AC182-AH182</f>
        <v>12833000</v>
      </c>
      <c r="AO182" s="119" t="s">
        <v>69</v>
      </c>
      <c r="AP182" s="118">
        <v>12833000</v>
      </c>
      <c r="AQ182" s="119" t="s">
        <v>1214</v>
      </c>
      <c r="AR182" s="118">
        <v>0</v>
      </c>
      <c r="AS182" s="127" t="s">
        <v>77</v>
      </c>
      <c r="AT182" s="221">
        <v>11667000</v>
      </c>
      <c r="AU182" s="159">
        <f t="shared" si="9"/>
        <v>1166000</v>
      </c>
      <c r="AV182" s="98">
        <f t="shared" si="10"/>
        <v>0.90914049715577028</v>
      </c>
      <c r="AW182" s="193" t="s">
        <v>77</v>
      </c>
      <c r="AX182" s="119" t="s">
        <v>1215</v>
      </c>
      <c r="AY182" s="118" t="s">
        <v>1391</v>
      </c>
      <c r="AZ182" s="116" t="s">
        <v>69</v>
      </c>
      <c r="BA182" s="116" t="s">
        <v>69</v>
      </c>
    </row>
    <row r="183" spans="2:53" x14ac:dyDescent="0.25">
      <c r="B183" s="116">
        <v>2024</v>
      </c>
      <c r="C183" s="116">
        <v>891780111</v>
      </c>
      <c r="D183" s="117" t="s">
        <v>64</v>
      </c>
      <c r="E183" s="119" t="s">
        <v>259</v>
      </c>
      <c r="F183" s="118" t="s">
        <v>525</v>
      </c>
      <c r="G183" s="218">
        <v>0</v>
      </c>
      <c r="H183" s="119" t="s">
        <v>75</v>
      </c>
      <c r="I183" s="117" t="s">
        <v>65</v>
      </c>
      <c r="J183" s="118" t="s">
        <v>791</v>
      </c>
      <c r="K183" s="118">
        <v>16500000</v>
      </c>
      <c r="L183" s="116" t="s">
        <v>70</v>
      </c>
      <c r="M183" s="118" t="s">
        <v>1063</v>
      </c>
      <c r="N183" s="118">
        <v>85472349</v>
      </c>
      <c r="O183" s="122">
        <v>13</v>
      </c>
      <c r="P183" s="193">
        <v>45302</v>
      </c>
      <c r="Q183" s="118">
        <v>4518689382</v>
      </c>
      <c r="R183" s="219">
        <v>45310</v>
      </c>
      <c r="S183" s="118">
        <v>16500000</v>
      </c>
      <c r="T183" s="119" t="s">
        <v>67</v>
      </c>
      <c r="U183" s="118">
        <v>85449357</v>
      </c>
      <c r="V183" s="118" t="s">
        <v>1172</v>
      </c>
      <c r="W183" s="219">
        <v>45310</v>
      </c>
      <c r="X183" s="219">
        <v>45310</v>
      </c>
      <c r="Y183" s="125" t="s">
        <v>77</v>
      </c>
      <c r="Z183" s="219">
        <v>45457</v>
      </c>
      <c r="AA183" s="124">
        <f t="shared" si="8"/>
        <v>147</v>
      </c>
      <c r="AB183" s="118">
        <v>0</v>
      </c>
      <c r="AC183" s="220">
        <v>0</v>
      </c>
      <c r="AD183" s="118">
        <v>0</v>
      </c>
      <c r="AE183" s="193" t="s">
        <v>77</v>
      </c>
      <c r="AF183" s="124">
        <f t="shared" si="3"/>
        <v>0</v>
      </c>
      <c r="AG183" s="118">
        <v>0</v>
      </c>
      <c r="AH183" s="118">
        <v>0</v>
      </c>
      <c r="AI183" s="193" t="s">
        <v>77</v>
      </c>
      <c r="AJ183" s="119">
        <v>0</v>
      </c>
      <c r="AK183" s="123" t="s">
        <v>77</v>
      </c>
      <c r="AL183" s="123" t="s">
        <v>77</v>
      </c>
      <c r="AM183" s="124">
        <f t="shared" si="4"/>
        <v>0</v>
      </c>
      <c r="AN183" s="124">
        <f>+K183+AC183-AH183</f>
        <v>16500000</v>
      </c>
      <c r="AO183" s="119" t="s">
        <v>69</v>
      </c>
      <c r="AP183" s="118">
        <v>16500000</v>
      </c>
      <c r="AQ183" s="119" t="s">
        <v>1214</v>
      </c>
      <c r="AR183" s="118">
        <v>0</v>
      </c>
      <c r="AS183" s="127" t="s">
        <v>77</v>
      </c>
      <c r="AT183" s="221">
        <v>14960000</v>
      </c>
      <c r="AU183" s="159">
        <f t="shared" si="9"/>
        <v>1540000</v>
      </c>
      <c r="AV183" s="98">
        <f t="shared" si="10"/>
        <v>0.90666666666666662</v>
      </c>
      <c r="AW183" s="193" t="s">
        <v>77</v>
      </c>
      <c r="AX183" s="119" t="s">
        <v>1215</v>
      </c>
      <c r="AY183" s="118" t="s">
        <v>1392</v>
      </c>
      <c r="AZ183" s="116" t="s">
        <v>69</v>
      </c>
      <c r="BA183" s="116" t="s">
        <v>69</v>
      </c>
    </row>
    <row r="184" spans="2:53" x14ac:dyDescent="0.25">
      <c r="B184" s="116">
        <v>2024</v>
      </c>
      <c r="C184" s="116">
        <v>891780111</v>
      </c>
      <c r="D184" s="117" t="s">
        <v>64</v>
      </c>
      <c r="E184" s="119" t="s">
        <v>260</v>
      </c>
      <c r="F184" s="118" t="s">
        <v>526</v>
      </c>
      <c r="G184" s="218">
        <v>0</v>
      </c>
      <c r="H184" s="119" t="s">
        <v>75</v>
      </c>
      <c r="I184" s="117" t="s">
        <v>65</v>
      </c>
      <c r="J184" s="118" t="s">
        <v>792</v>
      </c>
      <c r="K184" s="118">
        <v>15400000</v>
      </c>
      <c r="L184" s="116" t="s">
        <v>70</v>
      </c>
      <c r="M184" s="118" t="s">
        <v>1064</v>
      </c>
      <c r="N184" s="118">
        <v>1082872335</v>
      </c>
      <c r="O184" s="122">
        <v>13</v>
      </c>
      <c r="P184" s="193">
        <v>45302</v>
      </c>
      <c r="Q184" s="118">
        <v>4518689382</v>
      </c>
      <c r="R184" s="219">
        <v>45310</v>
      </c>
      <c r="S184" s="118">
        <v>15400000</v>
      </c>
      <c r="T184" s="119" t="s">
        <v>67</v>
      </c>
      <c r="U184" s="118">
        <v>84457182</v>
      </c>
      <c r="V184" s="118" t="s">
        <v>1199</v>
      </c>
      <c r="W184" s="219">
        <v>45310</v>
      </c>
      <c r="X184" s="219">
        <v>45310</v>
      </c>
      <c r="Y184" s="125" t="s">
        <v>77</v>
      </c>
      <c r="Z184" s="219">
        <v>45457</v>
      </c>
      <c r="AA184" s="124">
        <f t="shared" si="8"/>
        <v>147</v>
      </c>
      <c r="AB184" s="118">
        <v>0</v>
      </c>
      <c r="AC184" s="220">
        <v>0</v>
      </c>
      <c r="AD184" s="118">
        <v>0</v>
      </c>
      <c r="AE184" s="193" t="s">
        <v>77</v>
      </c>
      <c r="AF184" s="124">
        <f t="shared" si="3"/>
        <v>0</v>
      </c>
      <c r="AG184" s="118">
        <v>0</v>
      </c>
      <c r="AH184" s="118">
        <v>0</v>
      </c>
      <c r="AI184" s="193" t="s">
        <v>77</v>
      </c>
      <c r="AJ184" s="119">
        <v>0</v>
      </c>
      <c r="AK184" s="123" t="s">
        <v>77</v>
      </c>
      <c r="AL184" s="123" t="s">
        <v>77</v>
      </c>
      <c r="AM184" s="124">
        <f t="shared" si="4"/>
        <v>0</v>
      </c>
      <c r="AN184" s="124">
        <f>+K184+AC184-AH184</f>
        <v>15400000</v>
      </c>
      <c r="AO184" s="119" t="s">
        <v>69</v>
      </c>
      <c r="AP184" s="118">
        <v>15400000</v>
      </c>
      <c r="AQ184" s="119" t="s">
        <v>1214</v>
      </c>
      <c r="AR184" s="118">
        <v>0</v>
      </c>
      <c r="AS184" s="127" t="s">
        <v>77</v>
      </c>
      <c r="AT184" s="221">
        <v>14000000</v>
      </c>
      <c r="AU184" s="159">
        <f t="shared" si="9"/>
        <v>1400000</v>
      </c>
      <c r="AV184" s="98">
        <f t="shared" si="10"/>
        <v>0.90909090909090906</v>
      </c>
      <c r="AW184" s="193" t="s">
        <v>77</v>
      </c>
      <c r="AX184" s="119" t="s">
        <v>1215</v>
      </c>
      <c r="AY184" s="118" t="s">
        <v>1393</v>
      </c>
      <c r="AZ184" s="116" t="s">
        <v>69</v>
      </c>
      <c r="BA184" s="116" t="s">
        <v>69</v>
      </c>
    </row>
    <row r="185" spans="2:53" x14ac:dyDescent="0.25">
      <c r="B185" s="116">
        <v>2024</v>
      </c>
      <c r="C185" s="116">
        <v>891780111</v>
      </c>
      <c r="D185" s="117" t="s">
        <v>64</v>
      </c>
      <c r="E185" s="119" t="s">
        <v>261</v>
      </c>
      <c r="F185" s="118" t="s">
        <v>527</v>
      </c>
      <c r="G185" s="218">
        <v>0</v>
      </c>
      <c r="H185" s="119" t="s">
        <v>75</v>
      </c>
      <c r="I185" s="117" t="s">
        <v>65</v>
      </c>
      <c r="J185" s="118" t="s">
        <v>793</v>
      </c>
      <c r="K185" s="118">
        <v>14800000</v>
      </c>
      <c r="L185" s="116" t="s">
        <v>70</v>
      </c>
      <c r="M185" s="118" t="s">
        <v>1065</v>
      </c>
      <c r="N185" s="118">
        <v>1083039682</v>
      </c>
      <c r="O185" s="122">
        <v>13</v>
      </c>
      <c r="P185" s="193">
        <v>45302</v>
      </c>
      <c r="Q185" s="118">
        <v>4518689382</v>
      </c>
      <c r="R185" s="219">
        <v>45310</v>
      </c>
      <c r="S185" s="118">
        <v>14800000</v>
      </c>
      <c r="T185" s="119" t="s">
        <v>67</v>
      </c>
      <c r="U185" s="118">
        <v>93400727</v>
      </c>
      <c r="V185" s="118" t="s">
        <v>1169</v>
      </c>
      <c r="W185" s="219">
        <v>45310</v>
      </c>
      <c r="X185" s="219">
        <v>45310</v>
      </c>
      <c r="Y185" s="125" t="s">
        <v>77</v>
      </c>
      <c r="Z185" s="219">
        <v>45457</v>
      </c>
      <c r="AA185" s="124">
        <f t="shared" si="8"/>
        <v>147</v>
      </c>
      <c r="AB185" s="118">
        <v>0</v>
      </c>
      <c r="AC185" s="220">
        <v>0</v>
      </c>
      <c r="AD185" s="118">
        <v>0</v>
      </c>
      <c r="AE185" s="193" t="s">
        <v>77</v>
      </c>
      <c r="AF185" s="124">
        <f t="shared" si="3"/>
        <v>0</v>
      </c>
      <c r="AG185" s="118">
        <v>0</v>
      </c>
      <c r="AH185" s="118">
        <v>0</v>
      </c>
      <c r="AI185" s="193" t="s">
        <v>77</v>
      </c>
      <c r="AJ185" s="119">
        <v>0</v>
      </c>
      <c r="AK185" s="123" t="s">
        <v>77</v>
      </c>
      <c r="AL185" s="123" t="s">
        <v>77</v>
      </c>
      <c r="AM185" s="124">
        <f t="shared" si="4"/>
        <v>0</v>
      </c>
      <c r="AN185" s="124">
        <f>+K185+AC185-AH185</f>
        <v>14800000</v>
      </c>
      <c r="AO185" s="119" t="s">
        <v>69</v>
      </c>
      <c r="AP185" s="118">
        <v>14800000</v>
      </c>
      <c r="AQ185" s="119" t="s">
        <v>1214</v>
      </c>
      <c r="AR185" s="118">
        <v>0</v>
      </c>
      <c r="AS185" s="127" t="s">
        <v>77</v>
      </c>
      <c r="AT185" s="221">
        <v>13400000</v>
      </c>
      <c r="AU185" s="159">
        <f t="shared" si="9"/>
        <v>1400000</v>
      </c>
      <c r="AV185" s="98">
        <f t="shared" si="10"/>
        <v>0.90540540540540537</v>
      </c>
      <c r="AW185" s="193" t="s">
        <v>77</v>
      </c>
      <c r="AX185" s="119" t="s">
        <v>1215</v>
      </c>
      <c r="AY185" s="118" t="s">
        <v>1394</v>
      </c>
      <c r="AZ185" s="116" t="s">
        <v>69</v>
      </c>
      <c r="BA185" s="116" t="s">
        <v>69</v>
      </c>
    </row>
    <row r="186" spans="2:53" x14ac:dyDescent="0.25">
      <c r="B186" s="116">
        <v>2024</v>
      </c>
      <c r="C186" s="116">
        <v>891780111</v>
      </c>
      <c r="D186" s="117" t="s">
        <v>64</v>
      </c>
      <c r="E186" s="119" t="s">
        <v>262</v>
      </c>
      <c r="F186" s="118" t="s">
        <v>528</v>
      </c>
      <c r="G186" s="218">
        <v>0</v>
      </c>
      <c r="H186" s="119" t="s">
        <v>75</v>
      </c>
      <c r="I186" s="117" t="s">
        <v>65</v>
      </c>
      <c r="J186" s="118" t="s">
        <v>794</v>
      </c>
      <c r="K186" s="118">
        <v>15000000</v>
      </c>
      <c r="L186" s="116" t="s">
        <v>70</v>
      </c>
      <c r="M186" s="118" t="s">
        <v>1066</v>
      </c>
      <c r="N186" s="118">
        <v>1082921709</v>
      </c>
      <c r="O186" s="122">
        <v>13</v>
      </c>
      <c r="P186" s="193">
        <v>45302</v>
      </c>
      <c r="Q186" s="118">
        <v>4518689382</v>
      </c>
      <c r="R186" s="219">
        <v>45310</v>
      </c>
      <c r="S186" s="118">
        <v>15000000</v>
      </c>
      <c r="T186" s="119" t="s">
        <v>67</v>
      </c>
      <c r="U186" s="118">
        <v>72175281</v>
      </c>
      <c r="V186" s="118" t="s">
        <v>1197</v>
      </c>
      <c r="W186" s="219">
        <v>45310</v>
      </c>
      <c r="X186" s="219">
        <v>45310</v>
      </c>
      <c r="Y186" s="125" t="s">
        <v>77</v>
      </c>
      <c r="Z186" s="219">
        <v>45457</v>
      </c>
      <c r="AA186" s="124">
        <f t="shared" si="8"/>
        <v>147</v>
      </c>
      <c r="AB186" s="118">
        <v>0</v>
      </c>
      <c r="AC186" s="220">
        <v>0</v>
      </c>
      <c r="AD186" s="118">
        <v>0</v>
      </c>
      <c r="AE186" s="193" t="s">
        <v>77</v>
      </c>
      <c r="AF186" s="124">
        <f t="shared" si="3"/>
        <v>0</v>
      </c>
      <c r="AG186" s="118">
        <v>0</v>
      </c>
      <c r="AH186" s="118">
        <v>0</v>
      </c>
      <c r="AI186" s="193" t="s">
        <v>77</v>
      </c>
      <c r="AJ186" s="119">
        <v>0</v>
      </c>
      <c r="AK186" s="123" t="s">
        <v>77</v>
      </c>
      <c r="AL186" s="123" t="s">
        <v>77</v>
      </c>
      <c r="AM186" s="124">
        <f t="shared" si="4"/>
        <v>0</v>
      </c>
      <c r="AN186" s="124">
        <f>+K186+AC186-AH186</f>
        <v>15000000</v>
      </c>
      <c r="AO186" s="119" t="s">
        <v>69</v>
      </c>
      <c r="AP186" s="118">
        <v>15000000</v>
      </c>
      <c r="AQ186" s="119" t="s">
        <v>1214</v>
      </c>
      <c r="AR186" s="118">
        <v>0</v>
      </c>
      <c r="AS186" s="127" t="s">
        <v>77</v>
      </c>
      <c r="AT186" s="221">
        <v>13600000</v>
      </c>
      <c r="AU186" s="159">
        <f t="shared" si="9"/>
        <v>1400000</v>
      </c>
      <c r="AV186" s="98">
        <f t="shared" si="10"/>
        <v>0.90666666666666662</v>
      </c>
      <c r="AW186" s="193" t="s">
        <v>77</v>
      </c>
      <c r="AX186" s="119" t="s">
        <v>1215</v>
      </c>
      <c r="AY186" s="118" t="s">
        <v>1395</v>
      </c>
      <c r="AZ186" s="116" t="s">
        <v>69</v>
      </c>
      <c r="BA186" s="116" t="s">
        <v>69</v>
      </c>
    </row>
    <row r="187" spans="2:53" x14ac:dyDescent="0.25">
      <c r="B187" s="116">
        <v>2024</v>
      </c>
      <c r="C187" s="116">
        <v>891780111</v>
      </c>
      <c r="D187" s="117" t="s">
        <v>64</v>
      </c>
      <c r="E187" s="119" t="s">
        <v>263</v>
      </c>
      <c r="F187" s="118" t="s">
        <v>529</v>
      </c>
      <c r="G187" s="218">
        <v>0</v>
      </c>
      <c r="H187" s="119" t="s">
        <v>75</v>
      </c>
      <c r="I187" s="117" t="s">
        <v>65</v>
      </c>
      <c r="J187" s="118" t="s">
        <v>795</v>
      </c>
      <c r="K187" s="118">
        <v>15000000</v>
      </c>
      <c r="L187" s="116" t="s">
        <v>70</v>
      </c>
      <c r="M187" s="118" t="s">
        <v>1067</v>
      </c>
      <c r="N187" s="118">
        <v>1082949085</v>
      </c>
      <c r="O187" s="122">
        <v>13</v>
      </c>
      <c r="P187" s="193">
        <v>45302</v>
      </c>
      <c r="Q187" s="118">
        <v>4518689382</v>
      </c>
      <c r="R187" s="219">
        <v>45310</v>
      </c>
      <c r="S187" s="118">
        <v>15000000</v>
      </c>
      <c r="T187" s="119" t="s">
        <v>67</v>
      </c>
      <c r="U187" s="118">
        <v>72175281</v>
      </c>
      <c r="V187" s="118" t="s">
        <v>1197</v>
      </c>
      <c r="W187" s="219">
        <v>45310</v>
      </c>
      <c r="X187" s="219">
        <v>45310</v>
      </c>
      <c r="Y187" s="125" t="s">
        <v>77</v>
      </c>
      <c r="Z187" s="219">
        <v>45457</v>
      </c>
      <c r="AA187" s="124">
        <f t="shared" si="8"/>
        <v>147</v>
      </c>
      <c r="AB187" s="118">
        <v>0</v>
      </c>
      <c r="AC187" s="220">
        <v>0</v>
      </c>
      <c r="AD187" s="118">
        <v>0</v>
      </c>
      <c r="AE187" s="193" t="s">
        <v>77</v>
      </c>
      <c r="AF187" s="124">
        <f t="shared" si="3"/>
        <v>0</v>
      </c>
      <c r="AG187" s="118">
        <v>0</v>
      </c>
      <c r="AH187" s="118">
        <v>0</v>
      </c>
      <c r="AI187" s="193" t="s">
        <v>77</v>
      </c>
      <c r="AJ187" s="119">
        <v>0</v>
      </c>
      <c r="AK187" s="123" t="s">
        <v>77</v>
      </c>
      <c r="AL187" s="123" t="s">
        <v>77</v>
      </c>
      <c r="AM187" s="124">
        <f t="shared" si="4"/>
        <v>0</v>
      </c>
      <c r="AN187" s="124">
        <f>+K187+AC187-AH187</f>
        <v>15000000</v>
      </c>
      <c r="AO187" s="119" t="s">
        <v>69</v>
      </c>
      <c r="AP187" s="118">
        <v>15000000</v>
      </c>
      <c r="AQ187" s="119" t="s">
        <v>1214</v>
      </c>
      <c r="AR187" s="118">
        <v>0</v>
      </c>
      <c r="AS187" s="127" t="s">
        <v>77</v>
      </c>
      <c r="AT187" s="221">
        <v>13600000</v>
      </c>
      <c r="AU187" s="159">
        <f t="shared" si="9"/>
        <v>1400000</v>
      </c>
      <c r="AV187" s="98">
        <f t="shared" si="10"/>
        <v>0.90666666666666662</v>
      </c>
      <c r="AW187" s="193" t="s">
        <v>77</v>
      </c>
      <c r="AX187" s="119" t="s">
        <v>1215</v>
      </c>
      <c r="AY187" s="118" t="s">
        <v>1396</v>
      </c>
      <c r="AZ187" s="116" t="s">
        <v>69</v>
      </c>
      <c r="BA187" s="116" t="s">
        <v>69</v>
      </c>
    </row>
    <row r="188" spans="2:53" x14ac:dyDescent="0.25">
      <c r="B188" s="116">
        <v>2024</v>
      </c>
      <c r="C188" s="116">
        <v>891780111</v>
      </c>
      <c r="D188" s="117" t="s">
        <v>64</v>
      </c>
      <c r="E188" s="119" t="s">
        <v>264</v>
      </c>
      <c r="F188" s="118" t="s">
        <v>530</v>
      </c>
      <c r="G188" s="218">
        <v>0</v>
      </c>
      <c r="H188" s="119" t="s">
        <v>75</v>
      </c>
      <c r="I188" s="117" t="s">
        <v>65</v>
      </c>
      <c r="J188" s="118" t="s">
        <v>796</v>
      </c>
      <c r="K188" s="118">
        <v>15000000</v>
      </c>
      <c r="L188" s="116" t="s">
        <v>70</v>
      </c>
      <c r="M188" s="118" t="s">
        <v>1068</v>
      </c>
      <c r="N188" s="118">
        <v>1082952176</v>
      </c>
      <c r="O188" s="122">
        <v>13</v>
      </c>
      <c r="P188" s="193">
        <v>45302</v>
      </c>
      <c r="Q188" s="118">
        <v>4518689382</v>
      </c>
      <c r="R188" s="219">
        <v>45310</v>
      </c>
      <c r="S188" s="118">
        <v>15000000</v>
      </c>
      <c r="T188" s="119" t="s">
        <v>67</v>
      </c>
      <c r="U188" s="118">
        <v>85449357</v>
      </c>
      <c r="V188" s="118" t="s">
        <v>1172</v>
      </c>
      <c r="W188" s="219">
        <v>45310</v>
      </c>
      <c r="X188" s="219">
        <v>45310</v>
      </c>
      <c r="Y188" s="125" t="s">
        <v>77</v>
      </c>
      <c r="Z188" s="219">
        <v>45457</v>
      </c>
      <c r="AA188" s="124">
        <f t="shared" si="8"/>
        <v>147</v>
      </c>
      <c r="AB188" s="118">
        <v>1</v>
      </c>
      <c r="AC188" s="220">
        <v>1350000</v>
      </c>
      <c r="AD188" s="118">
        <v>0</v>
      </c>
      <c r="AE188" s="193" t="s">
        <v>77</v>
      </c>
      <c r="AF188" s="124">
        <f t="shared" si="3"/>
        <v>0</v>
      </c>
      <c r="AG188" s="118">
        <v>0</v>
      </c>
      <c r="AH188" s="118">
        <v>0</v>
      </c>
      <c r="AI188" s="193" t="s">
        <v>77</v>
      </c>
      <c r="AJ188" s="119">
        <v>0</v>
      </c>
      <c r="AK188" s="123" t="s">
        <v>77</v>
      </c>
      <c r="AL188" s="123" t="s">
        <v>77</v>
      </c>
      <c r="AM188" s="124">
        <f t="shared" si="4"/>
        <v>0</v>
      </c>
      <c r="AN188" s="124">
        <f>+K188+AC188-AH188</f>
        <v>16350000</v>
      </c>
      <c r="AO188" s="119" t="s">
        <v>69</v>
      </c>
      <c r="AP188" s="118">
        <v>15000000</v>
      </c>
      <c r="AQ188" s="119" t="s">
        <v>1214</v>
      </c>
      <c r="AR188" s="118">
        <v>0</v>
      </c>
      <c r="AS188" s="127" t="s">
        <v>77</v>
      </c>
      <c r="AT188" s="221">
        <v>14800000</v>
      </c>
      <c r="AU188" s="159">
        <f t="shared" si="9"/>
        <v>1550000</v>
      </c>
      <c r="AV188" s="98">
        <f t="shared" si="10"/>
        <v>0.90519877675840976</v>
      </c>
      <c r="AW188" s="193" t="s">
        <v>77</v>
      </c>
      <c r="AX188" s="119" t="s">
        <v>1215</v>
      </c>
      <c r="AY188" s="118" t="s">
        <v>1397</v>
      </c>
      <c r="AZ188" s="116" t="s">
        <v>69</v>
      </c>
      <c r="BA188" s="116" t="s">
        <v>69</v>
      </c>
    </row>
    <row r="189" spans="2:53" x14ac:dyDescent="0.25">
      <c r="B189" s="116">
        <v>2024</v>
      </c>
      <c r="C189" s="116">
        <v>891780111</v>
      </c>
      <c r="D189" s="117" t="s">
        <v>64</v>
      </c>
      <c r="E189" s="119" t="s">
        <v>265</v>
      </c>
      <c r="F189" s="118" t="s">
        <v>531</v>
      </c>
      <c r="G189" s="218">
        <v>0</v>
      </c>
      <c r="H189" s="119" t="s">
        <v>75</v>
      </c>
      <c r="I189" s="117" t="s">
        <v>65</v>
      </c>
      <c r="J189" s="118" t="s">
        <v>797</v>
      </c>
      <c r="K189" s="118">
        <v>13417000</v>
      </c>
      <c r="L189" s="116" t="s">
        <v>70</v>
      </c>
      <c r="M189" s="118" t="s">
        <v>1069</v>
      </c>
      <c r="N189" s="118">
        <v>1082925612</v>
      </c>
      <c r="O189" s="122">
        <v>14</v>
      </c>
      <c r="P189" s="219">
        <v>45302</v>
      </c>
      <c r="Q189" s="118">
        <v>2126349000</v>
      </c>
      <c r="R189" s="219">
        <v>45310</v>
      </c>
      <c r="S189" s="118">
        <v>13417000</v>
      </c>
      <c r="T189" s="119" t="s">
        <v>67</v>
      </c>
      <c r="U189" s="118">
        <v>84457182</v>
      </c>
      <c r="V189" s="118" t="s">
        <v>1199</v>
      </c>
      <c r="W189" s="219">
        <v>45310</v>
      </c>
      <c r="X189" s="219">
        <v>45310</v>
      </c>
      <c r="Y189" s="125" t="s">
        <v>77</v>
      </c>
      <c r="Z189" s="219">
        <v>45457</v>
      </c>
      <c r="AA189" s="124">
        <f t="shared" si="8"/>
        <v>147</v>
      </c>
      <c r="AB189" s="118">
        <v>1</v>
      </c>
      <c r="AC189" s="220">
        <v>900000</v>
      </c>
      <c r="AD189" s="118">
        <v>0</v>
      </c>
      <c r="AE189" s="193" t="s">
        <v>77</v>
      </c>
      <c r="AF189" s="124">
        <f t="shared" si="3"/>
        <v>0</v>
      </c>
      <c r="AG189" s="118">
        <v>0</v>
      </c>
      <c r="AH189" s="118">
        <v>0</v>
      </c>
      <c r="AI189" s="193" t="s">
        <v>77</v>
      </c>
      <c r="AJ189" s="119">
        <v>0</v>
      </c>
      <c r="AK189" s="123" t="s">
        <v>77</v>
      </c>
      <c r="AL189" s="123" t="s">
        <v>77</v>
      </c>
      <c r="AM189" s="124">
        <f t="shared" si="4"/>
        <v>0</v>
      </c>
      <c r="AN189" s="124">
        <f>+K189+AC189-AH189</f>
        <v>14317000</v>
      </c>
      <c r="AO189" s="119" t="s">
        <v>69</v>
      </c>
      <c r="AP189" s="118">
        <v>13417000</v>
      </c>
      <c r="AQ189" s="119" t="s">
        <v>1214</v>
      </c>
      <c r="AR189" s="118">
        <v>0</v>
      </c>
      <c r="AS189" s="127" t="s">
        <v>77</v>
      </c>
      <c r="AT189" s="221">
        <v>13050000</v>
      </c>
      <c r="AU189" s="159">
        <f t="shared" si="9"/>
        <v>1267000</v>
      </c>
      <c r="AV189" s="98">
        <f t="shared" si="10"/>
        <v>0.91150380666340713</v>
      </c>
      <c r="AW189" s="193" t="s">
        <v>77</v>
      </c>
      <c r="AX189" s="119" t="s">
        <v>1215</v>
      </c>
      <c r="AY189" s="118" t="s">
        <v>1398</v>
      </c>
      <c r="AZ189" s="116" t="s">
        <v>69</v>
      </c>
      <c r="BA189" s="116" t="s">
        <v>69</v>
      </c>
    </row>
    <row r="190" spans="2:53" x14ac:dyDescent="0.25">
      <c r="B190" s="116">
        <v>2024</v>
      </c>
      <c r="C190" s="116">
        <v>891780111</v>
      </c>
      <c r="D190" s="117" t="s">
        <v>64</v>
      </c>
      <c r="E190" s="119" t="s">
        <v>266</v>
      </c>
      <c r="F190" s="118" t="s">
        <v>532</v>
      </c>
      <c r="G190" s="218">
        <v>0</v>
      </c>
      <c r="H190" s="119" t="s">
        <v>75</v>
      </c>
      <c r="I190" s="117" t="s">
        <v>65</v>
      </c>
      <c r="J190" s="118" t="s">
        <v>798</v>
      </c>
      <c r="K190" s="118">
        <v>16400000</v>
      </c>
      <c r="L190" s="116" t="s">
        <v>70</v>
      </c>
      <c r="M190" s="118" t="s">
        <v>1070</v>
      </c>
      <c r="N190" s="118">
        <v>1143451176</v>
      </c>
      <c r="O190" s="122">
        <v>13</v>
      </c>
      <c r="P190" s="193">
        <v>45302</v>
      </c>
      <c r="Q190" s="118">
        <v>4518689382</v>
      </c>
      <c r="R190" s="219">
        <v>45310</v>
      </c>
      <c r="S190" s="118">
        <v>16400000</v>
      </c>
      <c r="T190" s="119" t="s">
        <v>67</v>
      </c>
      <c r="U190" s="118">
        <v>41947381</v>
      </c>
      <c r="V190" s="118" t="s">
        <v>1173</v>
      </c>
      <c r="W190" s="219">
        <v>45310</v>
      </c>
      <c r="X190" s="219">
        <v>45310</v>
      </c>
      <c r="Y190" s="125" t="s">
        <v>77</v>
      </c>
      <c r="Z190" s="219">
        <v>45457</v>
      </c>
      <c r="AA190" s="124">
        <f t="shared" si="8"/>
        <v>147</v>
      </c>
      <c r="AB190" s="118">
        <v>0</v>
      </c>
      <c r="AC190" s="220">
        <v>0</v>
      </c>
      <c r="AD190" s="118">
        <v>0</v>
      </c>
      <c r="AE190" s="193" t="s">
        <v>77</v>
      </c>
      <c r="AF190" s="124">
        <f t="shared" si="3"/>
        <v>0</v>
      </c>
      <c r="AG190" s="118">
        <v>0</v>
      </c>
      <c r="AH190" s="118">
        <v>0</v>
      </c>
      <c r="AI190" s="193" t="s">
        <v>77</v>
      </c>
      <c r="AJ190" s="119">
        <v>1</v>
      </c>
      <c r="AK190" s="123">
        <v>45334</v>
      </c>
      <c r="AL190" s="123" t="s">
        <v>77</v>
      </c>
      <c r="AM190" s="124" t="e">
        <f t="shared" si="4"/>
        <v>#VALUE!</v>
      </c>
      <c r="AN190" s="124">
        <f>+K190+AC190-AH190</f>
        <v>16400000</v>
      </c>
      <c r="AO190" s="119" t="s">
        <v>69</v>
      </c>
      <c r="AP190" s="118">
        <v>16400000</v>
      </c>
      <c r="AQ190" s="119" t="s">
        <v>1214</v>
      </c>
      <c r="AR190" s="118">
        <v>0</v>
      </c>
      <c r="AS190" s="127" t="s">
        <v>77</v>
      </c>
      <c r="AT190" s="221">
        <v>4200000</v>
      </c>
      <c r="AU190" s="159">
        <f t="shared" si="9"/>
        <v>12200000</v>
      </c>
      <c r="AV190" s="98">
        <f t="shared" si="10"/>
        <v>0.25609756097560976</v>
      </c>
      <c r="AW190" s="193" t="s">
        <v>77</v>
      </c>
      <c r="AX190" s="119" t="s">
        <v>1215</v>
      </c>
      <c r="AY190" s="118" t="s">
        <v>1399</v>
      </c>
      <c r="AZ190" s="116" t="s">
        <v>69</v>
      </c>
      <c r="BA190" s="116" t="s">
        <v>69</v>
      </c>
    </row>
    <row r="191" spans="2:53" x14ac:dyDescent="0.25">
      <c r="B191" s="116">
        <v>2024</v>
      </c>
      <c r="C191" s="116">
        <v>891780111</v>
      </c>
      <c r="D191" s="117" t="s">
        <v>64</v>
      </c>
      <c r="E191" s="119" t="s">
        <v>267</v>
      </c>
      <c r="F191" s="118" t="s">
        <v>533</v>
      </c>
      <c r="G191" s="218">
        <v>0</v>
      </c>
      <c r="H191" s="119" t="s">
        <v>75</v>
      </c>
      <c r="I191" s="117" t="s">
        <v>65</v>
      </c>
      <c r="J191" s="118" t="s">
        <v>789</v>
      </c>
      <c r="K191" s="118">
        <v>16280000</v>
      </c>
      <c r="L191" s="116" t="s">
        <v>70</v>
      </c>
      <c r="M191" s="118" t="s">
        <v>1071</v>
      </c>
      <c r="N191" s="118">
        <v>85155379</v>
      </c>
      <c r="O191" s="122">
        <v>13</v>
      </c>
      <c r="P191" s="193">
        <v>45302</v>
      </c>
      <c r="Q191" s="118">
        <v>4518689382</v>
      </c>
      <c r="R191" s="219">
        <v>45310</v>
      </c>
      <c r="S191" s="118">
        <v>16280000</v>
      </c>
      <c r="T191" s="119" t="s">
        <v>67</v>
      </c>
      <c r="U191" s="118">
        <v>84457182</v>
      </c>
      <c r="V191" s="118" t="s">
        <v>1199</v>
      </c>
      <c r="W191" s="219">
        <v>45310</v>
      </c>
      <c r="X191" s="219">
        <v>45310</v>
      </c>
      <c r="Y191" s="125" t="s">
        <v>77</v>
      </c>
      <c r="Z191" s="219">
        <v>45457</v>
      </c>
      <c r="AA191" s="124">
        <f t="shared" si="8"/>
        <v>147</v>
      </c>
      <c r="AB191" s="118">
        <v>0</v>
      </c>
      <c r="AC191" s="220">
        <v>0</v>
      </c>
      <c r="AD191" s="118">
        <v>0</v>
      </c>
      <c r="AE191" s="193" t="s">
        <v>77</v>
      </c>
      <c r="AF191" s="124">
        <f t="shared" si="3"/>
        <v>0</v>
      </c>
      <c r="AG191" s="118">
        <v>0</v>
      </c>
      <c r="AH191" s="118">
        <v>0</v>
      </c>
      <c r="AI191" s="193" t="s">
        <v>77</v>
      </c>
      <c r="AJ191" s="119">
        <v>0</v>
      </c>
      <c r="AK191" s="123" t="s">
        <v>77</v>
      </c>
      <c r="AL191" s="123" t="s">
        <v>77</v>
      </c>
      <c r="AM191" s="124">
        <f t="shared" si="4"/>
        <v>0</v>
      </c>
      <c r="AN191" s="124">
        <f>+K191+AC191-AH191</f>
        <v>16280000</v>
      </c>
      <c r="AO191" s="119" t="s">
        <v>69</v>
      </c>
      <c r="AP191" s="118">
        <v>16280000</v>
      </c>
      <c r="AQ191" s="119" t="s">
        <v>1214</v>
      </c>
      <c r="AR191" s="118">
        <v>0</v>
      </c>
      <c r="AS191" s="127" t="s">
        <v>77</v>
      </c>
      <c r="AT191" s="221">
        <v>14740000</v>
      </c>
      <c r="AU191" s="159">
        <f t="shared" si="9"/>
        <v>1540000</v>
      </c>
      <c r="AV191" s="98">
        <f t="shared" si="10"/>
        <v>0.90540540540540537</v>
      </c>
      <c r="AW191" s="193" t="s">
        <v>77</v>
      </c>
      <c r="AX191" s="119" t="s">
        <v>1215</v>
      </c>
      <c r="AY191" s="118" t="s">
        <v>1400</v>
      </c>
      <c r="AZ191" s="116" t="s">
        <v>69</v>
      </c>
      <c r="BA191" s="116" t="s">
        <v>69</v>
      </c>
    </row>
    <row r="192" spans="2:53" x14ac:dyDescent="0.25">
      <c r="B192" s="116">
        <v>2024</v>
      </c>
      <c r="C192" s="116">
        <v>891780111</v>
      </c>
      <c r="D192" s="117" t="s">
        <v>64</v>
      </c>
      <c r="E192" s="119" t="s">
        <v>268</v>
      </c>
      <c r="F192" s="118" t="s">
        <v>534</v>
      </c>
      <c r="G192" s="218">
        <v>0</v>
      </c>
      <c r="H192" s="119" t="s">
        <v>75</v>
      </c>
      <c r="I192" s="117" t="s">
        <v>65</v>
      </c>
      <c r="J192" s="118" t="s">
        <v>799</v>
      </c>
      <c r="K192" s="118">
        <v>15000000</v>
      </c>
      <c r="L192" s="116" t="s">
        <v>70</v>
      </c>
      <c r="M192" s="118" t="s">
        <v>1072</v>
      </c>
      <c r="N192" s="118">
        <v>1082908421</v>
      </c>
      <c r="O192" s="122">
        <v>13</v>
      </c>
      <c r="P192" s="193">
        <v>45302</v>
      </c>
      <c r="Q192" s="118">
        <v>4518689382</v>
      </c>
      <c r="R192" s="219">
        <v>45310</v>
      </c>
      <c r="S192" s="118">
        <v>15000000</v>
      </c>
      <c r="T192" s="119" t="s">
        <v>67</v>
      </c>
      <c r="U192" s="118">
        <v>85449357</v>
      </c>
      <c r="V192" s="118" t="s">
        <v>1172</v>
      </c>
      <c r="W192" s="219">
        <v>45310</v>
      </c>
      <c r="X192" s="219">
        <v>45310</v>
      </c>
      <c r="Y192" s="125" t="s">
        <v>77</v>
      </c>
      <c r="Z192" s="219">
        <v>45457</v>
      </c>
      <c r="AA192" s="124">
        <f t="shared" si="8"/>
        <v>147</v>
      </c>
      <c r="AB192" s="118">
        <v>1</v>
      </c>
      <c r="AC192" s="220">
        <v>1350000</v>
      </c>
      <c r="AD192" s="118">
        <v>0</v>
      </c>
      <c r="AE192" s="193" t="s">
        <v>77</v>
      </c>
      <c r="AF192" s="124">
        <f t="shared" si="3"/>
        <v>0</v>
      </c>
      <c r="AG192" s="118">
        <v>0</v>
      </c>
      <c r="AH192" s="118">
        <v>0</v>
      </c>
      <c r="AI192" s="193" t="s">
        <v>77</v>
      </c>
      <c r="AJ192" s="119">
        <v>0</v>
      </c>
      <c r="AK192" s="123" t="s">
        <v>77</v>
      </c>
      <c r="AL192" s="123" t="s">
        <v>77</v>
      </c>
      <c r="AM192" s="124">
        <f t="shared" si="4"/>
        <v>0</v>
      </c>
      <c r="AN192" s="124">
        <f>+K192+AC192-AH192</f>
        <v>16350000</v>
      </c>
      <c r="AO192" s="119" t="s">
        <v>69</v>
      </c>
      <c r="AP192" s="118">
        <v>15000000</v>
      </c>
      <c r="AQ192" s="119" t="s">
        <v>1214</v>
      </c>
      <c r="AR192" s="118">
        <v>0</v>
      </c>
      <c r="AS192" s="127" t="s">
        <v>77</v>
      </c>
      <c r="AT192" s="221">
        <v>14800000</v>
      </c>
      <c r="AU192" s="159">
        <f t="shared" si="9"/>
        <v>1550000</v>
      </c>
      <c r="AV192" s="98">
        <f t="shared" si="10"/>
        <v>0.90519877675840976</v>
      </c>
      <c r="AW192" s="193" t="s">
        <v>77</v>
      </c>
      <c r="AX192" s="119" t="s">
        <v>1215</v>
      </c>
      <c r="AY192" s="118" t="s">
        <v>1401</v>
      </c>
      <c r="AZ192" s="116" t="s">
        <v>69</v>
      </c>
      <c r="BA192" s="116" t="s">
        <v>69</v>
      </c>
    </row>
    <row r="193" spans="2:53" x14ac:dyDescent="0.25">
      <c r="B193" s="116">
        <v>2024</v>
      </c>
      <c r="C193" s="116">
        <v>891780111</v>
      </c>
      <c r="D193" s="117" t="s">
        <v>64</v>
      </c>
      <c r="E193" s="119" t="s">
        <v>269</v>
      </c>
      <c r="F193" s="118" t="s">
        <v>535</v>
      </c>
      <c r="G193" s="218">
        <v>0</v>
      </c>
      <c r="H193" s="119" t="s">
        <v>75</v>
      </c>
      <c r="I193" s="117" t="s">
        <v>65</v>
      </c>
      <c r="J193" s="118" t="s">
        <v>800</v>
      </c>
      <c r="K193" s="118">
        <v>16500000</v>
      </c>
      <c r="L193" s="116" t="s">
        <v>70</v>
      </c>
      <c r="M193" s="118" t="s">
        <v>1073</v>
      </c>
      <c r="N193" s="118">
        <v>1082925821</v>
      </c>
      <c r="O193" s="122">
        <v>13</v>
      </c>
      <c r="P193" s="193">
        <v>45302</v>
      </c>
      <c r="Q193" s="118">
        <v>4518689382</v>
      </c>
      <c r="R193" s="219">
        <v>45310</v>
      </c>
      <c r="S193" s="118">
        <v>16500000</v>
      </c>
      <c r="T193" s="119" t="s">
        <v>67</v>
      </c>
      <c r="U193" s="118">
        <v>72175281</v>
      </c>
      <c r="V193" s="118" t="s">
        <v>1197</v>
      </c>
      <c r="W193" s="219">
        <v>45310</v>
      </c>
      <c r="X193" s="219">
        <v>45310</v>
      </c>
      <c r="Y193" s="125" t="s">
        <v>77</v>
      </c>
      <c r="Z193" s="219">
        <v>45457</v>
      </c>
      <c r="AA193" s="124">
        <f t="shared" si="8"/>
        <v>147</v>
      </c>
      <c r="AB193" s="118">
        <v>0</v>
      </c>
      <c r="AC193" s="220">
        <v>0</v>
      </c>
      <c r="AD193" s="118">
        <v>0</v>
      </c>
      <c r="AE193" s="193" t="s">
        <v>77</v>
      </c>
      <c r="AF193" s="124">
        <f t="shared" si="3"/>
        <v>0</v>
      </c>
      <c r="AG193" s="118">
        <v>0</v>
      </c>
      <c r="AH193" s="118">
        <v>0</v>
      </c>
      <c r="AI193" s="193" t="s">
        <v>77</v>
      </c>
      <c r="AJ193" s="119">
        <v>0</v>
      </c>
      <c r="AK193" s="123" t="s">
        <v>77</v>
      </c>
      <c r="AL193" s="123" t="s">
        <v>77</v>
      </c>
      <c r="AM193" s="124">
        <f t="shared" si="4"/>
        <v>0</v>
      </c>
      <c r="AN193" s="124">
        <f>+K193+AC193-AH193</f>
        <v>16500000</v>
      </c>
      <c r="AO193" s="119" t="s">
        <v>69</v>
      </c>
      <c r="AP193" s="118">
        <v>16500000</v>
      </c>
      <c r="AQ193" s="119" t="s">
        <v>1214</v>
      </c>
      <c r="AR193" s="118">
        <v>0</v>
      </c>
      <c r="AS193" s="127" t="s">
        <v>77</v>
      </c>
      <c r="AT193" s="221">
        <v>14960000</v>
      </c>
      <c r="AU193" s="159">
        <f t="shared" si="9"/>
        <v>1540000</v>
      </c>
      <c r="AV193" s="98">
        <f t="shared" si="10"/>
        <v>0.90666666666666662</v>
      </c>
      <c r="AW193" s="193" t="s">
        <v>77</v>
      </c>
      <c r="AX193" s="119" t="s">
        <v>1215</v>
      </c>
      <c r="AY193" s="118" t="s">
        <v>1402</v>
      </c>
      <c r="AZ193" s="116" t="s">
        <v>69</v>
      </c>
      <c r="BA193" s="116" t="s">
        <v>69</v>
      </c>
    </row>
    <row r="194" spans="2:53" x14ac:dyDescent="0.25">
      <c r="B194" s="116">
        <v>2024</v>
      </c>
      <c r="C194" s="116">
        <v>891780111</v>
      </c>
      <c r="D194" s="117" t="s">
        <v>64</v>
      </c>
      <c r="E194" s="119" t="s">
        <v>270</v>
      </c>
      <c r="F194" s="118" t="s">
        <v>536</v>
      </c>
      <c r="G194" s="218">
        <v>0</v>
      </c>
      <c r="H194" s="119" t="s">
        <v>75</v>
      </c>
      <c r="I194" s="117" t="s">
        <v>65</v>
      </c>
      <c r="J194" s="118" t="s">
        <v>801</v>
      </c>
      <c r="K194" s="118">
        <v>13500000</v>
      </c>
      <c r="L194" s="116" t="s">
        <v>70</v>
      </c>
      <c r="M194" s="118" t="s">
        <v>1074</v>
      </c>
      <c r="N194" s="118">
        <v>57462117</v>
      </c>
      <c r="O194" s="122">
        <v>13</v>
      </c>
      <c r="P194" s="193">
        <v>45302</v>
      </c>
      <c r="Q194" s="118">
        <v>4518689382</v>
      </c>
      <c r="R194" s="219">
        <v>45310</v>
      </c>
      <c r="S194" s="118">
        <v>13500000</v>
      </c>
      <c r="T194" s="119" t="s">
        <v>67</v>
      </c>
      <c r="U194" s="118">
        <v>36694483</v>
      </c>
      <c r="V194" s="118" t="s">
        <v>1196</v>
      </c>
      <c r="W194" s="219">
        <v>45310</v>
      </c>
      <c r="X194" s="219">
        <v>45310</v>
      </c>
      <c r="Y194" s="125" t="s">
        <v>77</v>
      </c>
      <c r="Z194" s="219">
        <v>45457</v>
      </c>
      <c r="AA194" s="124">
        <f t="shared" si="8"/>
        <v>147</v>
      </c>
      <c r="AB194" s="118">
        <v>0</v>
      </c>
      <c r="AC194" s="220">
        <v>0</v>
      </c>
      <c r="AD194" s="118">
        <v>0</v>
      </c>
      <c r="AE194" s="193" t="s">
        <v>77</v>
      </c>
      <c r="AF194" s="124">
        <f t="shared" si="3"/>
        <v>0</v>
      </c>
      <c r="AG194" s="118">
        <v>0</v>
      </c>
      <c r="AH194" s="118">
        <v>0</v>
      </c>
      <c r="AI194" s="193" t="s">
        <v>77</v>
      </c>
      <c r="AJ194" s="119">
        <v>0</v>
      </c>
      <c r="AK194" s="123" t="s">
        <v>77</v>
      </c>
      <c r="AL194" s="123" t="s">
        <v>77</v>
      </c>
      <c r="AM194" s="124">
        <f t="shared" si="4"/>
        <v>0</v>
      </c>
      <c r="AN194" s="124">
        <f>+K194+AC194-AH194</f>
        <v>13500000</v>
      </c>
      <c r="AO194" s="119" t="s">
        <v>69</v>
      </c>
      <c r="AP194" s="118">
        <v>13500000</v>
      </c>
      <c r="AQ194" s="119" t="s">
        <v>1214</v>
      </c>
      <c r="AR194" s="118">
        <v>0</v>
      </c>
      <c r="AS194" s="127" t="s">
        <v>77</v>
      </c>
      <c r="AT194" s="221">
        <v>9540000</v>
      </c>
      <c r="AU194" s="159">
        <f t="shared" si="9"/>
        <v>3960000</v>
      </c>
      <c r="AV194" s="98">
        <f t="shared" si="10"/>
        <v>0.70666666666666667</v>
      </c>
      <c r="AW194" s="193" t="s">
        <v>77</v>
      </c>
      <c r="AX194" s="119" t="s">
        <v>1215</v>
      </c>
      <c r="AY194" s="118" t="s">
        <v>1403</v>
      </c>
      <c r="AZ194" s="116" t="s">
        <v>69</v>
      </c>
      <c r="BA194" s="116" t="s">
        <v>69</v>
      </c>
    </row>
    <row r="195" spans="2:53" x14ac:dyDescent="0.25">
      <c r="B195" s="116">
        <v>2024</v>
      </c>
      <c r="C195" s="116">
        <v>891780111</v>
      </c>
      <c r="D195" s="117" t="s">
        <v>64</v>
      </c>
      <c r="E195" s="119" t="s">
        <v>271</v>
      </c>
      <c r="F195" s="118" t="s">
        <v>537</v>
      </c>
      <c r="G195" s="218">
        <v>0</v>
      </c>
      <c r="H195" s="119" t="s">
        <v>75</v>
      </c>
      <c r="I195" s="117" t="s">
        <v>65</v>
      </c>
      <c r="J195" s="118" t="s">
        <v>802</v>
      </c>
      <c r="K195" s="118">
        <v>19500000</v>
      </c>
      <c r="L195" s="116" t="s">
        <v>70</v>
      </c>
      <c r="M195" s="118" t="s">
        <v>1075</v>
      </c>
      <c r="N195" s="118">
        <v>1018414715</v>
      </c>
      <c r="O195" s="122">
        <v>13</v>
      </c>
      <c r="P195" s="193">
        <v>45302</v>
      </c>
      <c r="Q195" s="118">
        <v>4518689382</v>
      </c>
      <c r="R195" s="219">
        <v>45310</v>
      </c>
      <c r="S195" s="118">
        <v>19500000</v>
      </c>
      <c r="T195" s="119" t="s">
        <v>67</v>
      </c>
      <c r="U195" s="118">
        <v>72175281</v>
      </c>
      <c r="V195" s="118" t="s">
        <v>1197</v>
      </c>
      <c r="W195" s="219">
        <v>45310</v>
      </c>
      <c r="X195" s="219">
        <v>45310</v>
      </c>
      <c r="Y195" s="125" t="s">
        <v>77</v>
      </c>
      <c r="Z195" s="219">
        <v>45457</v>
      </c>
      <c r="AA195" s="124">
        <f t="shared" si="8"/>
        <v>147</v>
      </c>
      <c r="AB195" s="118">
        <v>0</v>
      </c>
      <c r="AC195" s="220">
        <v>0</v>
      </c>
      <c r="AD195" s="118">
        <v>0</v>
      </c>
      <c r="AE195" s="193" t="s">
        <v>77</v>
      </c>
      <c r="AF195" s="124">
        <f t="shared" si="3"/>
        <v>0</v>
      </c>
      <c r="AG195" s="118">
        <v>0</v>
      </c>
      <c r="AH195" s="118">
        <v>0</v>
      </c>
      <c r="AI195" s="193" t="s">
        <v>77</v>
      </c>
      <c r="AJ195" s="119">
        <v>0</v>
      </c>
      <c r="AK195" s="123" t="s">
        <v>77</v>
      </c>
      <c r="AL195" s="123" t="s">
        <v>77</v>
      </c>
      <c r="AM195" s="124">
        <f t="shared" si="4"/>
        <v>0</v>
      </c>
      <c r="AN195" s="124">
        <f>+K195+AC195-AH195</f>
        <v>19500000</v>
      </c>
      <c r="AO195" s="119" t="s">
        <v>69</v>
      </c>
      <c r="AP195" s="118">
        <v>19500000</v>
      </c>
      <c r="AQ195" s="119" t="s">
        <v>1214</v>
      </c>
      <c r="AR195" s="118">
        <v>0</v>
      </c>
      <c r="AS195" s="127" t="s">
        <v>77</v>
      </c>
      <c r="AT195" s="221">
        <v>17680000</v>
      </c>
      <c r="AU195" s="159">
        <f t="shared" si="9"/>
        <v>1820000</v>
      </c>
      <c r="AV195" s="98">
        <f t="shared" si="10"/>
        <v>0.90666666666666662</v>
      </c>
      <c r="AW195" s="193" t="s">
        <v>77</v>
      </c>
      <c r="AX195" s="119" t="s">
        <v>1215</v>
      </c>
      <c r="AY195" s="118" t="s">
        <v>1404</v>
      </c>
      <c r="AZ195" s="116" t="s">
        <v>69</v>
      </c>
      <c r="BA195" s="116" t="s">
        <v>69</v>
      </c>
    </row>
    <row r="196" spans="2:53" x14ac:dyDescent="0.25">
      <c r="B196" s="116">
        <v>2024</v>
      </c>
      <c r="C196" s="116">
        <v>891780111</v>
      </c>
      <c r="D196" s="117" t="s">
        <v>64</v>
      </c>
      <c r="E196" s="119" t="s">
        <v>272</v>
      </c>
      <c r="F196" s="118" t="s">
        <v>538</v>
      </c>
      <c r="G196" s="218">
        <v>0</v>
      </c>
      <c r="H196" s="119" t="s">
        <v>75</v>
      </c>
      <c r="I196" s="117" t="s">
        <v>65</v>
      </c>
      <c r="J196" s="118" t="s">
        <v>803</v>
      </c>
      <c r="K196" s="118">
        <v>11480000</v>
      </c>
      <c r="L196" s="116" t="s">
        <v>70</v>
      </c>
      <c r="M196" s="118" t="s">
        <v>1076</v>
      </c>
      <c r="N196" s="118">
        <v>1007934124</v>
      </c>
      <c r="O196" s="122">
        <v>14</v>
      </c>
      <c r="P196" s="219">
        <v>45302</v>
      </c>
      <c r="Q196" s="118">
        <v>2126349000</v>
      </c>
      <c r="R196" s="219">
        <v>45310</v>
      </c>
      <c r="S196" s="118">
        <v>11480000</v>
      </c>
      <c r="T196" s="119" t="s">
        <v>67</v>
      </c>
      <c r="U196" s="118">
        <v>85459497</v>
      </c>
      <c r="V196" s="118" t="s">
        <v>1186</v>
      </c>
      <c r="W196" s="219">
        <v>45310</v>
      </c>
      <c r="X196" s="219">
        <v>45310</v>
      </c>
      <c r="Y196" s="125" t="s">
        <v>77</v>
      </c>
      <c r="Z196" s="219">
        <v>45457</v>
      </c>
      <c r="AA196" s="124">
        <f t="shared" si="8"/>
        <v>147</v>
      </c>
      <c r="AB196" s="118">
        <v>0</v>
      </c>
      <c r="AC196" s="220">
        <v>0</v>
      </c>
      <c r="AD196" s="118">
        <v>0</v>
      </c>
      <c r="AE196" s="193" t="s">
        <v>77</v>
      </c>
      <c r="AF196" s="124">
        <f t="shared" si="3"/>
        <v>0</v>
      </c>
      <c r="AG196" s="118">
        <v>0</v>
      </c>
      <c r="AH196" s="118">
        <v>0</v>
      </c>
      <c r="AI196" s="193" t="s">
        <v>77</v>
      </c>
      <c r="AJ196" s="119">
        <v>0</v>
      </c>
      <c r="AK196" s="123" t="s">
        <v>77</v>
      </c>
      <c r="AL196" s="123" t="s">
        <v>77</v>
      </c>
      <c r="AM196" s="124">
        <f t="shared" si="4"/>
        <v>0</v>
      </c>
      <c r="AN196" s="124">
        <f>+K196+AC196-AH196</f>
        <v>11480000</v>
      </c>
      <c r="AO196" s="119" t="s">
        <v>69</v>
      </c>
      <c r="AP196" s="118">
        <v>11480000</v>
      </c>
      <c r="AQ196" s="119" t="s">
        <v>1214</v>
      </c>
      <c r="AR196" s="118">
        <v>0</v>
      </c>
      <c r="AS196" s="127" t="s">
        <v>77</v>
      </c>
      <c r="AT196" s="221">
        <v>10500000</v>
      </c>
      <c r="AU196" s="159">
        <f t="shared" si="9"/>
        <v>980000</v>
      </c>
      <c r="AV196" s="98">
        <f t="shared" si="10"/>
        <v>0.91463414634146345</v>
      </c>
      <c r="AW196" s="193" t="s">
        <v>77</v>
      </c>
      <c r="AX196" s="119" t="s">
        <v>1215</v>
      </c>
      <c r="AY196" s="118" t="s">
        <v>1405</v>
      </c>
      <c r="AZ196" s="116" t="s">
        <v>69</v>
      </c>
      <c r="BA196" s="116" t="s">
        <v>69</v>
      </c>
    </row>
    <row r="197" spans="2:53" x14ac:dyDescent="0.25">
      <c r="B197" s="116">
        <v>2024</v>
      </c>
      <c r="C197" s="116">
        <v>891780111</v>
      </c>
      <c r="D197" s="117" t="s">
        <v>64</v>
      </c>
      <c r="E197" s="119" t="s">
        <v>273</v>
      </c>
      <c r="F197" s="118" t="s">
        <v>539</v>
      </c>
      <c r="G197" s="218">
        <v>0</v>
      </c>
      <c r="H197" s="119" t="s">
        <v>75</v>
      </c>
      <c r="I197" s="117" t="s">
        <v>65</v>
      </c>
      <c r="J197" s="118" t="s">
        <v>804</v>
      </c>
      <c r="K197" s="118">
        <v>16500000</v>
      </c>
      <c r="L197" s="116" t="s">
        <v>70</v>
      </c>
      <c r="M197" s="118" t="s">
        <v>1077</v>
      </c>
      <c r="N197" s="118">
        <v>85468611</v>
      </c>
      <c r="O197" s="122">
        <v>13</v>
      </c>
      <c r="P197" s="193">
        <v>45302</v>
      </c>
      <c r="Q197" s="118">
        <v>4518689382</v>
      </c>
      <c r="R197" s="219">
        <v>45313</v>
      </c>
      <c r="S197" s="118">
        <v>16500000</v>
      </c>
      <c r="T197" s="119" t="s">
        <v>67</v>
      </c>
      <c r="U197" s="118">
        <v>72175281</v>
      </c>
      <c r="V197" s="118" t="s">
        <v>1197</v>
      </c>
      <c r="W197" s="219">
        <v>45313</v>
      </c>
      <c r="X197" s="219">
        <v>45313</v>
      </c>
      <c r="Y197" s="125" t="s">
        <v>77</v>
      </c>
      <c r="Z197" s="219">
        <v>45457</v>
      </c>
      <c r="AA197" s="124">
        <f t="shared" si="8"/>
        <v>144</v>
      </c>
      <c r="AB197" s="118">
        <v>0</v>
      </c>
      <c r="AC197" s="220">
        <v>0</v>
      </c>
      <c r="AD197" s="118">
        <v>0</v>
      </c>
      <c r="AE197" s="193" t="s">
        <v>77</v>
      </c>
      <c r="AF197" s="124">
        <f t="shared" si="3"/>
        <v>0</v>
      </c>
      <c r="AG197" s="118">
        <v>0</v>
      </c>
      <c r="AH197" s="118">
        <v>0</v>
      </c>
      <c r="AI197" s="193" t="s">
        <v>77</v>
      </c>
      <c r="AJ197" s="119">
        <v>0</v>
      </c>
      <c r="AK197" s="123" t="s">
        <v>77</v>
      </c>
      <c r="AL197" s="123" t="s">
        <v>77</v>
      </c>
      <c r="AM197" s="124">
        <f t="shared" si="4"/>
        <v>0</v>
      </c>
      <c r="AN197" s="124">
        <f>+K197+AC197-AH197</f>
        <v>16500000</v>
      </c>
      <c r="AO197" s="119" t="s">
        <v>69</v>
      </c>
      <c r="AP197" s="118">
        <v>16500000</v>
      </c>
      <c r="AQ197" s="119" t="s">
        <v>1214</v>
      </c>
      <c r="AR197" s="118">
        <v>0</v>
      </c>
      <c r="AS197" s="127" t="s">
        <v>77</v>
      </c>
      <c r="AT197" s="221">
        <v>14960000</v>
      </c>
      <c r="AU197" s="159">
        <f t="shared" si="9"/>
        <v>1540000</v>
      </c>
      <c r="AV197" s="98">
        <f t="shared" si="10"/>
        <v>0.90666666666666662</v>
      </c>
      <c r="AW197" s="193" t="s">
        <v>77</v>
      </c>
      <c r="AX197" s="119" t="s">
        <v>1215</v>
      </c>
      <c r="AY197" s="118" t="s">
        <v>1406</v>
      </c>
      <c r="AZ197" s="116" t="s">
        <v>69</v>
      </c>
      <c r="BA197" s="116" t="s">
        <v>69</v>
      </c>
    </row>
    <row r="198" spans="2:53" x14ac:dyDescent="0.25">
      <c r="B198" s="116">
        <v>2024</v>
      </c>
      <c r="C198" s="116">
        <v>891780111</v>
      </c>
      <c r="D198" s="117" t="s">
        <v>64</v>
      </c>
      <c r="E198" s="119" t="s">
        <v>274</v>
      </c>
      <c r="F198" s="118" t="s">
        <v>540</v>
      </c>
      <c r="G198" s="218">
        <v>0</v>
      </c>
      <c r="H198" s="119" t="s">
        <v>75</v>
      </c>
      <c r="I198" s="117" t="s">
        <v>65</v>
      </c>
      <c r="J198" s="118" t="s">
        <v>805</v>
      </c>
      <c r="K198" s="118">
        <v>6800000</v>
      </c>
      <c r="L198" s="116" t="s">
        <v>70</v>
      </c>
      <c r="M198" s="118" t="s">
        <v>1078</v>
      </c>
      <c r="N198" s="118">
        <v>1114816077</v>
      </c>
      <c r="O198" s="118">
        <v>50</v>
      </c>
      <c r="P198" s="219">
        <v>45306</v>
      </c>
      <c r="Q198" s="118">
        <v>318249309.38</v>
      </c>
      <c r="R198" s="219">
        <v>45313</v>
      </c>
      <c r="S198" s="118">
        <v>6800000</v>
      </c>
      <c r="T198" s="119" t="s">
        <v>67</v>
      </c>
      <c r="U198" s="118">
        <v>1082870070</v>
      </c>
      <c r="V198" s="118" t="s">
        <v>1202</v>
      </c>
      <c r="W198" s="219">
        <v>45313</v>
      </c>
      <c r="X198" s="219">
        <v>45313</v>
      </c>
      <c r="Y198" s="125" t="s">
        <v>77</v>
      </c>
      <c r="Z198" s="219">
        <v>45351</v>
      </c>
      <c r="AA198" s="124">
        <f t="shared" si="8"/>
        <v>38</v>
      </c>
      <c r="AB198" s="118">
        <v>0</v>
      </c>
      <c r="AC198" s="220">
        <v>0</v>
      </c>
      <c r="AD198" s="118">
        <v>0</v>
      </c>
      <c r="AE198" s="193" t="s">
        <v>77</v>
      </c>
      <c r="AF198" s="124">
        <f t="shared" si="3"/>
        <v>0</v>
      </c>
      <c r="AG198" s="118">
        <v>0</v>
      </c>
      <c r="AH198" s="118">
        <v>0</v>
      </c>
      <c r="AI198" s="193" t="s">
        <v>77</v>
      </c>
      <c r="AJ198" s="119">
        <v>0</v>
      </c>
      <c r="AK198" s="123" t="s">
        <v>77</v>
      </c>
      <c r="AL198" s="123" t="s">
        <v>77</v>
      </c>
      <c r="AM198" s="124">
        <f t="shared" si="4"/>
        <v>0</v>
      </c>
      <c r="AN198" s="124">
        <f>+K198+AC198-AH198</f>
        <v>6800000</v>
      </c>
      <c r="AO198" s="119" t="s">
        <v>69</v>
      </c>
      <c r="AP198" s="118">
        <v>6800000</v>
      </c>
      <c r="AQ198" s="119" t="s">
        <v>1214</v>
      </c>
      <c r="AR198" s="118">
        <v>0</v>
      </c>
      <c r="AS198" s="127" t="s">
        <v>77</v>
      </c>
      <c r="AT198" s="221">
        <v>6800000</v>
      </c>
      <c r="AU198" s="159">
        <f t="shared" si="9"/>
        <v>0</v>
      </c>
      <c r="AV198" s="98">
        <f t="shared" si="10"/>
        <v>1</v>
      </c>
      <c r="AW198" s="193" t="s">
        <v>77</v>
      </c>
      <c r="AX198" s="119" t="s">
        <v>1497</v>
      </c>
      <c r="AY198" s="118" t="s">
        <v>1407</v>
      </c>
      <c r="AZ198" s="116" t="s">
        <v>69</v>
      </c>
      <c r="BA198" s="116" t="s">
        <v>69</v>
      </c>
    </row>
    <row r="199" spans="2:53" x14ac:dyDescent="0.25">
      <c r="B199" s="116">
        <v>2024</v>
      </c>
      <c r="C199" s="116">
        <v>891780111</v>
      </c>
      <c r="D199" s="117" t="s">
        <v>64</v>
      </c>
      <c r="E199" s="119" t="s">
        <v>275</v>
      </c>
      <c r="F199" s="118" t="s">
        <v>541</v>
      </c>
      <c r="G199" s="218">
        <v>0</v>
      </c>
      <c r="H199" s="119" t="s">
        <v>75</v>
      </c>
      <c r="I199" s="117" t="s">
        <v>65</v>
      </c>
      <c r="J199" s="118" t="s">
        <v>806</v>
      </c>
      <c r="K199" s="118">
        <v>5750000</v>
      </c>
      <c r="L199" s="116" t="s">
        <v>70</v>
      </c>
      <c r="M199" s="118" t="s">
        <v>1079</v>
      </c>
      <c r="N199" s="118">
        <v>1083014411</v>
      </c>
      <c r="O199" s="118">
        <v>50</v>
      </c>
      <c r="P199" s="219">
        <v>45306</v>
      </c>
      <c r="Q199" s="118">
        <v>318249309.38</v>
      </c>
      <c r="R199" s="219">
        <v>45313</v>
      </c>
      <c r="S199" s="118">
        <v>5750000</v>
      </c>
      <c r="T199" s="119" t="s">
        <v>67</v>
      </c>
      <c r="U199" s="118">
        <v>1082870070</v>
      </c>
      <c r="V199" s="118" t="s">
        <v>1202</v>
      </c>
      <c r="W199" s="219">
        <v>45313</v>
      </c>
      <c r="X199" s="219">
        <v>45313</v>
      </c>
      <c r="Y199" s="125" t="s">
        <v>77</v>
      </c>
      <c r="Z199" s="219">
        <v>45351</v>
      </c>
      <c r="AA199" s="124">
        <f t="shared" si="8"/>
        <v>38</v>
      </c>
      <c r="AB199" s="118">
        <v>0</v>
      </c>
      <c r="AC199" s="220">
        <v>0</v>
      </c>
      <c r="AD199" s="118">
        <v>0</v>
      </c>
      <c r="AE199" s="193" t="s">
        <v>77</v>
      </c>
      <c r="AF199" s="124">
        <f t="shared" si="3"/>
        <v>0</v>
      </c>
      <c r="AG199" s="118">
        <v>0</v>
      </c>
      <c r="AH199" s="118">
        <v>0</v>
      </c>
      <c r="AI199" s="193" t="s">
        <v>77</v>
      </c>
      <c r="AJ199" s="119">
        <v>0</v>
      </c>
      <c r="AK199" s="123" t="s">
        <v>77</v>
      </c>
      <c r="AL199" s="123" t="s">
        <v>77</v>
      </c>
      <c r="AM199" s="124">
        <f t="shared" si="4"/>
        <v>0</v>
      </c>
      <c r="AN199" s="124">
        <f>+K199+AC199-AH199</f>
        <v>5750000</v>
      </c>
      <c r="AO199" s="119" t="s">
        <v>69</v>
      </c>
      <c r="AP199" s="118">
        <v>5750000</v>
      </c>
      <c r="AQ199" s="119" t="s">
        <v>1214</v>
      </c>
      <c r="AR199" s="118">
        <v>0</v>
      </c>
      <c r="AS199" s="127" t="s">
        <v>77</v>
      </c>
      <c r="AT199" s="221">
        <v>5750000</v>
      </c>
      <c r="AU199" s="159">
        <f t="shared" si="9"/>
        <v>0</v>
      </c>
      <c r="AV199" s="98">
        <f t="shared" si="10"/>
        <v>1</v>
      </c>
      <c r="AW199" s="193" t="s">
        <v>77</v>
      </c>
      <c r="AX199" s="119" t="s">
        <v>1497</v>
      </c>
      <c r="AY199" s="118" t="s">
        <v>1408</v>
      </c>
      <c r="AZ199" s="116" t="s">
        <v>69</v>
      </c>
      <c r="BA199" s="116" t="s">
        <v>69</v>
      </c>
    </row>
    <row r="200" spans="2:53" x14ac:dyDescent="0.25">
      <c r="B200" s="116">
        <v>2024</v>
      </c>
      <c r="C200" s="116">
        <v>891780111</v>
      </c>
      <c r="D200" s="117" t="s">
        <v>64</v>
      </c>
      <c r="E200" s="119" t="s">
        <v>276</v>
      </c>
      <c r="F200" s="118" t="s">
        <v>542</v>
      </c>
      <c r="G200" s="218">
        <v>0</v>
      </c>
      <c r="H200" s="119" t="s">
        <v>75</v>
      </c>
      <c r="I200" s="117" t="s">
        <v>65</v>
      </c>
      <c r="J200" s="118" t="s">
        <v>807</v>
      </c>
      <c r="K200" s="118">
        <v>7000000</v>
      </c>
      <c r="L200" s="116" t="s">
        <v>70</v>
      </c>
      <c r="M200" s="118" t="s">
        <v>1080</v>
      </c>
      <c r="N200" s="118">
        <v>1143224044</v>
      </c>
      <c r="O200" s="118">
        <v>50</v>
      </c>
      <c r="P200" s="219">
        <v>45306</v>
      </c>
      <c r="Q200" s="118">
        <v>318249309.38</v>
      </c>
      <c r="R200" s="219">
        <v>45313</v>
      </c>
      <c r="S200" s="118">
        <v>7000000</v>
      </c>
      <c r="T200" s="119" t="s">
        <v>67</v>
      </c>
      <c r="U200" s="118">
        <v>1082870070</v>
      </c>
      <c r="V200" s="118" t="s">
        <v>1202</v>
      </c>
      <c r="W200" s="219">
        <v>45313</v>
      </c>
      <c r="X200" s="219">
        <v>45313</v>
      </c>
      <c r="Y200" s="125" t="s">
        <v>77</v>
      </c>
      <c r="Z200" s="219">
        <v>45351</v>
      </c>
      <c r="AA200" s="124">
        <f t="shared" ref="AA200:AA263" si="11">+IF(Y200="1800-01-01",Z200-X200,Z200-Y200)</f>
        <v>38</v>
      </c>
      <c r="AB200" s="118">
        <v>0</v>
      </c>
      <c r="AC200" s="220">
        <v>0</v>
      </c>
      <c r="AD200" s="118">
        <v>0</v>
      </c>
      <c r="AE200" s="193" t="s">
        <v>77</v>
      </c>
      <c r="AF200" s="124">
        <f t="shared" si="3"/>
        <v>0</v>
      </c>
      <c r="AG200" s="118">
        <v>0</v>
      </c>
      <c r="AH200" s="118">
        <v>0</v>
      </c>
      <c r="AI200" s="193" t="s">
        <v>77</v>
      </c>
      <c r="AJ200" s="119">
        <v>0</v>
      </c>
      <c r="AK200" s="123" t="s">
        <v>77</v>
      </c>
      <c r="AL200" s="123" t="s">
        <v>77</v>
      </c>
      <c r="AM200" s="124">
        <f t="shared" si="4"/>
        <v>0</v>
      </c>
      <c r="AN200" s="124">
        <f>+K200+AC200-AH200</f>
        <v>7000000</v>
      </c>
      <c r="AO200" s="119" t="s">
        <v>69</v>
      </c>
      <c r="AP200" s="118">
        <v>7000000</v>
      </c>
      <c r="AQ200" s="119" t="s">
        <v>1214</v>
      </c>
      <c r="AR200" s="118">
        <v>0</v>
      </c>
      <c r="AS200" s="127" t="s">
        <v>77</v>
      </c>
      <c r="AT200" s="221">
        <v>7000000</v>
      </c>
      <c r="AU200" s="159">
        <f t="shared" ref="AU200:AU263" si="12">AN200-AT200</f>
        <v>0</v>
      </c>
      <c r="AV200" s="98">
        <f t="shared" ref="AV200:AV263" si="13">+IFERROR(AT200/AN200,"_")</f>
        <v>1</v>
      </c>
      <c r="AW200" s="193" t="s">
        <v>77</v>
      </c>
      <c r="AX200" s="119" t="s">
        <v>1497</v>
      </c>
      <c r="AY200" s="118" t="s">
        <v>1409</v>
      </c>
      <c r="AZ200" s="116" t="s">
        <v>69</v>
      </c>
      <c r="BA200" s="116" t="s">
        <v>69</v>
      </c>
    </row>
    <row r="201" spans="2:53" x14ac:dyDescent="0.25">
      <c r="B201" s="116">
        <v>2024</v>
      </c>
      <c r="C201" s="116">
        <v>891780111</v>
      </c>
      <c r="D201" s="117" t="s">
        <v>64</v>
      </c>
      <c r="E201" s="119" t="s">
        <v>277</v>
      </c>
      <c r="F201" s="118" t="s">
        <v>543</v>
      </c>
      <c r="G201" s="218">
        <v>0</v>
      </c>
      <c r="H201" s="119" t="s">
        <v>75</v>
      </c>
      <c r="I201" s="117" t="s">
        <v>65</v>
      </c>
      <c r="J201" s="118" t="s">
        <v>808</v>
      </c>
      <c r="K201" s="118">
        <v>6800000</v>
      </c>
      <c r="L201" s="116" t="s">
        <v>70</v>
      </c>
      <c r="M201" s="118" t="s">
        <v>1081</v>
      </c>
      <c r="N201" s="118">
        <v>1082909211</v>
      </c>
      <c r="O201" s="118">
        <v>50</v>
      </c>
      <c r="P201" s="219">
        <v>45306</v>
      </c>
      <c r="Q201" s="118">
        <v>318249309.38</v>
      </c>
      <c r="R201" s="219">
        <v>45313</v>
      </c>
      <c r="S201" s="118">
        <v>6800000</v>
      </c>
      <c r="T201" s="119" t="s">
        <v>67</v>
      </c>
      <c r="U201" s="118">
        <v>1082870070</v>
      </c>
      <c r="V201" s="118" t="s">
        <v>1202</v>
      </c>
      <c r="W201" s="219">
        <v>45313</v>
      </c>
      <c r="X201" s="219">
        <v>45313</v>
      </c>
      <c r="Y201" s="125" t="s">
        <v>77</v>
      </c>
      <c r="Z201" s="219">
        <v>45351</v>
      </c>
      <c r="AA201" s="124">
        <f t="shared" si="11"/>
        <v>38</v>
      </c>
      <c r="AB201" s="118">
        <v>0</v>
      </c>
      <c r="AC201" s="220">
        <v>0</v>
      </c>
      <c r="AD201" s="118">
        <v>0</v>
      </c>
      <c r="AE201" s="193" t="s">
        <v>77</v>
      </c>
      <c r="AF201" s="124">
        <f t="shared" si="3"/>
        <v>0</v>
      </c>
      <c r="AG201" s="118">
        <v>0</v>
      </c>
      <c r="AH201" s="118">
        <v>0</v>
      </c>
      <c r="AI201" s="193" t="s">
        <v>77</v>
      </c>
      <c r="AJ201" s="119">
        <v>0</v>
      </c>
      <c r="AK201" s="123" t="s">
        <v>77</v>
      </c>
      <c r="AL201" s="123" t="s">
        <v>77</v>
      </c>
      <c r="AM201" s="124">
        <f t="shared" si="4"/>
        <v>0</v>
      </c>
      <c r="AN201" s="124">
        <f>+K201+AC201-AH201</f>
        <v>6800000</v>
      </c>
      <c r="AO201" s="119" t="s">
        <v>69</v>
      </c>
      <c r="AP201" s="118">
        <v>6800000</v>
      </c>
      <c r="AQ201" s="119" t="s">
        <v>1214</v>
      </c>
      <c r="AR201" s="118">
        <v>0</v>
      </c>
      <c r="AS201" s="127" t="s">
        <v>77</v>
      </c>
      <c r="AT201" s="221">
        <v>6800000</v>
      </c>
      <c r="AU201" s="159">
        <f t="shared" si="12"/>
        <v>0</v>
      </c>
      <c r="AV201" s="98">
        <f t="shared" si="13"/>
        <v>1</v>
      </c>
      <c r="AW201" s="193" t="s">
        <v>77</v>
      </c>
      <c r="AX201" s="119" t="s">
        <v>1497</v>
      </c>
      <c r="AY201" s="118" t="s">
        <v>1410</v>
      </c>
      <c r="AZ201" s="116" t="s">
        <v>69</v>
      </c>
      <c r="BA201" s="116" t="s">
        <v>69</v>
      </c>
    </row>
    <row r="202" spans="2:53" x14ac:dyDescent="0.25">
      <c r="B202" s="116">
        <v>2024</v>
      </c>
      <c r="C202" s="116">
        <v>891780111</v>
      </c>
      <c r="D202" s="117" t="s">
        <v>64</v>
      </c>
      <c r="E202" s="119" t="s">
        <v>278</v>
      </c>
      <c r="F202" s="118" t="s">
        <v>544</v>
      </c>
      <c r="G202" s="218">
        <v>0</v>
      </c>
      <c r="H202" s="119" t="s">
        <v>75</v>
      </c>
      <c r="I202" s="117" t="s">
        <v>65</v>
      </c>
      <c r="J202" s="118" t="s">
        <v>809</v>
      </c>
      <c r="K202" s="118">
        <v>5000000</v>
      </c>
      <c r="L202" s="116" t="s">
        <v>70</v>
      </c>
      <c r="M202" s="118" t="s">
        <v>1082</v>
      </c>
      <c r="N202" s="118">
        <v>1052983008</v>
      </c>
      <c r="O202" s="118">
        <v>50</v>
      </c>
      <c r="P202" s="219">
        <v>45306</v>
      </c>
      <c r="Q202" s="118">
        <v>318249309.38</v>
      </c>
      <c r="R202" s="219">
        <v>45313</v>
      </c>
      <c r="S202" s="118">
        <v>5000000</v>
      </c>
      <c r="T202" s="119" t="s">
        <v>67</v>
      </c>
      <c r="U202" s="118">
        <v>1082870070</v>
      </c>
      <c r="V202" s="118" t="s">
        <v>1202</v>
      </c>
      <c r="W202" s="219">
        <v>45313</v>
      </c>
      <c r="X202" s="219">
        <v>45313</v>
      </c>
      <c r="Y202" s="125" t="s">
        <v>77</v>
      </c>
      <c r="Z202" s="219">
        <v>45351</v>
      </c>
      <c r="AA202" s="124">
        <f t="shared" si="11"/>
        <v>38</v>
      </c>
      <c r="AB202" s="118">
        <v>0</v>
      </c>
      <c r="AC202" s="220">
        <v>0</v>
      </c>
      <c r="AD202" s="118">
        <v>0</v>
      </c>
      <c r="AE202" s="193" t="s">
        <v>77</v>
      </c>
      <c r="AF202" s="124">
        <f t="shared" si="3"/>
        <v>0</v>
      </c>
      <c r="AG202" s="118">
        <v>0</v>
      </c>
      <c r="AH202" s="118">
        <v>0</v>
      </c>
      <c r="AI202" s="193" t="s">
        <v>77</v>
      </c>
      <c r="AJ202" s="119">
        <v>0</v>
      </c>
      <c r="AK202" s="123" t="s">
        <v>77</v>
      </c>
      <c r="AL202" s="123" t="s">
        <v>77</v>
      </c>
      <c r="AM202" s="124">
        <f t="shared" si="4"/>
        <v>0</v>
      </c>
      <c r="AN202" s="124">
        <f>+K202+AC202-AH202</f>
        <v>5000000</v>
      </c>
      <c r="AO202" s="119" t="s">
        <v>69</v>
      </c>
      <c r="AP202" s="118">
        <v>5000000</v>
      </c>
      <c r="AQ202" s="119" t="s">
        <v>1214</v>
      </c>
      <c r="AR202" s="118">
        <v>0</v>
      </c>
      <c r="AS202" s="127" t="s">
        <v>77</v>
      </c>
      <c r="AT202" s="221">
        <v>5000000</v>
      </c>
      <c r="AU202" s="159">
        <f t="shared" si="12"/>
        <v>0</v>
      </c>
      <c r="AV202" s="98">
        <f t="shared" si="13"/>
        <v>1</v>
      </c>
      <c r="AW202" s="193" t="s">
        <v>77</v>
      </c>
      <c r="AX202" s="119" t="s">
        <v>1497</v>
      </c>
      <c r="AY202" s="118" t="s">
        <v>1411</v>
      </c>
      <c r="AZ202" s="116" t="s">
        <v>69</v>
      </c>
      <c r="BA202" s="116" t="s">
        <v>69</v>
      </c>
    </row>
    <row r="203" spans="2:53" x14ac:dyDescent="0.25">
      <c r="B203" s="116">
        <v>2024</v>
      </c>
      <c r="C203" s="116">
        <v>891780111</v>
      </c>
      <c r="D203" s="117" t="s">
        <v>64</v>
      </c>
      <c r="E203" s="119" t="s">
        <v>279</v>
      </c>
      <c r="F203" s="118" t="s">
        <v>545</v>
      </c>
      <c r="G203" s="218">
        <v>0</v>
      </c>
      <c r="H203" s="119" t="s">
        <v>75</v>
      </c>
      <c r="I203" s="117" t="s">
        <v>65</v>
      </c>
      <c r="J203" s="118" t="s">
        <v>810</v>
      </c>
      <c r="K203" s="118">
        <v>4800000</v>
      </c>
      <c r="L203" s="116" t="s">
        <v>70</v>
      </c>
      <c r="M203" s="118" t="s">
        <v>1083</v>
      </c>
      <c r="N203" s="118">
        <v>33224219</v>
      </c>
      <c r="O203" s="118">
        <v>50</v>
      </c>
      <c r="P203" s="219">
        <v>45306</v>
      </c>
      <c r="Q203" s="118">
        <v>318249309.38</v>
      </c>
      <c r="R203" s="219">
        <v>45313</v>
      </c>
      <c r="S203" s="118">
        <v>4800000</v>
      </c>
      <c r="T203" s="119" t="s">
        <v>67</v>
      </c>
      <c r="U203" s="118">
        <v>1082870070</v>
      </c>
      <c r="V203" s="118" t="s">
        <v>1202</v>
      </c>
      <c r="W203" s="219">
        <v>45313</v>
      </c>
      <c r="X203" s="219">
        <v>45313</v>
      </c>
      <c r="Y203" s="125" t="s">
        <v>77</v>
      </c>
      <c r="Z203" s="219">
        <v>45351</v>
      </c>
      <c r="AA203" s="124">
        <f t="shared" si="11"/>
        <v>38</v>
      </c>
      <c r="AB203" s="118">
        <v>0</v>
      </c>
      <c r="AC203" s="220">
        <v>0</v>
      </c>
      <c r="AD203" s="118">
        <v>0</v>
      </c>
      <c r="AE203" s="193" t="s">
        <v>77</v>
      </c>
      <c r="AF203" s="124">
        <f t="shared" si="3"/>
        <v>0</v>
      </c>
      <c r="AG203" s="118">
        <v>0</v>
      </c>
      <c r="AH203" s="118">
        <v>0</v>
      </c>
      <c r="AI203" s="193" t="s">
        <v>77</v>
      </c>
      <c r="AJ203" s="119">
        <v>0</v>
      </c>
      <c r="AK203" s="123" t="s">
        <v>77</v>
      </c>
      <c r="AL203" s="123" t="s">
        <v>77</v>
      </c>
      <c r="AM203" s="124">
        <f t="shared" si="4"/>
        <v>0</v>
      </c>
      <c r="AN203" s="124">
        <f>+K203+AC203-AH203</f>
        <v>4800000</v>
      </c>
      <c r="AO203" s="119" t="s">
        <v>69</v>
      </c>
      <c r="AP203" s="118">
        <v>4800000</v>
      </c>
      <c r="AQ203" s="119" t="s">
        <v>1214</v>
      </c>
      <c r="AR203" s="118">
        <v>0</v>
      </c>
      <c r="AS203" s="127" t="s">
        <v>77</v>
      </c>
      <c r="AT203" s="221">
        <v>4800000</v>
      </c>
      <c r="AU203" s="159">
        <f t="shared" si="12"/>
        <v>0</v>
      </c>
      <c r="AV203" s="98">
        <f t="shared" si="13"/>
        <v>1</v>
      </c>
      <c r="AW203" s="193" t="s">
        <v>77</v>
      </c>
      <c r="AX203" s="119" t="s">
        <v>1497</v>
      </c>
      <c r="AY203" s="118" t="s">
        <v>1412</v>
      </c>
      <c r="AZ203" s="116" t="s">
        <v>69</v>
      </c>
      <c r="BA203" s="116" t="s">
        <v>69</v>
      </c>
    </row>
    <row r="204" spans="2:53" x14ac:dyDescent="0.25">
      <c r="B204" s="116">
        <v>2024</v>
      </c>
      <c r="C204" s="116">
        <v>891780111</v>
      </c>
      <c r="D204" s="117" t="s">
        <v>64</v>
      </c>
      <c r="E204" s="119" t="s">
        <v>280</v>
      </c>
      <c r="F204" s="118" t="s">
        <v>546</v>
      </c>
      <c r="G204" s="218">
        <v>0</v>
      </c>
      <c r="H204" s="119" t="s">
        <v>75</v>
      </c>
      <c r="I204" s="117" t="s">
        <v>65</v>
      </c>
      <c r="J204" s="118" t="s">
        <v>811</v>
      </c>
      <c r="K204" s="118">
        <v>18000000</v>
      </c>
      <c r="L204" s="116" t="s">
        <v>70</v>
      </c>
      <c r="M204" s="118" t="s">
        <v>1084</v>
      </c>
      <c r="N204" s="118">
        <v>85154107</v>
      </c>
      <c r="O204" s="122">
        <v>13</v>
      </c>
      <c r="P204" s="193">
        <v>45302</v>
      </c>
      <c r="Q204" s="118">
        <v>4518689382</v>
      </c>
      <c r="R204" s="219">
        <v>45313</v>
      </c>
      <c r="S204" s="118">
        <v>18000000</v>
      </c>
      <c r="T204" s="119" t="s">
        <v>67</v>
      </c>
      <c r="U204" s="118">
        <v>84452087</v>
      </c>
      <c r="V204" s="118" t="s">
        <v>1171</v>
      </c>
      <c r="W204" s="219">
        <v>45313</v>
      </c>
      <c r="X204" s="219">
        <v>45313</v>
      </c>
      <c r="Y204" s="125" t="s">
        <v>77</v>
      </c>
      <c r="Z204" s="219">
        <v>45457</v>
      </c>
      <c r="AA204" s="124">
        <f t="shared" si="11"/>
        <v>144</v>
      </c>
      <c r="AB204" s="118">
        <v>0</v>
      </c>
      <c r="AC204" s="220">
        <v>0</v>
      </c>
      <c r="AD204" s="118">
        <v>0</v>
      </c>
      <c r="AE204" s="193" t="s">
        <v>77</v>
      </c>
      <c r="AF204" s="124">
        <f t="shared" si="3"/>
        <v>0</v>
      </c>
      <c r="AG204" s="118">
        <v>0</v>
      </c>
      <c r="AH204" s="118">
        <v>0</v>
      </c>
      <c r="AI204" s="193" t="s">
        <v>77</v>
      </c>
      <c r="AJ204" s="119">
        <v>0</v>
      </c>
      <c r="AK204" s="123" t="s">
        <v>77</v>
      </c>
      <c r="AL204" s="123" t="s">
        <v>77</v>
      </c>
      <c r="AM204" s="124">
        <f t="shared" si="4"/>
        <v>0</v>
      </c>
      <c r="AN204" s="124">
        <f>+K204+AC204-AH204</f>
        <v>18000000</v>
      </c>
      <c r="AO204" s="119" t="s">
        <v>69</v>
      </c>
      <c r="AP204" s="118">
        <v>18000000</v>
      </c>
      <c r="AQ204" s="119" t="s">
        <v>1214</v>
      </c>
      <c r="AR204" s="118">
        <v>0</v>
      </c>
      <c r="AS204" s="127" t="s">
        <v>77</v>
      </c>
      <c r="AT204" s="221">
        <v>16320000</v>
      </c>
      <c r="AU204" s="159">
        <f t="shared" si="12"/>
        <v>1680000</v>
      </c>
      <c r="AV204" s="98">
        <f t="shared" si="13"/>
        <v>0.90666666666666662</v>
      </c>
      <c r="AW204" s="193" t="s">
        <v>77</v>
      </c>
      <c r="AX204" s="119" t="s">
        <v>1215</v>
      </c>
      <c r="AY204" s="118" t="s">
        <v>1413</v>
      </c>
      <c r="AZ204" s="116" t="s">
        <v>69</v>
      </c>
      <c r="BA204" s="116" t="s">
        <v>69</v>
      </c>
    </row>
    <row r="205" spans="2:53" x14ac:dyDescent="0.25">
      <c r="B205" s="116">
        <v>2024</v>
      </c>
      <c r="C205" s="116">
        <v>891780111</v>
      </c>
      <c r="D205" s="117" t="s">
        <v>64</v>
      </c>
      <c r="E205" s="119" t="s">
        <v>281</v>
      </c>
      <c r="F205" s="118" t="s">
        <v>547</v>
      </c>
      <c r="G205" s="218">
        <v>0</v>
      </c>
      <c r="H205" s="119" t="s">
        <v>75</v>
      </c>
      <c r="I205" s="117" t="s">
        <v>644</v>
      </c>
      <c r="J205" s="118" t="s">
        <v>812</v>
      </c>
      <c r="K205" s="118">
        <v>14300000</v>
      </c>
      <c r="L205" s="116" t="s">
        <v>70</v>
      </c>
      <c r="M205" s="118" t="s">
        <v>1085</v>
      </c>
      <c r="N205" s="118">
        <v>1085045367</v>
      </c>
      <c r="O205" s="118">
        <v>93</v>
      </c>
      <c r="P205" s="219">
        <v>45309</v>
      </c>
      <c r="Q205" s="118">
        <v>14300000</v>
      </c>
      <c r="R205" s="219">
        <v>45313</v>
      </c>
      <c r="S205" s="118">
        <v>14300000</v>
      </c>
      <c r="T205" s="119" t="s">
        <v>67</v>
      </c>
      <c r="U205" s="118">
        <v>57461216</v>
      </c>
      <c r="V205" s="118" t="s">
        <v>1180</v>
      </c>
      <c r="W205" s="219">
        <v>45313</v>
      </c>
      <c r="X205" s="219">
        <v>45313</v>
      </c>
      <c r="Y205" s="125" t="s">
        <v>77</v>
      </c>
      <c r="Z205" s="219">
        <v>45457</v>
      </c>
      <c r="AA205" s="124">
        <f t="shared" si="11"/>
        <v>144</v>
      </c>
      <c r="AB205" s="118">
        <v>0</v>
      </c>
      <c r="AC205" s="220">
        <v>0</v>
      </c>
      <c r="AD205" s="118">
        <v>0</v>
      </c>
      <c r="AE205" s="193" t="s">
        <v>77</v>
      </c>
      <c r="AF205" s="124">
        <f t="shared" si="3"/>
        <v>0</v>
      </c>
      <c r="AG205" s="118">
        <v>0</v>
      </c>
      <c r="AH205" s="118">
        <v>0</v>
      </c>
      <c r="AI205" s="193" t="s">
        <v>77</v>
      </c>
      <c r="AJ205" s="119">
        <v>0</v>
      </c>
      <c r="AK205" s="123" t="s">
        <v>77</v>
      </c>
      <c r="AL205" s="123" t="s">
        <v>77</v>
      </c>
      <c r="AM205" s="124">
        <f t="shared" si="4"/>
        <v>0</v>
      </c>
      <c r="AN205" s="124">
        <f>+K205+AC205-AH205</f>
        <v>14300000</v>
      </c>
      <c r="AO205" s="119" t="s">
        <v>69</v>
      </c>
      <c r="AP205" s="118">
        <v>14300000</v>
      </c>
      <c r="AQ205" s="119" t="s">
        <v>1214</v>
      </c>
      <c r="AR205" s="118">
        <v>0</v>
      </c>
      <c r="AS205" s="127" t="s">
        <v>77</v>
      </c>
      <c r="AT205" s="221">
        <v>12965000</v>
      </c>
      <c r="AU205" s="159">
        <f t="shared" si="12"/>
        <v>1335000</v>
      </c>
      <c r="AV205" s="98">
        <f t="shared" si="13"/>
        <v>0.9066433566433566</v>
      </c>
      <c r="AW205" s="193" t="s">
        <v>77</v>
      </c>
      <c r="AX205" s="119" t="s">
        <v>1215</v>
      </c>
      <c r="AY205" s="118" t="s">
        <v>1414</v>
      </c>
      <c r="AZ205" s="116" t="s">
        <v>69</v>
      </c>
      <c r="BA205" s="116" t="s">
        <v>69</v>
      </c>
    </row>
    <row r="206" spans="2:53" x14ac:dyDescent="0.25">
      <c r="B206" s="116">
        <v>2024</v>
      </c>
      <c r="C206" s="116">
        <v>891780111</v>
      </c>
      <c r="D206" s="117" t="s">
        <v>64</v>
      </c>
      <c r="E206" s="119" t="s">
        <v>282</v>
      </c>
      <c r="F206" s="118" t="s">
        <v>548</v>
      </c>
      <c r="G206" s="218">
        <v>0</v>
      </c>
      <c r="H206" s="119" t="s">
        <v>75</v>
      </c>
      <c r="I206" s="117" t="s">
        <v>65</v>
      </c>
      <c r="J206" s="118" t="s">
        <v>813</v>
      </c>
      <c r="K206" s="118">
        <v>14490000</v>
      </c>
      <c r="L206" s="116" t="s">
        <v>70</v>
      </c>
      <c r="M206" s="118" t="s">
        <v>1086</v>
      </c>
      <c r="N206" s="118">
        <v>1082852952</v>
      </c>
      <c r="O206" s="122">
        <v>13</v>
      </c>
      <c r="P206" s="193">
        <v>45302</v>
      </c>
      <c r="Q206" s="118">
        <v>4518689382</v>
      </c>
      <c r="R206" s="219">
        <v>45313</v>
      </c>
      <c r="S206" s="118">
        <v>14490000</v>
      </c>
      <c r="T206" s="119" t="s">
        <v>67</v>
      </c>
      <c r="U206" s="118">
        <v>84457182</v>
      </c>
      <c r="V206" s="118" t="s">
        <v>1199</v>
      </c>
      <c r="W206" s="219">
        <v>45313</v>
      </c>
      <c r="X206" s="219">
        <v>45313</v>
      </c>
      <c r="Y206" s="125" t="s">
        <v>77</v>
      </c>
      <c r="Z206" s="219">
        <v>45457</v>
      </c>
      <c r="AA206" s="124">
        <f t="shared" si="11"/>
        <v>144</v>
      </c>
      <c r="AB206" s="118">
        <v>0</v>
      </c>
      <c r="AC206" s="220">
        <v>0</v>
      </c>
      <c r="AD206" s="118">
        <v>0</v>
      </c>
      <c r="AE206" s="193" t="s">
        <v>77</v>
      </c>
      <c r="AF206" s="124">
        <f t="shared" si="3"/>
        <v>0</v>
      </c>
      <c r="AG206" s="118">
        <v>0</v>
      </c>
      <c r="AH206" s="118">
        <v>0</v>
      </c>
      <c r="AI206" s="193" t="s">
        <v>77</v>
      </c>
      <c r="AJ206" s="119">
        <v>0</v>
      </c>
      <c r="AK206" s="123" t="s">
        <v>77</v>
      </c>
      <c r="AL206" s="123" t="s">
        <v>77</v>
      </c>
      <c r="AM206" s="124">
        <f t="shared" si="4"/>
        <v>0</v>
      </c>
      <c r="AN206" s="124">
        <f>+K206+AC206-AH206</f>
        <v>14490000</v>
      </c>
      <c r="AO206" s="119" t="s">
        <v>69</v>
      </c>
      <c r="AP206" s="118">
        <v>14490000</v>
      </c>
      <c r="AQ206" s="119" t="s">
        <v>1214</v>
      </c>
      <c r="AR206" s="118">
        <v>0</v>
      </c>
      <c r="AS206" s="127" t="s">
        <v>77</v>
      </c>
      <c r="AT206" s="221">
        <v>13230000</v>
      </c>
      <c r="AU206" s="159">
        <f t="shared" si="12"/>
        <v>1260000</v>
      </c>
      <c r="AV206" s="98">
        <f t="shared" si="13"/>
        <v>0.91304347826086951</v>
      </c>
      <c r="AW206" s="193" t="s">
        <v>77</v>
      </c>
      <c r="AX206" s="119" t="s">
        <v>1215</v>
      </c>
      <c r="AY206" s="118" t="s">
        <v>1415</v>
      </c>
      <c r="AZ206" s="116" t="s">
        <v>69</v>
      </c>
      <c r="BA206" s="116" t="s">
        <v>69</v>
      </c>
    </row>
    <row r="207" spans="2:53" x14ac:dyDescent="0.25">
      <c r="B207" s="116">
        <v>2024</v>
      </c>
      <c r="C207" s="116">
        <v>891780111</v>
      </c>
      <c r="D207" s="117" t="s">
        <v>64</v>
      </c>
      <c r="E207" s="119" t="s">
        <v>283</v>
      </c>
      <c r="F207" s="118" t="s">
        <v>549</v>
      </c>
      <c r="G207" s="218">
        <v>0</v>
      </c>
      <c r="H207" s="119" t="s">
        <v>75</v>
      </c>
      <c r="I207" s="117" t="s">
        <v>65</v>
      </c>
      <c r="J207" s="118" t="s">
        <v>814</v>
      </c>
      <c r="K207" s="118">
        <v>21320000</v>
      </c>
      <c r="L207" s="116" t="s">
        <v>70</v>
      </c>
      <c r="M207" s="118" t="s">
        <v>1087</v>
      </c>
      <c r="N207" s="118">
        <v>7601763</v>
      </c>
      <c r="O207" s="122">
        <v>13</v>
      </c>
      <c r="P207" s="193">
        <v>45302</v>
      </c>
      <c r="Q207" s="118">
        <v>4518689382</v>
      </c>
      <c r="R207" s="219">
        <v>45313</v>
      </c>
      <c r="S207" s="118">
        <v>21320000</v>
      </c>
      <c r="T207" s="119" t="s">
        <v>67</v>
      </c>
      <c r="U207" s="118">
        <v>26671578</v>
      </c>
      <c r="V207" s="118" t="s">
        <v>1168</v>
      </c>
      <c r="W207" s="219">
        <v>45313</v>
      </c>
      <c r="X207" s="219">
        <v>45313</v>
      </c>
      <c r="Y207" s="125" t="s">
        <v>77</v>
      </c>
      <c r="Z207" s="219">
        <v>45457</v>
      </c>
      <c r="AA207" s="124">
        <f t="shared" si="11"/>
        <v>144</v>
      </c>
      <c r="AB207" s="118">
        <v>0</v>
      </c>
      <c r="AC207" s="220">
        <v>0</v>
      </c>
      <c r="AD207" s="118">
        <v>0</v>
      </c>
      <c r="AE207" s="193" t="s">
        <v>77</v>
      </c>
      <c r="AF207" s="124">
        <f t="shared" si="3"/>
        <v>0</v>
      </c>
      <c r="AG207" s="118">
        <v>0</v>
      </c>
      <c r="AH207" s="118">
        <v>0</v>
      </c>
      <c r="AI207" s="193" t="s">
        <v>77</v>
      </c>
      <c r="AJ207" s="119">
        <v>0</v>
      </c>
      <c r="AK207" s="123" t="s">
        <v>77</v>
      </c>
      <c r="AL207" s="123" t="s">
        <v>77</v>
      </c>
      <c r="AM207" s="124">
        <f t="shared" si="4"/>
        <v>0</v>
      </c>
      <c r="AN207" s="124">
        <f>+K207+AC207-AH207</f>
        <v>21320000</v>
      </c>
      <c r="AO207" s="119" t="s">
        <v>69</v>
      </c>
      <c r="AP207" s="118">
        <v>21320000</v>
      </c>
      <c r="AQ207" s="119" t="s">
        <v>1214</v>
      </c>
      <c r="AR207" s="118">
        <v>0</v>
      </c>
      <c r="AS207" s="127" t="s">
        <v>77</v>
      </c>
      <c r="AT207" s="221">
        <v>19500000</v>
      </c>
      <c r="AU207" s="159">
        <f t="shared" si="12"/>
        <v>1820000</v>
      </c>
      <c r="AV207" s="98">
        <f t="shared" si="13"/>
        <v>0.91463414634146345</v>
      </c>
      <c r="AW207" s="193" t="s">
        <v>77</v>
      </c>
      <c r="AX207" s="119" t="s">
        <v>1215</v>
      </c>
      <c r="AY207" s="118" t="s">
        <v>1416</v>
      </c>
      <c r="AZ207" s="116" t="s">
        <v>69</v>
      </c>
      <c r="BA207" s="116" t="s">
        <v>69</v>
      </c>
    </row>
    <row r="208" spans="2:53" x14ac:dyDescent="0.25">
      <c r="B208" s="116">
        <v>2024</v>
      </c>
      <c r="C208" s="116">
        <v>891780111</v>
      </c>
      <c r="D208" s="117" t="s">
        <v>64</v>
      </c>
      <c r="E208" s="119" t="s">
        <v>284</v>
      </c>
      <c r="F208" s="118" t="s">
        <v>550</v>
      </c>
      <c r="G208" s="218">
        <v>0</v>
      </c>
      <c r="H208" s="119" t="s">
        <v>75</v>
      </c>
      <c r="I208" s="117" t="s">
        <v>65</v>
      </c>
      <c r="J208" s="118" t="s">
        <v>815</v>
      </c>
      <c r="K208" s="118">
        <v>10500000</v>
      </c>
      <c r="L208" s="116" t="s">
        <v>70</v>
      </c>
      <c r="M208" s="118" t="s">
        <v>1088</v>
      </c>
      <c r="N208" s="118">
        <v>36555376</v>
      </c>
      <c r="O208" s="122">
        <v>14</v>
      </c>
      <c r="P208" s="219">
        <v>45302</v>
      </c>
      <c r="Q208" s="118">
        <v>2126349000</v>
      </c>
      <c r="R208" s="219">
        <v>45313</v>
      </c>
      <c r="S208" s="118">
        <v>10500000</v>
      </c>
      <c r="T208" s="119" t="s">
        <v>67</v>
      </c>
      <c r="U208" s="118">
        <v>36564011</v>
      </c>
      <c r="V208" s="118" t="s">
        <v>1187</v>
      </c>
      <c r="W208" s="219">
        <v>45313</v>
      </c>
      <c r="X208" s="219">
        <v>45313</v>
      </c>
      <c r="Y208" s="125" t="s">
        <v>77</v>
      </c>
      <c r="Z208" s="219">
        <v>45457</v>
      </c>
      <c r="AA208" s="124">
        <f t="shared" si="11"/>
        <v>144</v>
      </c>
      <c r="AB208" s="118">
        <v>0</v>
      </c>
      <c r="AC208" s="220">
        <v>0</v>
      </c>
      <c r="AD208" s="118">
        <v>0</v>
      </c>
      <c r="AE208" s="193" t="s">
        <v>77</v>
      </c>
      <c r="AF208" s="124">
        <f t="shared" si="3"/>
        <v>0</v>
      </c>
      <c r="AG208" s="118">
        <v>0</v>
      </c>
      <c r="AH208" s="118">
        <v>0</v>
      </c>
      <c r="AI208" s="193" t="s">
        <v>77</v>
      </c>
      <c r="AJ208" s="119">
        <v>0</v>
      </c>
      <c r="AK208" s="123" t="s">
        <v>77</v>
      </c>
      <c r="AL208" s="123" t="s">
        <v>77</v>
      </c>
      <c r="AM208" s="124">
        <f t="shared" si="4"/>
        <v>0</v>
      </c>
      <c r="AN208" s="124">
        <f>+K208+AC208-AH208</f>
        <v>10500000</v>
      </c>
      <c r="AO208" s="119" t="s">
        <v>69</v>
      </c>
      <c r="AP208" s="118">
        <v>10500000</v>
      </c>
      <c r="AQ208" s="119" t="s">
        <v>1214</v>
      </c>
      <c r="AR208" s="118">
        <v>0</v>
      </c>
      <c r="AS208" s="127" t="s">
        <v>77</v>
      </c>
      <c r="AT208" s="221">
        <v>9520000</v>
      </c>
      <c r="AU208" s="159">
        <f t="shared" si="12"/>
        <v>980000</v>
      </c>
      <c r="AV208" s="98">
        <f t="shared" si="13"/>
        <v>0.90666666666666662</v>
      </c>
      <c r="AW208" s="193" t="s">
        <v>77</v>
      </c>
      <c r="AX208" s="119" t="s">
        <v>1215</v>
      </c>
      <c r="AY208" s="118" t="s">
        <v>1417</v>
      </c>
      <c r="AZ208" s="116" t="s">
        <v>69</v>
      </c>
      <c r="BA208" s="116" t="s">
        <v>69</v>
      </c>
    </row>
    <row r="209" spans="2:53" x14ac:dyDescent="0.25">
      <c r="B209" s="116">
        <v>2024</v>
      </c>
      <c r="C209" s="116">
        <v>891780111</v>
      </c>
      <c r="D209" s="117" t="s">
        <v>64</v>
      </c>
      <c r="E209" s="119" t="s">
        <v>285</v>
      </c>
      <c r="F209" s="118" t="s">
        <v>551</v>
      </c>
      <c r="G209" s="222">
        <v>2020000100417</v>
      </c>
      <c r="H209" s="119" t="s">
        <v>75</v>
      </c>
      <c r="I209" s="117" t="s">
        <v>644</v>
      </c>
      <c r="J209" s="118" t="s">
        <v>816</v>
      </c>
      <c r="K209" s="118">
        <v>13750000</v>
      </c>
      <c r="L209" s="116" t="s">
        <v>70</v>
      </c>
      <c r="M209" s="118" t="s">
        <v>1089</v>
      </c>
      <c r="N209" s="118">
        <v>4979940</v>
      </c>
      <c r="O209" s="118">
        <v>52</v>
      </c>
      <c r="P209" s="219">
        <v>45306</v>
      </c>
      <c r="Q209" s="118">
        <v>27500000</v>
      </c>
      <c r="R209" s="219">
        <v>45313</v>
      </c>
      <c r="S209" s="118">
        <v>13750000</v>
      </c>
      <c r="T209" s="119" t="s">
        <v>67</v>
      </c>
      <c r="U209" s="118">
        <v>36722626</v>
      </c>
      <c r="V209" s="118" t="s">
        <v>1203</v>
      </c>
      <c r="W209" s="219">
        <v>45313</v>
      </c>
      <c r="X209" s="219">
        <v>45313</v>
      </c>
      <c r="Y209" s="125" t="s">
        <v>77</v>
      </c>
      <c r="Z209" s="219">
        <v>45473</v>
      </c>
      <c r="AA209" s="124">
        <f t="shared" si="11"/>
        <v>160</v>
      </c>
      <c r="AB209" s="118">
        <v>0</v>
      </c>
      <c r="AC209" s="220">
        <v>0</v>
      </c>
      <c r="AD209" s="118">
        <v>0</v>
      </c>
      <c r="AE209" s="193" t="s">
        <v>77</v>
      </c>
      <c r="AF209" s="124">
        <f t="shared" si="3"/>
        <v>0</v>
      </c>
      <c r="AG209" s="118">
        <v>0</v>
      </c>
      <c r="AH209" s="118">
        <v>0</v>
      </c>
      <c r="AI209" s="193" t="s">
        <v>77</v>
      </c>
      <c r="AJ209" s="119">
        <v>0</v>
      </c>
      <c r="AK209" s="123" t="s">
        <v>77</v>
      </c>
      <c r="AL209" s="123" t="s">
        <v>77</v>
      </c>
      <c r="AM209" s="124">
        <f t="shared" si="4"/>
        <v>0</v>
      </c>
      <c r="AN209" s="124">
        <f>+K209+AC209-AH209</f>
        <v>13750000</v>
      </c>
      <c r="AO209" s="119" t="s">
        <v>1214</v>
      </c>
      <c r="AP209" s="118">
        <v>0</v>
      </c>
      <c r="AQ209" s="119" t="s">
        <v>1214</v>
      </c>
      <c r="AR209" s="118">
        <v>0</v>
      </c>
      <c r="AS209" s="127" t="s">
        <v>77</v>
      </c>
      <c r="AT209" s="221">
        <v>11250000</v>
      </c>
      <c r="AU209" s="159">
        <f t="shared" si="12"/>
        <v>2500000</v>
      </c>
      <c r="AV209" s="98">
        <f t="shared" si="13"/>
        <v>0.81818181818181823</v>
      </c>
      <c r="AW209" s="193" t="s">
        <v>77</v>
      </c>
      <c r="AX209" s="119" t="s">
        <v>1215</v>
      </c>
      <c r="AY209" s="118" t="s">
        <v>1418</v>
      </c>
      <c r="AZ209" s="116" t="s">
        <v>69</v>
      </c>
      <c r="BA209" s="116" t="s">
        <v>69</v>
      </c>
    </row>
    <row r="210" spans="2:53" x14ac:dyDescent="0.25">
      <c r="B210" s="116">
        <v>2024</v>
      </c>
      <c r="C210" s="116">
        <v>891780111</v>
      </c>
      <c r="D210" s="117" t="s">
        <v>64</v>
      </c>
      <c r="E210" s="119" t="s">
        <v>286</v>
      </c>
      <c r="F210" s="118" t="s">
        <v>552</v>
      </c>
      <c r="G210" s="218">
        <v>2020000100417</v>
      </c>
      <c r="H210" s="119" t="s">
        <v>75</v>
      </c>
      <c r="I210" s="117" t="s">
        <v>644</v>
      </c>
      <c r="J210" s="118" t="s">
        <v>817</v>
      </c>
      <c r="K210" s="118">
        <v>13750000</v>
      </c>
      <c r="L210" s="116" t="s">
        <v>70</v>
      </c>
      <c r="M210" s="118" t="s">
        <v>1090</v>
      </c>
      <c r="N210" s="118">
        <v>1221976238</v>
      </c>
      <c r="O210" s="118">
        <v>52</v>
      </c>
      <c r="P210" s="219">
        <v>45306</v>
      </c>
      <c r="Q210" s="118">
        <v>27500000</v>
      </c>
      <c r="R210" s="219">
        <v>45313</v>
      </c>
      <c r="S210" s="118">
        <v>13750000</v>
      </c>
      <c r="T210" s="119" t="s">
        <v>67</v>
      </c>
      <c r="U210" s="118">
        <v>36722626</v>
      </c>
      <c r="V210" s="118" t="s">
        <v>1203</v>
      </c>
      <c r="W210" s="219">
        <v>45313</v>
      </c>
      <c r="X210" s="219">
        <v>45313</v>
      </c>
      <c r="Y210" s="125" t="s">
        <v>77</v>
      </c>
      <c r="Z210" s="219">
        <v>45473</v>
      </c>
      <c r="AA210" s="124">
        <f t="shared" si="11"/>
        <v>160</v>
      </c>
      <c r="AB210" s="118">
        <v>1</v>
      </c>
      <c r="AC210" s="220">
        <v>800000</v>
      </c>
      <c r="AD210" s="118">
        <v>0</v>
      </c>
      <c r="AE210" s="193" t="s">
        <v>77</v>
      </c>
      <c r="AF210" s="124">
        <f t="shared" si="3"/>
        <v>0</v>
      </c>
      <c r="AG210" s="118">
        <v>0</v>
      </c>
      <c r="AH210" s="118">
        <v>0</v>
      </c>
      <c r="AI210" s="193" t="s">
        <v>77</v>
      </c>
      <c r="AJ210" s="119">
        <v>0</v>
      </c>
      <c r="AK210" s="123" t="s">
        <v>77</v>
      </c>
      <c r="AL210" s="123" t="s">
        <v>77</v>
      </c>
      <c r="AM210" s="124">
        <f t="shared" si="4"/>
        <v>0</v>
      </c>
      <c r="AN210" s="124">
        <f>+K210+AC210-AH210</f>
        <v>14550000</v>
      </c>
      <c r="AO210" s="119" t="s">
        <v>1214</v>
      </c>
      <c r="AP210" s="118">
        <v>0</v>
      </c>
      <c r="AQ210" s="119" t="s">
        <v>1214</v>
      </c>
      <c r="AR210" s="118">
        <v>0</v>
      </c>
      <c r="AS210" s="127" t="s">
        <v>77</v>
      </c>
      <c r="AT210" s="221">
        <v>11850000</v>
      </c>
      <c r="AU210" s="159">
        <f t="shared" si="12"/>
        <v>2700000</v>
      </c>
      <c r="AV210" s="98">
        <f t="shared" si="13"/>
        <v>0.81443298969072164</v>
      </c>
      <c r="AW210" s="193" t="s">
        <v>77</v>
      </c>
      <c r="AX210" s="119" t="s">
        <v>1215</v>
      </c>
      <c r="AY210" s="118" t="s">
        <v>1419</v>
      </c>
      <c r="AZ210" s="116" t="s">
        <v>69</v>
      </c>
      <c r="BA210" s="116" t="s">
        <v>69</v>
      </c>
    </row>
    <row r="211" spans="2:53" x14ac:dyDescent="0.25">
      <c r="B211" s="116">
        <v>2024</v>
      </c>
      <c r="C211" s="116">
        <v>891780111</v>
      </c>
      <c r="D211" s="117" t="s">
        <v>64</v>
      </c>
      <c r="E211" s="119" t="s">
        <v>287</v>
      </c>
      <c r="F211" s="118" t="s">
        <v>553</v>
      </c>
      <c r="G211" s="218">
        <v>0</v>
      </c>
      <c r="H211" s="119" t="s">
        <v>75</v>
      </c>
      <c r="I211" s="117" t="s">
        <v>644</v>
      </c>
      <c r="J211" s="118" t="s">
        <v>818</v>
      </c>
      <c r="K211" s="118">
        <v>11250000</v>
      </c>
      <c r="L211" s="116" t="s">
        <v>70</v>
      </c>
      <c r="M211" s="118" t="s">
        <v>1091</v>
      </c>
      <c r="N211" s="118">
        <v>1082982258</v>
      </c>
      <c r="O211" s="118">
        <v>104</v>
      </c>
      <c r="P211" s="219">
        <v>45310</v>
      </c>
      <c r="Q211" s="118">
        <v>77400000</v>
      </c>
      <c r="R211" s="219">
        <v>45313</v>
      </c>
      <c r="S211" s="118">
        <v>11250000</v>
      </c>
      <c r="T211" s="119" t="s">
        <v>67</v>
      </c>
      <c r="U211" s="118">
        <v>1192791759</v>
      </c>
      <c r="V211" s="118" t="s">
        <v>1179</v>
      </c>
      <c r="W211" s="219">
        <v>45313</v>
      </c>
      <c r="X211" s="219">
        <v>45313</v>
      </c>
      <c r="Y211" s="125" t="s">
        <v>77</v>
      </c>
      <c r="Z211" s="219">
        <v>45382</v>
      </c>
      <c r="AA211" s="124">
        <f t="shared" si="11"/>
        <v>69</v>
      </c>
      <c r="AB211" s="118">
        <v>0</v>
      </c>
      <c r="AC211" s="220">
        <v>0</v>
      </c>
      <c r="AD211" s="118">
        <v>0</v>
      </c>
      <c r="AE211" s="193" t="s">
        <v>77</v>
      </c>
      <c r="AF211" s="124">
        <f t="shared" si="3"/>
        <v>0</v>
      </c>
      <c r="AG211" s="118">
        <v>0</v>
      </c>
      <c r="AH211" s="118">
        <v>0</v>
      </c>
      <c r="AI211" s="193" t="s">
        <v>77</v>
      </c>
      <c r="AJ211" s="119">
        <v>0</v>
      </c>
      <c r="AK211" s="123" t="s">
        <v>77</v>
      </c>
      <c r="AL211" s="123" t="s">
        <v>77</v>
      </c>
      <c r="AM211" s="124">
        <f t="shared" si="4"/>
        <v>0</v>
      </c>
      <c r="AN211" s="124">
        <f>+K211+AC211-AH211</f>
        <v>11250000</v>
      </c>
      <c r="AO211" s="119" t="s">
        <v>69</v>
      </c>
      <c r="AP211" s="118">
        <v>11250000</v>
      </c>
      <c r="AQ211" s="119" t="s">
        <v>1214</v>
      </c>
      <c r="AR211" s="118">
        <v>0</v>
      </c>
      <c r="AS211" s="127" t="s">
        <v>77</v>
      </c>
      <c r="AT211" s="221">
        <v>11250000</v>
      </c>
      <c r="AU211" s="159">
        <f t="shared" si="12"/>
        <v>0</v>
      </c>
      <c r="AV211" s="98">
        <f t="shared" si="13"/>
        <v>1</v>
      </c>
      <c r="AW211" s="193" t="s">
        <v>77</v>
      </c>
      <c r="AX211" s="119" t="s">
        <v>1497</v>
      </c>
      <c r="AY211" s="118" t="s">
        <v>1420</v>
      </c>
      <c r="AZ211" s="116" t="s">
        <v>69</v>
      </c>
      <c r="BA211" s="116" t="s">
        <v>69</v>
      </c>
    </row>
    <row r="212" spans="2:53" x14ac:dyDescent="0.25">
      <c r="B212" s="116">
        <v>2024</v>
      </c>
      <c r="C212" s="116">
        <v>891780111</v>
      </c>
      <c r="D212" s="117" t="s">
        <v>64</v>
      </c>
      <c r="E212" s="119" t="s">
        <v>288</v>
      </c>
      <c r="F212" s="118" t="s">
        <v>554</v>
      </c>
      <c r="G212" s="218">
        <v>0</v>
      </c>
      <c r="H212" s="119" t="s">
        <v>75</v>
      </c>
      <c r="I212" s="117" t="s">
        <v>644</v>
      </c>
      <c r="J212" s="118" t="s">
        <v>819</v>
      </c>
      <c r="K212" s="118">
        <v>9000000</v>
      </c>
      <c r="L212" s="116" t="s">
        <v>70</v>
      </c>
      <c r="M212" s="118" t="s">
        <v>1092</v>
      </c>
      <c r="N212" s="118">
        <v>1081823159</v>
      </c>
      <c r="O212" s="118">
        <v>104</v>
      </c>
      <c r="P212" s="219">
        <v>45310</v>
      </c>
      <c r="Q212" s="118">
        <v>77400000</v>
      </c>
      <c r="R212" s="219">
        <v>45313</v>
      </c>
      <c r="S212" s="118">
        <v>9000000</v>
      </c>
      <c r="T212" s="119" t="s">
        <v>67</v>
      </c>
      <c r="U212" s="118">
        <v>1192791759</v>
      </c>
      <c r="V212" s="118" t="s">
        <v>1179</v>
      </c>
      <c r="W212" s="219">
        <v>45313</v>
      </c>
      <c r="X212" s="219">
        <v>45313</v>
      </c>
      <c r="Y212" s="125" t="s">
        <v>77</v>
      </c>
      <c r="Z212" s="219">
        <v>45382</v>
      </c>
      <c r="AA212" s="124">
        <f t="shared" si="11"/>
        <v>69</v>
      </c>
      <c r="AB212" s="118">
        <v>0</v>
      </c>
      <c r="AC212" s="220">
        <v>0</v>
      </c>
      <c r="AD212" s="118">
        <v>0</v>
      </c>
      <c r="AE212" s="193" t="s">
        <v>77</v>
      </c>
      <c r="AF212" s="124">
        <f t="shared" si="3"/>
        <v>0</v>
      </c>
      <c r="AG212" s="118">
        <v>0</v>
      </c>
      <c r="AH212" s="118">
        <v>0</v>
      </c>
      <c r="AI212" s="193" t="s">
        <v>77</v>
      </c>
      <c r="AJ212" s="119">
        <v>0</v>
      </c>
      <c r="AK212" s="123" t="s">
        <v>77</v>
      </c>
      <c r="AL212" s="123" t="s">
        <v>77</v>
      </c>
      <c r="AM212" s="124">
        <f t="shared" si="4"/>
        <v>0</v>
      </c>
      <c r="AN212" s="124">
        <f>+K212+AC212-AH212</f>
        <v>9000000</v>
      </c>
      <c r="AO212" s="119" t="s">
        <v>69</v>
      </c>
      <c r="AP212" s="118">
        <v>9000000</v>
      </c>
      <c r="AQ212" s="119" t="s">
        <v>1214</v>
      </c>
      <c r="AR212" s="118">
        <v>0</v>
      </c>
      <c r="AS212" s="127" t="s">
        <v>77</v>
      </c>
      <c r="AT212" s="221">
        <v>9000000</v>
      </c>
      <c r="AU212" s="159">
        <f t="shared" si="12"/>
        <v>0</v>
      </c>
      <c r="AV212" s="98">
        <f t="shared" si="13"/>
        <v>1</v>
      </c>
      <c r="AW212" s="193" t="s">
        <v>77</v>
      </c>
      <c r="AX212" s="119" t="s">
        <v>1497</v>
      </c>
      <c r="AY212" s="118" t="s">
        <v>1421</v>
      </c>
      <c r="AZ212" s="116" t="s">
        <v>69</v>
      </c>
      <c r="BA212" s="116" t="s">
        <v>69</v>
      </c>
    </row>
    <row r="213" spans="2:53" x14ac:dyDescent="0.25">
      <c r="B213" s="116">
        <v>2024</v>
      </c>
      <c r="C213" s="116">
        <v>891780111</v>
      </c>
      <c r="D213" s="117" t="s">
        <v>64</v>
      </c>
      <c r="E213" s="119" t="s">
        <v>289</v>
      </c>
      <c r="F213" s="118" t="s">
        <v>555</v>
      </c>
      <c r="G213" s="218">
        <v>0</v>
      </c>
      <c r="H213" s="119" t="s">
        <v>75</v>
      </c>
      <c r="I213" s="117" t="s">
        <v>644</v>
      </c>
      <c r="J213" s="118" t="s">
        <v>820</v>
      </c>
      <c r="K213" s="118">
        <v>9000000</v>
      </c>
      <c r="L213" s="116" t="s">
        <v>70</v>
      </c>
      <c r="M213" s="118" t="s">
        <v>1093</v>
      </c>
      <c r="N213" s="118">
        <v>1045684931</v>
      </c>
      <c r="O213" s="118">
        <v>104</v>
      </c>
      <c r="P213" s="219">
        <v>45310</v>
      </c>
      <c r="Q213" s="118">
        <v>77400000</v>
      </c>
      <c r="R213" s="219">
        <v>45313</v>
      </c>
      <c r="S213" s="118">
        <v>9000000</v>
      </c>
      <c r="T213" s="119" t="s">
        <v>67</v>
      </c>
      <c r="U213" s="118">
        <v>1192791759</v>
      </c>
      <c r="V213" s="118" t="s">
        <v>1179</v>
      </c>
      <c r="W213" s="219">
        <v>45313</v>
      </c>
      <c r="X213" s="219">
        <v>45313</v>
      </c>
      <c r="Y213" s="125" t="s">
        <v>77</v>
      </c>
      <c r="Z213" s="219">
        <v>45382</v>
      </c>
      <c r="AA213" s="124">
        <f t="shared" si="11"/>
        <v>69</v>
      </c>
      <c r="AB213" s="118">
        <v>0</v>
      </c>
      <c r="AC213" s="220">
        <v>0</v>
      </c>
      <c r="AD213" s="118">
        <v>0</v>
      </c>
      <c r="AE213" s="193" t="s">
        <v>77</v>
      </c>
      <c r="AF213" s="124">
        <f t="shared" si="3"/>
        <v>0</v>
      </c>
      <c r="AG213" s="118">
        <v>0</v>
      </c>
      <c r="AH213" s="118">
        <v>0</v>
      </c>
      <c r="AI213" s="193" t="s">
        <v>77</v>
      </c>
      <c r="AJ213" s="119">
        <v>0</v>
      </c>
      <c r="AK213" s="123" t="s">
        <v>77</v>
      </c>
      <c r="AL213" s="123" t="s">
        <v>77</v>
      </c>
      <c r="AM213" s="124">
        <f t="shared" si="4"/>
        <v>0</v>
      </c>
      <c r="AN213" s="124">
        <f>+K213+AC213-AH213</f>
        <v>9000000</v>
      </c>
      <c r="AO213" s="119" t="s">
        <v>69</v>
      </c>
      <c r="AP213" s="118">
        <v>9000000</v>
      </c>
      <c r="AQ213" s="119" t="s">
        <v>1214</v>
      </c>
      <c r="AR213" s="118">
        <v>0</v>
      </c>
      <c r="AS213" s="127" t="s">
        <v>77</v>
      </c>
      <c r="AT213" s="221">
        <v>9000000</v>
      </c>
      <c r="AU213" s="159">
        <f t="shared" si="12"/>
        <v>0</v>
      </c>
      <c r="AV213" s="98">
        <f t="shared" si="13"/>
        <v>1</v>
      </c>
      <c r="AW213" s="193" t="s">
        <v>77</v>
      </c>
      <c r="AX213" s="119" t="s">
        <v>1497</v>
      </c>
      <c r="AY213" s="118" t="s">
        <v>1422</v>
      </c>
      <c r="AZ213" s="116" t="s">
        <v>69</v>
      </c>
      <c r="BA213" s="116" t="s">
        <v>69</v>
      </c>
    </row>
    <row r="214" spans="2:53" x14ac:dyDescent="0.25">
      <c r="B214" s="116">
        <v>2024</v>
      </c>
      <c r="C214" s="116">
        <v>891780111</v>
      </c>
      <c r="D214" s="117" t="s">
        <v>64</v>
      </c>
      <c r="E214" s="119" t="s">
        <v>290</v>
      </c>
      <c r="F214" s="118" t="s">
        <v>556</v>
      </c>
      <c r="G214" s="218">
        <v>0</v>
      </c>
      <c r="H214" s="119" t="s">
        <v>75</v>
      </c>
      <c r="I214" s="117" t="s">
        <v>644</v>
      </c>
      <c r="J214" s="118" t="s">
        <v>821</v>
      </c>
      <c r="K214" s="118">
        <v>9000000</v>
      </c>
      <c r="L214" s="116" t="s">
        <v>70</v>
      </c>
      <c r="M214" s="118" t="s">
        <v>1094</v>
      </c>
      <c r="N214" s="118">
        <v>1082983016</v>
      </c>
      <c r="O214" s="118">
        <v>104</v>
      </c>
      <c r="P214" s="219">
        <v>45310</v>
      </c>
      <c r="Q214" s="118">
        <v>77400000</v>
      </c>
      <c r="R214" s="219">
        <v>45313</v>
      </c>
      <c r="S214" s="118">
        <v>9000000</v>
      </c>
      <c r="T214" s="119" t="s">
        <v>67</v>
      </c>
      <c r="U214" s="118">
        <v>1192791759</v>
      </c>
      <c r="V214" s="118" t="s">
        <v>1179</v>
      </c>
      <c r="W214" s="219">
        <v>45313</v>
      </c>
      <c r="X214" s="219">
        <v>45313</v>
      </c>
      <c r="Y214" s="125" t="s">
        <v>77</v>
      </c>
      <c r="Z214" s="219">
        <v>45382</v>
      </c>
      <c r="AA214" s="124">
        <f t="shared" si="11"/>
        <v>69</v>
      </c>
      <c r="AB214" s="118">
        <v>0</v>
      </c>
      <c r="AC214" s="220">
        <v>0</v>
      </c>
      <c r="AD214" s="118">
        <v>0</v>
      </c>
      <c r="AE214" s="193" t="s">
        <v>77</v>
      </c>
      <c r="AF214" s="124">
        <f t="shared" si="3"/>
        <v>0</v>
      </c>
      <c r="AG214" s="118">
        <v>0</v>
      </c>
      <c r="AH214" s="118">
        <v>0</v>
      </c>
      <c r="AI214" s="193" t="s">
        <v>77</v>
      </c>
      <c r="AJ214" s="119">
        <v>0</v>
      </c>
      <c r="AK214" s="123" t="s">
        <v>77</v>
      </c>
      <c r="AL214" s="123" t="s">
        <v>77</v>
      </c>
      <c r="AM214" s="124">
        <f t="shared" si="4"/>
        <v>0</v>
      </c>
      <c r="AN214" s="124">
        <f>+K214+AC214-AH214</f>
        <v>9000000</v>
      </c>
      <c r="AO214" s="119" t="s">
        <v>69</v>
      </c>
      <c r="AP214" s="118">
        <v>9000000</v>
      </c>
      <c r="AQ214" s="119" t="s">
        <v>1214</v>
      </c>
      <c r="AR214" s="118">
        <v>0</v>
      </c>
      <c r="AS214" s="127" t="s">
        <v>77</v>
      </c>
      <c r="AT214" s="221">
        <v>9000000</v>
      </c>
      <c r="AU214" s="159">
        <f t="shared" si="12"/>
        <v>0</v>
      </c>
      <c r="AV214" s="98">
        <f t="shared" si="13"/>
        <v>1</v>
      </c>
      <c r="AW214" s="193" t="s">
        <v>77</v>
      </c>
      <c r="AX214" s="119" t="s">
        <v>1497</v>
      </c>
      <c r="AY214" s="118" t="s">
        <v>1423</v>
      </c>
      <c r="AZ214" s="116" t="s">
        <v>69</v>
      </c>
      <c r="BA214" s="116" t="s">
        <v>69</v>
      </c>
    </row>
    <row r="215" spans="2:53" x14ac:dyDescent="0.25">
      <c r="B215" s="116">
        <v>2024</v>
      </c>
      <c r="C215" s="116">
        <v>891780111</v>
      </c>
      <c r="D215" s="117" t="s">
        <v>64</v>
      </c>
      <c r="E215" s="119" t="s">
        <v>291</v>
      </c>
      <c r="F215" s="118" t="s">
        <v>557</v>
      </c>
      <c r="G215" s="218">
        <v>0</v>
      </c>
      <c r="H215" s="119" t="s">
        <v>75</v>
      </c>
      <c r="I215" s="117" t="s">
        <v>644</v>
      </c>
      <c r="J215" s="118" t="s">
        <v>822</v>
      </c>
      <c r="K215" s="118">
        <v>7500000</v>
      </c>
      <c r="L215" s="116" t="s">
        <v>70</v>
      </c>
      <c r="M215" s="118" t="s">
        <v>1095</v>
      </c>
      <c r="N215" s="118">
        <v>1082932668</v>
      </c>
      <c r="O215" s="118">
        <v>104</v>
      </c>
      <c r="P215" s="219">
        <v>45310</v>
      </c>
      <c r="Q215" s="118">
        <v>77400000</v>
      </c>
      <c r="R215" s="219">
        <v>45313</v>
      </c>
      <c r="S215" s="118">
        <v>7500000</v>
      </c>
      <c r="T215" s="119" t="s">
        <v>67</v>
      </c>
      <c r="U215" s="118">
        <v>1192791759</v>
      </c>
      <c r="V215" s="118" t="s">
        <v>1179</v>
      </c>
      <c r="W215" s="219">
        <v>45313</v>
      </c>
      <c r="X215" s="219">
        <v>45313</v>
      </c>
      <c r="Y215" s="125" t="s">
        <v>77</v>
      </c>
      <c r="Z215" s="219">
        <v>45382</v>
      </c>
      <c r="AA215" s="124">
        <f t="shared" si="11"/>
        <v>69</v>
      </c>
      <c r="AB215" s="118">
        <v>0</v>
      </c>
      <c r="AC215" s="220">
        <v>0</v>
      </c>
      <c r="AD215" s="118">
        <v>0</v>
      </c>
      <c r="AE215" s="193" t="s">
        <v>77</v>
      </c>
      <c r="AF215" s="124">
        <f t="shared" si="3"/>
        <v>0</v>
      </c>
      <c r="AG215" s="118">
        <v>0</v>
      </c>
      <c r="AH215" s="118">
        <v>0</v>
      </c>
      <c r="AI215" s="193" t="s">
        <v>77</v>
      </c>
      <c r="AJ215" s="119">
        <v>0</v>
      </c>
      <c r="AK215" s="123" t="s">
        <v>77</v>
      </c>
      <c r="AL215" s="123" t="s">
        <v>77</v>
      </c>
      <c r="AM215" s="124">
        <f t="shared" si="4"/>
        <v>0</v>
      </c>
      <c r="AN215" s="124">
        <f>+K215+AC215-AH215</f>
        <v>7500000</v>
      </c>
      <c r="AO215" s="119" t="s">
        <v>69</v>
      </c>
      <c r="AP215" s="118">
        <v>7500000</v>
      </c>
      <c r="AQ215" s="119" t="s">
        <v>1214</v>
      </c>
      <c r="AR215" s="118">
        <v>0</v>
      </c>
      <c r="AS215" s="127" t="s">
        <v>77</v>
      </c>
      <c r="AT215" s="221">
        <v>7500000</v>
      </c>
      <c r="AU215" s="159">
        <f t="shared" si="12"/>
        <v>0</v>
      </c>
      <c r="AV215" s="98">
        <f t="shared" si="13"/>
        <v>1</v>
      </c>
      <c r="AW215" s="193" t="s">
        <v>77</v>
      </c>
      <c r="AX215" s="119" t="s">
        <v>1497</v>
      </c>
      <c r="AY215" s="118" t="s">
        <v>1424</v>
      </c>
      <c r="AZ215" s="116" t="s">
        <v>69</v>
      </c>
      <c r="BA215" s="116" t="s">
        <v>69</v>
      </c>
    </row>
    <row r="216" spans="2:53" x14ac:dyDescent="0.25">
      <c r="B216" s="116">
        <v>2024</v>
      </c>
      <c r="C216" s="116">
        <v>891780111</v>
      </c>
      <c r="D216" s="117" t="s">
        <v>64</v>
      </c>
      <c r="E216" s="119" t="s">
        <v>292</v>
      </c>
      <c r="F216" s="118" t="s">
        <v>558</v>
      </c>
      <c r="G216" s="218">
        <v>0</v>
      </c>
      <c r="H216" s="119" t="s">
        <v>75</v>
      </c>
      <c r="I216" s="117" t="s">
        <v>644</v>
      </c>
      <c r="J216" s="118" t="s">
        <v>823</v>
      </c>
      <c r="K216" s="118">
        <v>9000000</v>
      </c>
      <c r="L216" s="116" t="s">
        <v>70</v>
      </c>
      <c r="M216" s="118" t="s">
        <v>1096</v>
      </c>
      <c r="N216" s="118">
        <v>7602961</v>
      </c>
      <c r="O216" s="118">
        <v>104</v>
      </c>
      <c r="P216" s="219">
        <v>45310</v>
      </c>
      <c r="Q216" s="118">
        <v>77400000</v>
      </c>
      <c r="R216" s="219">
        <v>45313</v>
      </c>
      <c r="S216" s="118">
        <v>9000000</v>
      </c>
      <c r="T216" s="119" t="s">
        <v>67</v>
      </c>
      <c r="U216" s="118">
        <v>1192791759</v>
      </c>
      <c r="V216" s="118" t="s">
        <v>1179</v>
      </c>
      <c r="W216" s="219">
        <v>45313</v>
      </c>
      <c r="X216" s="219">
        <v>45313</v>
      </c>
      <c r="Y216" s="125" t="s">
        <v>77</v>
      </c>
      <c r="Z216" s="219">
        <v>45382</v>
      </c>
      <c r="AA216" s="124">
        <f t="shared" si="11"/>
        <v>69</v>
      </c>
      <c r="AB216" s="118">
        <v>0</v>
      </c>
      <c r="AC216" s="220">
        <v>0</v>
      </c>
      <c r="AD216" s="118">
        <v>0</v>
      </c>
      <c r="AE216" s="193" t="s">
        <v>77</v>
      </c>
      <c r="AF216" s="124">
        <f t="shared" si="3"/>
        <v>0</v>
      </c>
      <c r="AG216" s="118">
        <v>0</v>
      </c>
      <c r="AH216" s="118">
        <v>0</v>
      </c>
      <c r="AI216" s="193" t="s">
        <v>77</v>
      </c>
      <c r="AJ216" s="119">
        <v>0</v>
      </c>
      <c r="AK216" s="123" t="s">
        <v>77</v>
      </c>
      <c r="AL216" s="123" t="s">
        <v>77</v>
      </c>
      <c r="AM216" s="124">
        <f t="shared" si="4"/>
        <v>0</v>
      </c>
      <c r="AN216" s="124">
        <f>+K216+AC216-AH216</f>
        <v>9000000</v>
      </c>
      <c r="AO216" s="119" t="s">
        <v>69</v>
      </c>
      <c r="AP216" s="118">
        <v>9000000</v>
      </c>
      <c r="AQ216" s="119" t="s">
        <v>1214</v>
      </c>
      <c r="AR216" s="118">
        <v>0</v>
      </c>
      <c r="AS216" s="127" t="s">
        <v>77</v>
      </c>
      <c r="AT216" s="221">
        <v>9000000</v>
      </c>
      <c r="AU216" s="159">
        <f t="shared" si="12"/>
        <v>0</v>
      </c>
      <c r="AV216" s="98">
        <f t="shared" si="13"/>
        <v>1</v>
      </c>
      <c r="AW216" s="193" t="s">
        <v>77</v>
      </c>
      <c r="AX216" s="119" t="s">
        <v>1497</v>
      </c>
      <c r="AY216" s="118" t="s">
        <v>1425</v>
      </c>
      <c r="AZ216" s="116" t="s">
        <v>69</v>
      </c>
      <c r="BA216" s="116" t="s">
        <v>69</v>
      </c>
    </row>
    <row r="217" spans="2:53" x14ac:dyDescent="0.25">
      <c r="B217" s="116">
        <v>2024</v>
      </c>
      <c r="C217" s="116">
        <v>891780111</v>
      </c>
      <c r="D217" s="117" t="s">
        <v>64</v>
      </c>
      <c r="E217" s="119" t="s">
        <v>293</v>
      </c>
      <c r="F217" s="118" t="s">
        <v>559</v>
      </c>
      <c r="G217" s="218">
        <v>0</v>
      </c>
      <c r="H217" s="119" t="s">
        <v>75</v>
      </c>
      <c r="I217" s="117" t="s">
        <v>65</v>
      </c>
      <c r="J217" s="118" t="s">
        <v>824</v>
      </c>
      <c r="K217" s="118">
        <v>13320000</v>
      </c>
      <c r="L217" s="116" t="s">
        <v>70</v>
      </c>
      <c r="M217" s="118" t="s">
        <v>1097</v>
      </c>
      <c r="N217" s="118">
        <v>35117743</v>
      </c>
      <c r="O217" s="122">
        <v>13</v>
      </c>
      <c r="P217" s="193">
        <v>45302</v>
      </c>
      <c r="Q217" s="118">
        <v>4518689382</v>
      </c>
      <c r="R217" s="219">
        <v>45313</v>
      </c>
      <c r="S217" s="118">
        <v>13320000</v>
      </c>
      <c r="T217" s="119" t="s">
        <v>67</v>
      </c>
      <c r="U217" s="118">
        <v>84457182</v>
      </c>
      <c r="V217" s="118" t="s">
        <v>1199</v>
      </c>
      <c r="W217" s="219">
        <v>45313</v>
      </c>
      <c r="X217" s="219">
        <v>45313</v>
      </c>
      <c r="Y217" s="125" t="s">
        <v>77</v>
      </c>
      <c r="Z217" s="219">
        <v>45457</v>
      </c>
      <c r="AA217" s="124">
        <f t="shared" si="11"/>
        <v>144</v>
      </c>
      <c r="AB217" s="118">
        <v>0</v>
      </c>
      <c r="AC217" s="220">
        <v>0</v>
      </c>
      <c r="AD217" s="118">
        <v>0</v>
      </c>
      <c r="AE217" s="193" t="s">
        <v>77</v>
      </c>
      <c r="AF217" s="124">
        <f t="shared" si="3"/>
        <v>0</v>
      </c>
      <c r="AG217" s="118">
        <v>0</v>
      </c>
      <c r="AH217" s="118">
        <v>0</v>
      </c>
      <c r="AI217" s="193" t="s">
        <v>77</v>
      </c>
      <c r="AJ217" s="119">
        <v>0</v>
      </c>
      <c r="AK217" s="123" t="s">
        <v>77</v>
      </c>
      <c r="AL217" s="123" t="s">
        <v>77</v>
      </c>
      <c r="AM217" s="124">
        <f t="shared" si="4"/>
        <v>0</v>
      </c>
      <c r="AN217" s="124">
        <f>+K217+AC217-AH217</f>
        <v>13320000</v>
      </c>
      <c r="AO217" s="119" t="s">
        <v>69</v>
      </c>
      <c r="AP217" s="118">
        <v>13320000</v>
      </c>
      <c r="AQ217" s="119" t="s">
        <v>1214</v>
      </c>
      <c r="AR217" s="118">
        <v>0</v>
      </c>
      <c r="AS217" s="127" t="s">
        <v>77</v>
      </c>
      <c r="AT217" s="221">
        <v>12060000</v>
      </c>
      <c r="AU217" s="159">
        <f t="shared" si="12"/>
        <v>1260000</v>
      </c>
      <c r="AV217" s="98">
        <f t="shared" si="13"/>
        <v>0.90540540540540537</v>
      </c>
      <c r="AW217" s="193" t="s">
        <v>77</v>
      </c>
      <c r="AX217" s="119" t="s">
        <v>1215</v>
      </c>
      <c r="AY217" s="118" t="s">
        <v>1426</v>
      </c>
      <c r="AZ217" s="116" t="s">
        <v>69</v>
      </c>
      <c r="BA217" s="116" t="s">
        <v>69</v>
      </c>
    </row>
    <row r="218" spans="2:53" x14ac:dyDescent="0.25">
      <c r="B218" s="116">
        <v>2024</v>
      </c>
      <c r="C218" s="116">
        <v>891780111</v>
      </c>
      <c r="D218" s="117" t="s">
        <v>64</v>
      </c>
      <c r="E218" s="119" t="s">
        <v>294</v>
      </c>
      <c r="F218" s="118" t="s">
        <v>560</v>
      </c>
      <c r="G218" s="218">
        <v>0</v>
      </c>
      <c r="H218" s="119" t="s">
        <v>75</v>
      </c>
      <c r="I218" s="117" t="s">
        <v>65</v>
      </c>
      <c r="J218" s="118" t="s">
        <v>825</v>
      </c>
      <c r="K218" s="118">
        <v>16940000</v>
      </c>
      <c r="L218" s="116" t="s">
        <v>70</v>
      </c>
      <c r="M218" s="118" t="s">
        <v>1098</v>
      </c>
      <c r="N218" s="118">
        <v>7634396</v>
      </c>
      <c r="O218" s="122">
        <v>13</v>
      </c>
      <c r="P218" s="193">
        <v>45302</v>
      </c>
      <c r="Q218" s="118">
        <v>4518689382</v>
      </c>
      <c r="R218" s="219">
        <v>45313</v>
      </c>
      <c r="S218" s="118">
        <v>16940000</v>
      </c>
      <c r="T218" s="119" t="s">
        <v>67</v>
      </c>
      <c r="U218" s="118">
        <v>84457182</v>
      </c>
      <c r="V218" s="118" t="s">
        <v>1199</v>
      </c>
      <c r="W218" s="219">
        <v>45313</v>
      </c>
      <c r="X218" s="219">
        <v>45313</v>
      </c>
      <c r="Y218" s="125" t="s">
        <v>77</v>
      </c>
      <c r="Z218" s="219">
        <v>45457</v>
      </c>
      <c r="AA218" s="124">
        <f t="shared" si="11"/>
        <v>144</v>
      </c>
      <c r="AB218" s="118">
        <v>0</v>
      </c>
      <c r="AC218" s="220">
        <v>0</v>
      </c>
      <c r="AD218" s="118">
        <v>0</v>
      </c>
      <c r="AE218" s="193" t="s">
        <v>77</v>
      </c>
      <c r="AF218" s="124">
        <f t="shared" si="3"/>
        <v>0</v>
      </c>
      <c r="AG218" s="118">
        <v>0</v>
      </c>
      <c r="AH218" s="118">
        <v>0</v>
      </c>
      <c r="AI218" s="193" t="s">
        <v>77</v>
      </c>
      <c r="AJ218" s="119">
        <v>0</v>
      </c>
      <c r="AK218" s="123" t="s">
        <v>77</v>
      </c>
      <c r="AL218" s="123" t="s">
        <v>77</v>
      </c>
      <c r="AM218" s="124">
        <f t="shared" si="4"/>
        <v>0</v>
      </c>
      <c r="AN218" s="124">
        <f>+K218+AC218-AH218</f>
        <v>16940000</v>
      </c>
      <c r="AO218" s="119" t="s">
        <v>69</v>
      </c>
      <c r="AP218" s="118">
        <v>16940000</v>
      </c>
      <c r="AQ218" s="119" t="s">
        <v>1214</v>
      </c>
      <c r="AR218" s="118">
        <v>0</v>
      </c>
      <c r="AS218" s="127" t="s">
        <v>77</v>
      </c>
      <c r="AT218" s="221">
        <v>15400000</v>
      </c>
      <c r="AU218" s="159">
        <f t="shared" si="12"/>
        <v>1540000</v>
      </c>
      <c r="AV218" s="98">
        <f t="shared" si="13"/>
        <v>0.90909090909090906</v>
      </c>
      <c r="AW218" s="193" t="s">
        <v>77</v>
      </c>
      <c r="AX218" s="119" t="s">
        <v>1215</v>
      </c>
      <c r="AY218" s="118" t="s">
        <v>1427</v>
      </c>
      <c r="AZ218" s="116" t="s">
        <v>69</v>
      </c>
      <c r="BA218" s="116" t="s">
        <v>69</v>
      </c>
    </row>
    <row r="219" spans="2:53" x14ac:dyDescent="0.25">
      <c r="B219" s="116">
        <v>2024</v>
      </c>
      <c r="C219" s="116">
        <v>891780111</v>
      </c>
      <c r="D219" s="117" t="s">
        <v>64</v>
      </c>
      <c r="E219" s="119" t="s">
        <v>295</v>
      </c>
      <c r="F219" s="118" t="s">
        <v>561</v>
      </c>
      <c r="G219" s="218">
        <v>0</v>
      </c>
      <c r="H219" s="119" t="s">
        <v>75</v>
      </c>
      <c r="I219" s="117" t="s">
        <v>65</v>
      </c>
      <c r="J219" s="118" t="s">
        <v>789</v>
      </c>
      <c r="K219" s="118">
        <v>16500000</v>
      </c>
      <c r="L219" s="116" t="s">
        <v>70</v>
      </c>
      <c r="M219" s="118" t="s">
        <v>1099</v>
      </c>
      <c r="N219" s="118">
        <v>1083554776</v>
      </c>
      <c r="O219" s="122">
        <v>13</v>
      </c>
      <c r="P219" s="193">
        <v>45302</v>
      </c>
      <c r="Q219" s="118">
        <v>4518689382</v>
      </c>
      <c r="R219" s="219">
        <v>45313</v>
      </c>
      <c r="S219" s="118">
        <v>16500000</v>
      </c>
      <c r="T219" s="119" t="s">
        <v>67</v>
      </c>
      <c r="U219" s="118">
        <v>84457182</v>
      </c>
      <c r="V219" s="118" t="s">
        <v>1199</v>
      </c>
      <c r="W219" s="219">
        <v>45313</v>
      </c>
      <c r="X219" s="219">
        <v>45313</v>
      </c>
      <c r="Y219" s="125" t="s">
        <v>77</v>
      </c>
      <c r="Z219" s="219">
        <v>45457</v>
      </c>
      <c r="AA219" s="124">
        <f t="shared" si="11"/>
        <v>144</v>
      </c>
      <c r="AB219" s="118">
        <v>0</v>
      </c>
      <c r="AC219" s="220">
        <v>0</v>
      </c>
      <c r="AD219" s="118">
        <v>0</v>
      </c>
      <c r="AE219" s="193" t="s">
        <v>77</v>
      </c>
      <c r="AF219" s="124">
        <f t="shared" si="3"/>
        <v>0</v>
      </c>
      <c r="AG219" s="118">
        <v>0</v>
      </c>
      <c r="AH219" s="118">
        <v>0</v>
      </c>
      <c r="AI219" s="193" t="s">
        <v>77</v>
      </c>
      <c r="AJ219" s="119">
        <v>0</v>
      </c>
      <c r="AK219" s="123" t="s">
        <v>77</v>
      </c>
      <c r="AL219" s="123" t="s">
        <v>77</v>
      </c>
      <c r="AM219" s="124">
        <f t="shared" si="4"/>
        <v>0</v>
      </c>
      <c r="AN219" s="124">
        <f>+K219+AC219-AH219</f>
        <v>16500000</v>
      </c>
      <c r="AO219" s="119" t="s">
        <v>69</v>
      </c>
      <c r="AP219" s="118">
        <v>16500000</v>
      </c>
      <c r="AQ219" s="119" t="s">
        <v>1214</v>
      </c>
      <c r="AR219" s="118">
        <v>0</v>
      </c>
      <c r="AS219" s="127" t="s">
        <v>77</v>
      </c>
      <c r="AT219" s="221">
        <v>14960000</v>
      </c>
      <c r="AU219" s="159">
        <f t="shared" si="12"/>
        <v>1540000</v>
      </c>
      <c r="AV219" s="98">
        <f t="shared" si="13"/>
        <v>0.90666666666666662</v>
      </c>
      <c r="AW219" s="193" t="s">
        <v>77</v>
      </c>
      <c r="AX219" s="119" t="s">
        <v>1215</v>
      </c>
      <c r="AY219" s="118" t="s">
        <v>1428</v>
      </c>
      <c r="AZ219" s="116" t="s">
        <v>69</v>
      </c>
      <c r="BA219" s="116" t="s">
        <v>69</v>
      </c>
    </row>
    <row r="220" spans="2:53" x14ac:dyDescent="0.25">
      <c r="B220" s="116">
        <v>2024</v>
      </c>
      <c r="C220" s="116">
        <v>891780111</v>
      </c>
      <c r="D220" s="117" t="s">
        <v>64</v>
      </c>
      <c r="E220" s="119" t="s">
        <v>296</v>
      </c>
      <c r="F220" s="118" t="s">
        <v>562</v>
      </c>
      <c r="G220" s="218">
        <v>0</v>
      </c>
      <c r="H220" s="119" t="s">
        <v>75</v>
      </c>
      <c r="I220" s="117" t="s">
        <v>65</v>
      </c>
      <c r="J220" s="118" t="s">
        <v>826</v>
      </c>
      <c r="K220" s="118">
        <v>15400000</v>
      </c>
      <c r="L220" s="116" t="s">
        <v>70</v>
      </c>
      <c r="M220" s="118" t="s">
        <v>1100</v>
      </c>
      <c r="N220" s="118">
        <v>36718392</v>
      </c>
      <c r="O220" s="122">
        <v>13</v>
      </c>
      <c r="P220" s="193">
        <v>45302</v>
      </c>
      <c r="Q220" s="118">
        <v>4518689382</v>
      </c>
      <c r="R220" s="219">
        <v>45313</v>
      </c>
      <c r="S220" s="118">
        <v>15400000</v>
      </c>
      <c r="T220" s="119" t="s">
        <v>67</v>
      </c>
      <c r="U220" s="118">
        <v>84457182</v>
      </c>
      <c r="V220" s="118" t="s">
        <v>1199</v>
      </c>
      <c r="W220" s="219">
        <v>45313</v>
      </c>
      <c r="X220" s="219">
        <v>45313</v>
      </c>
      <c r="Y220" s="125" t="s">
        <v>77</v>
      </c>
      <c r="Z220" s="219">
        <v>45457</v>
      </c>
      <c r="AA220" s="124">
        <f t="shared" si="11"/>
        <v>144</v>
      </c>
      <c r="AB220" s="118">
        <v>0</v>
      </c>
      <c r="AC220" s="220">
        <v>0</v>
      </c>
      <c r="AD220" s="118">
        <v>0</v>
      </c>
      <c r="AE220" s="193" t="s">
        <v>77</v>
      </c>
      <c r="AF220" s="124">
        <f t="shared" si="3"/>
        <v>0</v>
      </c>
      <c r="AG220" s="118">
        <v>0</v>
      </c>
      <c r="AH220" s="118">
        <v>0</v>
      </c>
      <c r="AI220" s="193" t="s">
        <v>77</v>
      </c>
      <c r="AJ220" s="119">
        <v>0</v>
      </c>
      <c r="AK220" s="123" t="s">
        <v>77</v>
      </c>
      <c r="AL220" s="123" t="s">
        <v>77</v>
      </c>
      <c r="AM220" s="124">
        <f t="shared" si="4"/>
        <v>0</v>
      </c>
      <c r="AN220" s="124">
        <f>+K220+AC220-AH220</f>
        <v>15400000</v>
      </c>
      <c r="AO220" s="119" t="s">
        <v>69</v>
      </c>
      <c r="AP220" s="118">
        <v>15400000</v>
      </c>
      <c r="AQ220" s="119" t="s">
        <v>1214</v>
      </c>
      <c r="AR220" s="118">
        <v>0</v>
      </c>
      <c r="AS220" s="127" t="s">
        <v>77</v>
      </c>
      <c r="AT220" s="221">
        <v>14000000</v>
      </c>
      <c r="AU220" s="159">
        <f t="shared" si="12"/>
        <v>1400000</v>
      </c>
      <c r="AV220" s="98">
        <f t="shared" si="13"/>
        <v>0.90909090909090906</v>
      </c>
      <c r="AW220" s="193" t="s">
        <v>77</v>
      </c>
      <c r="AX220" s="119" t="s">
        <v>1215</v>
      </c>
      <c r="AY220" s="118" t="s">
        <v>1429</v>
      </c>
      <c r="AZ220" s="116" t="s">
        <v>69</v>
      </c>
      <c r="BA220" s="116" t="s">
        <v>69</v>
      </c>
    </row>
    <row r="221" spans="2:53" x14ac:dyDescent="0.25">
      <c r="B221" s="116">
        <v>2024</v>
      </c>
      <c r="C221" s="116">
        <v>891780111</v>
      </c>
      <c r="D221" s="117" t="s">
        <v>64</v>
      </c>
      <c r="E221" s="119" t="s">
        <v>297</v>
      </c>
      <c r="F221" s="118" t="s">
        <v>563</v>
      </c>
      <c r="G221" s="218">
        <v>0</v>
      </c>
      <c r="H221" s="119" t="s">
        <v>75</v>
      </c>
      <c r="I221" s="117" t="s">
        <v>65</v>
      </c>
      <c r="J221" s="118" t="s">
        <v>827</v>
      </c>
      <c r="K221" s="118">
        <v>14700000</v>
      </c>
      <c r="L221" s="116" t="s">
        <v>70</v>
      </c>
      <c r="M221" s="118" t="s">
        <v>1101</v>
      </c>
      <c r="N221" s="118">
        <v>1066000092</v>
      </c>
      <c r="O221" s="122">
        <v>13</v>
      </c>
      <c r="P221" s="193">
        <v>45302</v>
      </c>
      <c r="Q221" s="118">
        <v>4518689382</v>
      </c>
      <c r="R221" s="219">
        <v>45313</v>
      </c>
      <c r="S221" s="118">
        <v>14700000</v>
      </c>
      <c r="T221" s="119" t="s">
        <v>67</v>
      </c>
      <c r="U221" s="118">
        <v>21400608</v>
      </c>
      <c r="V221" s="118" t="s">
        <v>1194</v>
      </c>
      <c r="W221" s="219">
        <v>45313</v>
      </c>
      <c r="X221" s="219">
        <v>45313</v>
      </c>
      <c r="Y221" s="125" t="s">
        <v>77</v>
      </c>
      <c r="Z221" s="219">
        <v>45457</v>
      </c>
      <c r="AA221" s="124">
        <f t="shared" si="11"/>
        <v>144</v>
      </c>
      <c r="AB221" s="118">
        <v>0</v>
      </c>
      <c r="AC221" s="220">
        <v>0</v>
      </c>
      <c r="AD221" s="118">
        <v>0</v>
      </c>
      <c r="AE221" s="193" t="s">
        <v>77</v>
      </c>
      <c r="AF221" s="124">
        <f t="shared" si="3"/>
        <v>0</v>
      </c>
      <c r="AG221" s="118">
        <v>0</v>
      </c>
      <c r="AH221" s="118">
        <v>0</v>
      </c>
      <c r="AI221" s="193" t="s">
        <v>77</v>
      </c>
      <c r="AJ221" s="119">
        <v>0</v>
      </c>
      <c r="AK221" s="123" t="s">
        <v>77</v>
      </c>
      <c r="AL221" s="123" t="s">
        <v>77</v>
      </c>
      <c r="AM221" s="124">
        <f t="shared" si="4"/>
        <v>0</v>
      </c>
      <c r="AN221" s="124">
        <f>+K221+AC221-AH221</f>
        <v>14700000</v>
      </c>
      <c r="AO221" s="119" t="s">
        <v>69</v>
      </c>
      <c r="AP221" s="118">
        <v>14700000</v>
      </c>
      <c r="AQ221" s="119" t="s">
        <v>1214</v>
      </c>
      <c r="AR221" s="118">
        <v>0</v>
      </c>
      <c r="AS221" s="127" t="s">
        <v>77</v>
      </c>
      <c r="AT221" s="221">
        <v>13300000</v>
      </c>
      <c r="AU221" s="159">
        <f t="shared" si="12"/>
        <v>1400000</v>
      </c>
      <c r="AV221" s="98">
        <f t="shared" si="13"/>
        <v>0.90476190476190477</v>
      </c>
      <c r="AW221" s="193" t="s">
        <v>77</v>
      </c>
      <c r="AX221" s="119" t="s">
        <v>1215</v>
      </c>
      <c r="AY221" s="118" t="s">
        <v>1430</v>
      </c>
      <c r="AZ221" s="116" t="s">
        <v>69</v>
      </c>
      <c r="BA221" s="116" t="s">
        <v>69</v>
      </c>
    </row>
    <row r="222" spans="2:53" x14ac:dyDescent="0.25">
      <c r="B222" s="116">
        <v>2024</v>
      </c>
      <c r="C222" s="116">
        <v>891780111</v>
      </c>
      <c r="D222" s="117" t="s">
        <v>64</v>
      </c>
      <c r="E222" s="119" t="s">
        <v>298</v>
      </c>
      <c r="F222" s="118" t="s">
        <v>564</v>
      </c>
      <c r="G222" s="218">
        <v>0</v>
      </c>
      <c r="H222" s="119" t="s">
        <v>75</v>
      </c>
      <c r="I222" s="117" t="s">
        <v>65</v>
      </c>
      <c r="J222" s="118" t="s">
        <v>828</v>
      </c>
      <c r="K222" s="118">
        <v>13230000</v>
      </c>
      <c r="L222" s="116" t="s">
        <v>70</v>
      </c>
      <c r="M222" s="118" t="s">
        <v>1102</v>
      </c>
      <c r="N222" s="118">
        <v>1102880046</v>
      </c>
      <c r="O222" s="122">
        <v>13</v>
      </c>
      <c r="P222" s="193">
        <v>45302</v>
      </c>
      <c r="Q222" s="118">
        <v>4518689382</v>
      </c>
      <c r="R222" s="219">
        <v>45313</v>
      </c>
      <c r="S222" s="118">
        <v>13230000</v>
      </c>
      <c r="T222" s="119" t="s">
        <v>67</v>
      </c>
      <c r="U222" s="118">
        <v>21400608</v>
      </c>
      <c r="V222" s="118" t="s">
        <v>1194</v>
      </c>
      <c r="W222" s="219">
        <v>45313</v>
      </c>
      <c r="X222" s="219">
        <v>45313</v>
      </c>
      <c r="Y222" s="125" t="s">
        <v>77</v>
      </c>
      <c r="Z222" s="219">
        <v>45457</v>
      </c>
      <c r="AA222" s="124">
        <f t="shared" si="11"/>
        <v>144</v>
      </c>
      <c r="AB222" s="118">
        <v>1</v>
      </c>
      <c r="AC222" s="220">
        <v>3440000</v>
      </c>
      <c r="AD222" s="118">
        <v>1</v>
      </c>
      <c r="AE222" s="193">
        <v>45473</v>
      </c>
      <c r="AF222" s="124">
        <f t="shared" si="3"/>
        <v>16</v>
      </c>
      <c r="AG222" s="118">
        <v>0</v>
      </c>
      <c r="AH222" s="118">
        <v>0</v>
      </c>
      <c r="AI222" s="193" t="s">
        <v>77</v>
      </c>
      <c r="AJ222" s="119">
        <v>0</v>
      </c>
      <c r="AK222" s="123" t="s">
        <v>77</v>
      </c>
      <c r="AL222" s="123" t="s">
        <v>77</v>
      </c>
      <c r="AM222" s="124">
        <f t="shared" si="4"/>
        <v>0</v>
      </c>
      <c r="AN222" s="124">
        <f>+K222+AC222-AH222</f>
        <v>16670000</v>
      </c>
      <c r="AO222" s="119" t="s">
        <v>69</v>
      </c>
      <c r="AP222" s="118">
        <v>13230000</v>
      </c>
      <c r="AQ222" s="119" t="s">
        <v>1214</v>
      </c>
      <c r="AR222" s="118">
        <v>0</v>
      </c>
      <c r="AS222" s="127" t="s">
        <v>77</v>
      </c>
      <c r="AT222" s="221">
        <v>11970000</v>
      </c>
      <c r="AU222" s="159">
        <f t="shared" si="12"/>
        <v>4700000</v>
      </c>
      <c r="AV222" s="98">
        <f t="shared" si="13"/>
        <v>0.71805638872225552</v>
      </c>
      <c r="AW222" s="193" t="s">
        <v>77</v>
      </c>
      <c r="AX222" s="119" t="s">
        <v>1215</v>
      </c>
      <c r="AY222" s="118" t="s">
        <v>1431</v>
      </c>
      <c r="AZ222" s="116" t="s">
        <v>69</v>
      </c>
      <c r="BA222" s="116" t="s">
        <v>69</v>
      </c>
    </row>
    <row r="223" spans="2:53" x14ac:dyDescent="0.25">
      <c r="B223" s="116">
        <v>2024</v>
      </c>
      <c r="C223" s="116">
        <v>891780111</v>
      </c>
      <c r="D223" s="117" t="s">
        <v>64</v>
      </c>
      <c r="E223" s="119" t="s">
        <v>299</v>
      </c>
      <c r="F223" s="118" t="s">
        <v>565</v>
      </c>
      <c r="G223" s="218">
        <v>0</v>
      </c>
      <c r="H223" s="119" t="s">
        <v>75</v>
      </c>
      <c r="I223" s="117" t="s">
        <v>65</v>
      </c>
      <c r="J223" s="118" t="s">
        <v>829</v>
      </c>
      <c r="K223" s="118">
        <v>10360000</v>
      </c>
      <c r="L223" s="116" t="s">
        <v>70</v>
      </c>
      <c r="M223" s="118" t="s">
        <v>1103</v>
      </c>
      <c r="N223" s="118">
        <v>1083023147</v>
      </c>
      <c r="O223" s="122">
        <v>14</v>
      </c>
      <c r="P223" s="219">
        <v>45302</v>
      </c>
      <c r="Q223" s="118">
        <v>2126349000</v>
      </c>
      <c r="R223" s="219">
        <v>45313</v>
      </c>
      <c r="S223" s="118">
        <v>10360000</v>
      </c>
      <c r="T223" s="119" t="s">
        <v>67</v>
      </c>
      <c r="U223" s="118">
        <v>93400727</v>
      </c>
      <c r="V223" s="118" t="s">
        <v>1169</v>
      </c>
      <c r="W223" s="219">
        <v>45313</v>
      </c>
      <c r="X223" s="219">
        <v>45313</v>
      </c>
      <c r="Y223" s="125" t="s">
        <v>77</v>
      </c>
      <c r="Z223" s="219">
        <v>45457</v>
      </c>
      <c r="AA223" s="124">
        <f t="shared" si="11"/>
        <v>144</v>
      </c>
      <c r="AB223" s="118">
        <v>0</v>
      </c>
      <c r="AC223" s="220">
        <v>0</v>
      </c>
      <c r="AD223" s="118">
        <v>0</v>
      </c>
      <c r="AE223" s="193" t="s">
        <v>77</v>
      </c>
      <c r="AF223" s="124">
        <f t="shared" si="3"/>
        <v>0</v>
      </c>
      <c r="AG223" s="118">
        <v>0</v>
      </c>
      <c r="AH223" s="118">
        <v>0</v>
      </c>
      <c r="AI223" s="193" t="s">
        <v>77</v>
      </c>
      <c r="AJ223" s="119">
        <v>0</v>
      </c>
      <c r="AK223" s="123" t="s">
        <v>77</v>
      </c>
      <c r="AL223" s="123" t="s">
        <v>77</v>
      </c>
      <c r="AM223" s="124">
        <f t="shared" si="4"/>
        <v>0</v>
      </c>
      <c r="AN223" s="124">
        <f>+K223+AC223-AH223</f>
        <v>10360000</v>
      </c>
      <c r="AO223" s="119" t="s">
        <v>69</v>
      </c>
      <c r="AP223" s="118">
        <v>10360000</v>
      </c>
      <c r="AQ223" s="119" t="s">
        <v>1214</v>
      </c>
      <c r="AR223" s="118">
        <v>0</v>
      </c>
      <c r="AS223" s="127" t="s">
        <v>77</v>
      </c>
      <c r="AT223" s="221">
        <v>9380000</v>
      </c>
      <c r="AU223" s="159">
        <f t="shared" si="12"/>
        <v>980000</v>
      </c>
      <c r="AV223" s="98">
        <f t="shared" si="13"/>
        <v>0.90540540540540537</v>
      </c>
      <c r="AW223" s="193" t="s">
        <v>77</v>
      </c>
      <c r="AX223" s="119" t="s">
        <v>1215</v>
      </c>
      <c r="AY223" s="118" t="s">
        <v>1432</v>
      </c>
      <c r="AZ223" s="116" t="s">
        <v>69</v>
      </c>
      <c r="BA223" s="116" t="s">
        <v>69</v>
      </c>
    </row>
    <row r="224" spans="2:53" x14ac:dyDescent="0.25">
      <c r="B224" s="116">
        <v>2024</v>
      </c>
      <c r="C224" s="116">
        <v>891780111</v>
      </c>
      <c r="D224" s="117" t="s">
        <v>64</v>
      </c>
      <c r="E224" s="119" t="s">
        <v>300</v>
      </c>
      <c r="F224" s="118" t="s">
        <v>566</v>
      </c>
      <c r="G224" s="218">
        <v>0</v>
      </c>
      <c r="H224" s="119" t="s">
        <v>75</v>
      </c>
      <c r="I224" s="117" t="s">
        <v>65</v>
      </c>
      <c r="J224" s="118" t="s">
        <v>830</v>
      </c>
      <c r="K224" s="118">
        <v>14760000</v>
      </c>
      <c r="L224" s="116" t="s">
        <v>70</v>
      </c>
      <c r="M224" s="118" t="s">
        <v>1104</v>
      </c>
      <c r="N224" s="118">
        <v>36667908</v>
      </c>
      <c r="O224" s="122">
        <v>13</v>
      </c>
      <c r="P224" s="193">
        <v>45302</v>
      </c>
      <c r="Q224" s="118">
        <v>4518689382</v>
      </c>
      <c r="R224" s="219">
        <v>45313</v>
      </c>
      <c r="S224" s="118">
        <v>14760000</v>
      </c>
      <c r="T224" s="119" t="s">
        <v>67</v>
      </c>
      <c r="U224" s="118">
        <v>7634885</v>
      </c>
      <c r="V224" s="118" t="s">
        <v>896</v>
      </c>
      <c r="W224" s="219">
        <v>45313</v>
      </c>
      <c r="X224" s="219">
        <v>45313</v>
      </c>
      <c r="Y224" s="125" t="s">
        <v>77</v>
      </c>
      <c r="Z224" s="219">
        <v>45457</v>
      </c>
      <c r="AA224" s="124">
        <f t="shared" si="11"/>
        <v>144</v>
      </c>
      <c r="AB224" s="118">
        <v>1</v>
      </c>
      <c r="AC224" s="220">
        <v>2700000</v>
      </c>
      <c r="AD224" s="118">
        <v>0</v>
      </c>
      <c r="AE224" s="193" t="s">
        <v>77</v>
      </c>
      <c r="AF224" s="124">
        <f t="shared" si="3"/>
        <v>0</v>
      </c>
      <c r="AG224" s="118">
        <v>0</v>
      </c>
      <c r="AH224" s="118">
        <v>0</v>
      </c>
      <c r="AI224" s="193" t="s">
        <v>77</v>
      </c>
      <c r="AJ224" s="119">
        <v>0</v>
      </c>
      <c r="AK224" s="123" t="s">
        <v>77</v>
      </c>
      <c r="AL224" s="123" t="s">
        <v>77</v>
      </c>
      <c r="AM224" s="124">
        <f t="shared" si="4"/>
        <v>0</v>
      </c>
      <c r="AN224" s="124">
        <f>+K224+AC224-AH224</f>
        <v>17460000</v>
      </c>
      <c r="AO224" s="119" t="s">
        <v>69</v>
      </c>
      <c r="AP224" s="118">
        <v>14760000</v>
      </c>
      <c r="AQ224" s="119" t="s">
        <v>1214</v>
      </c>
      <c r="AR224" s="118">
        <v>0</v>
      </c>
      <c r="AS224" s="127" t="s">
        <v>77</v>
      </c>
      <c r="AT224" s="221">
        <v>15900000</v>
      </c>
      <c r="AU224" s="159">
        <f t="shared" si="12"/>
        <v>1560000</v>
      </c>
      <c r="AV224" s="98">
        <f t="shared" si="13"/>
        <v>0.9106529209621993</v>
      </c>
      <c r="AW224" s="193" t="s">
        <v>77</v>
      </c>
      <c r="AX224" s="119" t="s">
        <v>1215</v>
      </c>
      <c r="AY224" s="118" t="s">
        <v>1433</v>
      </c>
      <c r="AZ224" s="116" t="s">
        <v>69</v>
      </c>
      <c r="BA224" s="116" t="s">
        <v>69</v>
      </c>
    </row>
    <row r="225" spans="2:53" x14ac:dyDescent="0.25">
      <c r="B225" s="116">
        <v>2024</v>
      </c>
      <c r="C225" s="116">
        <v>891780111</v>
      </c>
      <c r="D225" s="117" t="s">
        <v>64</v>
      </c>
      <c r="E225" s="119" t="s">
        <v>301</v>
      </c>
      <c r="F225" s="118" t="s">
        <v>567</v>
      </c>
      <c r="G225" s="218">
        <v>0</v>
      </c>
      <c r="H225" s="119" t="s">
        <v>75</v>
      </c>
      <c r="I225" s="117" t="s">
        <v>65</v>
      </c>
      <c r="J225" s="118" t="s">
        <v>831</v>
      </c>
      <c r="K225" s="118">
        <v>16500000</v>
      </c>
      <c r="L225" s="116" t="s">
        <v>70</v>
      </c>
      <c r="M225" s="118" t="s">
        <v>1105</v>
      </c>
      <c r="N225" s="118">
        <v>1081826881</v>
      </c>
      <c r="O225" s="122">
        <v>13</v>
      </c>
      <c r="P225" s="193">
        <v>45302</v>
      </c>
      <c r="Q225" s="118">
        <v>4518689382</v>
      </c>
      <c r="R225" s="219">
        <v>45313</v>
      </c>
      <c r="S225" s="118">
        <v>16500000</v>
      </c>
      <c r="T225" s="119" t="s">
        <v>67</v>
      </c>
      <c r="U225" s="118">
        <v>1192791759</v>
      </c>
      <c r="V225" s="118" t="s">
        <v>1179</v>
      </c>
      <c r="W225" s="219">
        <v>45313</v>
      </c>
      <c r="X225" s="219">
        <v>45313</v>
      </c>
      <c r="Y225" s="125" t="s">
        <v>77</v>
      </c>
      <c r="Z225" s="219">
        <v>45457</v>
      </c>
      <c r="AA225" s="124">
        <f t="shared" si="11"/>
        <v>144</v>
      </c>
      <c r="AB225" s="118">
        <v>0</v>
      </c>
      <c r="AC225" s="220">
        <v>0</v>
      </c>
      <c r="AD225" s="118">
        <v>0</v>
      </c>
      <c r="AE225" s="193" t="s">
        <v>77</v>
      </c>
      <c r="AF225" s="124">
        <f t="shared" si="3"/>
        <v>0</v>
      </c>
      <c r="AG225" s="118">
        <v>0</v>
      </c>
      <c r="AH225" s="118">
        <v>0</v>
      </c>
      <c r="AI225" s="193" t="s">
        <v>77</v>
      </c>
      <c r="AJ225" s="119">
        <v>0</v>
      </c>
      <c r="AK225" s="123" t="s">
        <v>77</v>
      </c>
      <c r="AL225" s="123" t="s">
        <v>77</v>
      </c>
      <c r="AM225" s="124">
        <f t="shared" si="4"/>
        <v>0</v>
      </c>
      <c r="AN225" s="124">
        <f>+K225+AC225-AH225</f>
        <v>16500000</v>
      </c>
      <c r="AO225" s="119" t="s">
        <v>69</v>
      </c>
      <c r="AP225" s="118">
        <v>16500000</v>
      </c>
      <c r="AQ225" s="119" t="s">
        <v>1214</v>
      </c>
      <c r="AR225" s="118">
        <v>0</v>
      </c>
      <c r="AS225" s="127" t="s">
        <v>77</v>
      </c>
      <c r="AT225" s="221">
        <v>14960000</v>
      </c>
      <c r="AU225" s="159">
        <f t="shared" si="12"/>
        <v>1540000</v>
      </c>
      <c r="AV225" s="98">
        <f t="shared" si="13"/>
        <v>0.90666666666666662</v>
      </c>
      <c r="AW225" s="193" t="s">
        <v>77</v>
      </c>
      <c r="AX225" s="119" t="s">
        <v>1215</v>
      </c>
      <c r="AY225" s="118" t="s">
        <v>1434</v>
      </c>
      <c r="AZ225" s="116" t="s">
        <v>69</v>
      </c>
      <c r="BA225" s="116" t="s">
        <v>69</v>
      </c>
    </row>
    <row r="226" spans="2:53" x14ac:dyDescent="0.25">
      <c r="B226" s="116">
        <v>2024</v>
      </c>
      <c r="C226" s="116">
        <v>891780111</v>
      </c>
      <c r="D226" s="117" t="s">
        <v>64</v>
      </c>
      <c r="E226" s="119" t="s">
        <v>302</v>
      </c>
      <c r="F226" s="118" t="s">
        <v>568</v>
      </c>
      <c r="G226" s="218">
        <v>0</v>
      </c>
      <c r="H226" s="119" t="s">
        <v>75</v>
      </c>
      <c r="I226" s="117" t="s">
        <v>65</v>
      </c>
      <c r="J226" s="118" t="s">
        <v>832</v>
      </c>
      <c r="K226" s="118">
        <v>16500000</v>
      </c>
      <c r="L226" s="116" t="s">
        <v>70</v>
      </c>
      <c r="M226" s="118" t="s">
        <v>1106</v>
      </c>
      <c r="N226" s="118">
        <v>1064804291</v>
      </c>
      <c r="O226" s="122">
        <v>13</v>
      </c>
      <c r="P226" s="193">
        <v>45302</v>
      </c>
      <c r="Q226" s="118">
        <v>4518689382</v>
      </c>
      <c r="R226" s="219">
        <v>45313</v>
      </c>
      <c r="S226" s="118">
        <v>16500000</v>
      </c>
      <c r="T226" s="119" t="s">
        <v>67</v>
      </c>
      <c r="U226" s="118">
        <v>85152695</v>
      </c>
      <c r="V226" s="118" t="s">
        <v>1189</v>
      </c>
      <c r="W226" s="219">
        <v>45313</v>
      </c>
      <c r="X226" s="219">
        <v>45313</v>
      </c>
      <c r="Y226" s="125" t="s">
        <v>77</v>
      </c>
      <c r="Z226" s="219">
        <v>45457</v>
      </c>
      <c r="AA226" s="124">
        <f t="shared" si="11"/>
        <v>144</v>
      </c>
      <c r="AB226" s="118">
        <v>0</v>
      </c>
      <c r="AC226" s="220">
        <v>0</v>
      </c>
      <c r="AD226" s="118">
        <v>0</v>
      </c>
      <c r="AE226" s="193" t="s">
        <v>77</v>
      </c>
      <c r="AF226" s="124">
        <f t="shared" si="3"/>
        <v>0</v>
      </c>
      <c r="AG226" s="118">
        <v>0</v>
      </c>
      <c r="AH226" s="118">
        <v>0</v>
      </c>
      <c r="AI226" s="193" t="s">
        <v>77</v>
      </c>
      <c r="AJ226" s="119">
        <v>0</v>
      </c>
      <c r="AK226" s="123" t="s">
        <v>77</v>
      </c>
      <c r="AL226" s="123" t="s">
        <v>77</v>
      </c>
      <c r="AM226" s="124">
        <f t="shared" si="4"/>
        <v>0</v>
      </c>
      <c r="AN226" s="124">
        <f>+K226+AC226-AH226</f>
        <v>16500000</v>
      </c>
      <c r="AO226" s="119" t="s">
        <v>69</v>
      </c>
      <c r="AP226" s="118">
        <v>16500000</v>
      </c>
      <c r="AQ226" s="119" t="s">
        <v>1214</v>
      </c>
      <c r="AR226" s="118">
        <v>0</v>
      </c>
      <c r="AS226" s="127" t="s">
        <v>77</v>
      </c>
      <c r="AT226" s="221">
        <v>14960000</v>
      </c>
      <c r="AU226" s="159">
        <f t="shared" si="12"/>
        <v>1540000</v>
      </c>
      <c r="AV226" s="98">
        <f t="shared" si="13"/>
        <v>0.90666666666666662</v>
      </c>
      <c r="AW226" s="193" t="s">
        <v>77</v>
      </c>
      <c r="AX226" s="119" t="s">
        <v>1215</v>
      </c>
      <c r="AY226" s="118" t="s">
        <v>1435</v>
      </c>
      <c r="AZ226" s="116" t="s">
        <v>69</v>
      </c>
      <c r="BA226" s="116" t="s">
        <v>69</v>
      </c>
    </row>
    <row r="227" spans="2:53" x14ac:dyDescent="0.25">
      <c r="B227" s="116">
        <v>2024</v>
      </c>
      <c r="C227" s="116">
        <v>891780111</v>
      </c>
      <c r="D227" s="117" t="s">
        <v>64</v>
      </c>
      <c r="E227" s="119" t="s">
        <v>303</v>
      </c>
      <c r="F227" s="118" t="s">
        <v>569</v>
      </c>
      <c r="G227" s="218">
        <v>0</v>
      </c>
      <c r="H227" s="119" t="s">
        <v>75</v>
      </c>
      <c r="I227" s="117" t="s">
        <v>65</v>
      </c>
      <c r="J227" s="118" t="s">
        <v>833</v>
      </c>
      <c r="K227" s="118">
        <v>14300000</v>
      </c>
      <c r="L227" s="116" t="s">
        <v>70</v>
      </c>
      <c r="M227" s="118" t="s">
        <v>1107</v>
      </c>
      <c r="N227" s="118">
        <v>1100547297</v>
      </c>
      <c r="O227" s="122">
        <v>13</v>
      </c>
      <c r="P227" s="193">
        <v>45302</v>
      </c>
      <c r="Q227" s="118">
        <v>4518689382</v>
      </c>
      <c r="R227" s="219">
        <v>45313</v>
      </c>
      <c r="S227" s="118">
        <v>14300000</v>
      </c>
      <c r="T227" s="119" t="s">
        <v>67</v>
      </c>
      <c r="U227" s="118">
        <v>12548945</v>
      </c>
      <c r="V227" s="118" t="s">
        <v>1204</v>
      </c>
      <c r="W227" s="219">
        <v>45313</v>
      </c>
      <c r="X227" s="219">
        <v>45313</v>
      </c>
      <c r="Y227" s="125" t="s">
        <v>77</v>
      </c>
      <c r="Z227" s="219">
        <v>45457</v>
      </c>
      <c r="AA227" s="124">
        <f t="shared" si="11"/>
        <v>144</v>
      </c>
      <c r="AB227" s="118">
        <v>0</v>
      </c>
      <c r="AC227" s="220">
        <v>0</v>
      </c>
      <c r="AD227" s="118">
        <v>0</v>
      </c>
      <c r="AE227" s="193" t="s">
        <v>77</v>
      </c>
      <c r="AF227" s="124">
        <f t="shared" si="3"/>
        <v>0</v>
      </c>
      <c r="AG227" s="118">
        <v>0</v>
      </c>
      <c r="AH227" s="118">
        <v>0</v>
      </c>
      <c r="AI227" s="193" t="s">
        <v>77</v>
      </c>
      <c r="AJ227" s="119">
        <v>0</v>
      </c>
      <c r="AK227" s="123" t="s">
        <v>77</v>
      </c>
      <c r="AL227" s="123" t="s">
        <v>77</v>
      </c>
      <c r="AM227" s="124">
        <f t="shared" si="4"/>
        <v>0</v>
      </c>
      <c r="AN227" s="124">
        <f>+K227+AC227-AH227</f>
        <v>14300000</v>
      </c>
      <c r="AO227" s="119" t="s">
        <v>69</v>
      </c>
      <c r="AP227" s="118">
        <v>14300000</v>
      </c>
      <c r="AQ227" s="119" t="s">
        <v>1214</v>
      </c>
      <c r="AR227" s="118">
        <v>0</v>
      </c>
      <c r="AS227" s="127" t="s">
        <v>77</v>
      </c>
      <c r="AT227" s="221">
        <v>12900000</v>
      </c>
      <c r="AU227" s="159">
        <f t="shared" si="12"/>
        <v>1400000</v>
      </c>
      <c r="AV227" s="98">
        <f t="shared" si="13"/>
        <v>0.90209790209790208</v>
      </c>
      <c r="AW227" s="193" t="s">
        <v>77</v>
      </c>
      <c r="AX227" s="119" t="s">
        <v>1215</v>
      </c>
      <c r="AY227" s="118" t="s">
        <v>1436</v>
      </c>
      <c r="AZ227" s="116" t="s">
        <v>69</v>
      </c>
      <c r="BA227" s="116" t="s">
        <v>69</v>
      </c>
    </row>
    <row r="228" spans="2:53" x14ac:dyDescent="0.25">
      <c r="B228" s="116">
        <v>2024</v>
      </c>
      <c r="C228" s="116">
        <v>891780111</v>
      </c>
      <c r="D228" s="117" t="s">
        <v>64</v>
      </c>
      <c r="E228" s="119" t="s">
        <v>304</v>
      </c>
      <c r="F228" s="118" t="s">
        <v>570</v>
      </c>
      <c r="G228" s="218">
        <v>0</v>
      </c>
      <c r="H228" s="119" t="s">
        <v>75</v>
      </c>
      <c r="I228" s="117" t="s">
        <v>65</v>
      </c>
      <c r="J228" s="118" t="s">
        <v>834</v>
      </c>
      <c r="K228" s="118">
        <v>15400000</v>
      </c>
      <c r="L228" s="116" t="s">
        <v>70</v>
      </c>
      <c r="M228" s="118" t="s">
        <v>1108</v>
      </c>
      <c r="N228" s="118">
        <v>7628973</v>
      </c>
      <c r="O228" s="122">
        <v>13</v>
      </c>
      <c r="P228" s="193">
        <v>45302</v>
      </c>
      <c r="Q228" s="118">
        <v>4518689382</v>
      </c>
      <c r="R228" s="219">
        <v>45313</v>
      </c>
      <c r="S228" s="118">
        <v>15400000</v>
      </c>
      <c r="T228" s="119" t="s">
        <v>67</v>
      </c>
      <c r="U228" s="118">
        <v>84457182</v>
      </c>
      <c r="V228" s="118" t="s">
        <v>1199</v>
      </c>
      <c r="W228" s="219">
        <v>45313</v>
      </c>
      <c r="X228" s="219">
        <v>45313</v>
      </c>
      <c r="Y228" s="125" t="s">
        <v>77</v>
      </c>
      <c r="Z228" s="219">
        <v>45457</v>
      </c>
      <c r="AA228" s="124">
        <f t="shared" si="11"/>
        <v>144</v>
      </c>
      <c r="AB228" s="118">
        <v>0</v>
      </c>
      <c r="AC228" s="220">
        <v>0</v>
      </c>
      <c r="AD228" s="118">
        <v>0</v>
      </c>
      <c r="AE228" s="193" t="s">
        <v>77</v>
      </c>
      <c r="AF228" s="124">
        <f t="shared" si="3"/>
        <v>0</v>
      </c>
      <c r="AG228" s="118">
        <v>0</v>
      </c>
      <c r="AH228" s="118">
        <v>0</v>
      </c>
      <c r="AI228" s="193" t="s">
        <v>77</v>
      </c>
      <c r="AJ228" s="119">
        <v>0</v>
      </c>
      <c r="AK228" s="123" t="s">
        <v>77</v>
      </c>
      <c r="AL228" s="123" t="s">
        <v>77</v>
      </c>
      <c r="AM228" s="124">
        <f t="shared" si="4"/>
        <v>0</v>
      </c>
      <c r="AN228" s="124">
        <f>+K228+AC228-AH228</f>
        <v>15400000</v>
      </c>
      <c r="AO228" s="119" t="s">
        <v>69</v>
      </c>
      <c r="AP228" s="118">
        <v>15400000</v>
      </c>
      <c r="AQ228" s="119" t="s">
        <v>1214</v>
      </c>
      <c r="AR228" s="118">
        <v>0</v>
      </c>
      <c r="AS228" s="127" t="s">
        <v>77</v>
      </c>
      <c r="AT228" s="221">
        <v>11000000</v>
      </c>
      <c r="AU228" s="159">
        <f t="shared" si="12"/>
        <v>4400000</v>
      </c>
      <c r="AV228" s="98">
        <f t="shared" si="13"/>
        <v>0.7142857142857143</v>
      </c>
      <c r="AW228" s="193" t="s">
        <v>77</v>
      </c>
      <c r="AX228" s="119" t="s">
        <v>1215</v>
      </c>
      <c r="AY228" s="118" t="s">
        <v>1437</v>
      </c>
      <c r="AZ228" s="116" t="s">
        <v>69</v>
      </c>
      <c r="BA228" s="116" t="s">
        <v>69</v>
      </c>
    </row>
    <row r="229" spans="2:53" x14ac:dyDescent="0.25">
      <c r="B229" s="116">
        <v>2024</v>
      </c>
      <c r="C229" s="116">
        <v>891780111</v>
      </c>
      <c r="D229" s="117" t="s">
        <v>64</v>
      </c>
      <c r="E229" s="119" t="s">
        <v>305</v>
      </c>
      <c r="F229" s="118" t="s">
        <v>571</v>
      </c>
      <c r="G229" s="218">
        <v>0</v>
      </c>
      <c r="H229" s="119" t="s">
        <v>75</v>
      </c>
      <c r="I229" s="117" t="s">
        <v>65</v>
      </c>
      <c r="J229" s="118" t="s">
        <v>791</v>
      </c>
      <c r="K229" s="118">
        <v>13500000</v>
      </c>
      <c r="L229" s="116" t="s">
        <v>70</v>
      </c>
      <c r="M229" s="118" t="s">
        <v>1109</v>
      </c>
      <c r="N229" s="118">
        <v>1082861716</v>
      </c>
      <c r="O229" s="122">
        <v>13</v>
      </c>
      <c r="P229" s="193">
        <v>45302</v>
      </c>
      <c r="Q229" s="118">
        <v>4518689382</v>
      </c>
      <c r="R229" s="219">
        <v>45313</v>
      </c>
      <c r="S229" s="118">
        <v>13500000</v>
      </c>
      <c r="T229" s="119" t="s">
        <v>67</v>
      </c>
      <c r="U229" s="118">
        <v>85449357</v>
      </c>
      <c r="V229" s="118" t="s">
        <v>1172</v>
      </c>
      <c r="W229" s="219">
        <v>45313</v>
      </c>
      <c r="X229" s="219">
        <v>45313</v>
      </c>
      <c r="Y229" s="125" t="s">
        <v>77</v>
      </c>
      <c r="Z229" s="219">
        <v>45457</v>
      </c>
      <c r="AA229" s="124">
        <f t="shared" si="11"/>
        <v>144</v>
      </c>
      <c r="AB229" s="118">
        <v>0</v>
      </c>
      <c r="AC229" s="220">
        <v>0</v>
      </c>
      <c r="AD229" s="118">
        <v>0</v>
      </c>
      <c r="AE229" s="193" t="s">
        <v>77</v>
      </c>
      <c r="AF229" s="124">
        <f t="shared" si="3"/>
        <v>0</v>
      </c>
      <c r="AG229" s="118">
        <v>0</v>
      </c>
      <c r="AH229" s="118">
        <v>0</v>
      </c>
      <c r="AI229" s="193" t="s">
        <v>77</v>
      </c>
      <c r="AJ229" s="119">
        <v>0</v>
      </c>
      <c r="AK229" s="123" t="s">
        <v>77</v>
      </c>
      <c r="AL229" s="123" t="s">
        <v>77</v>
      </c>
      <c r="AM229" s="124">
        <f t="shared" si="4"/>
        <v>0</v>
      </c>
      <c r="AN229" s="124">
        <f>+K229+AC229-AH229</f>
        <v>13500000</v>
      </c>
      <c r="AO229" s="119" t="s">
        <v>69</v>
      </c>
      <c r="AP229" s="118">
        <v>13500000</v>
      </c>
      <c r="AQ229" s="119" t="s">
        <v>1214</v>
      </c>
      <c r="AR229" s="118">
        <v>0</v>
      </c>
      <c r="AS229" s="127" t="s">
        <v>77</v>
      </c>
      <c r="AT229" s="221">
        <v>12240000</v>
      </c>
      <c r="AU229" s="159">
        <f t="shared" si="12"/>
        <v>1260000</v>
      </c>
      <c r="AV229" s="98">
        <f t="shared" si="13"/>
        <v>0.90666666666666662</v>
      </c>
      <c r="AW229" s="193" t="s">
        <v>77</v>
      </c>
      <c r="AX229" s="119" t="s">
        <v>1215</v>
      </c>
      <c r="AY229" s="118" t="s">
        <v>1438</v>
      </c>
      <c r="AZ229" s="116" t="s">
        <v>69</v>
      </c>
      <c r="BA229" s="116" t="s">
        <v>69</v>
      </c>
    </row>
    <row r="230" spans="2:53" x14ac:dyDescent="0.25">
      <c r="B230" s="116">
        <v>2024</v>
      </c>
      <c r="C230" s="116">
        <v>891780111</v>
      </c>
      <c r="D230" s="117" t="s">
        <v>64</v>
      </c>
      <c r="E230" s="119" t="s">
        <v>306</v>
      </c>
      <c r="F230" s="118" t="s">
        <v>572</v>
      </c>
      <c r="G230" s="218">
        <v>0</v>
      </c>
      <c r="H230" s="119" t="s">
        <v>75</v>
      </c>
      <c r="I230" s="117" t="s">
        <v>65</v>
      </c>
      <c r="J230" s="118" t="s">
        <v>835</v>
      </c>
      <c r="K230" s="118">
        <v>16500000</v>
      </c>
      <c r="L230" s="116" t="s">
        <v>70</v>
      </c>
      <c r="M230" s="118" t="s">
        <v>1110</v>
      </c>
      <c r="N230" s="118">
        <v>1082851727</v>
      </c>
      <c r="O230" s="122">
        <v>13</v>
      </c>
      <c r="P230" s="193">
        <v>45302</v>
      </c>
      <c r="Q230" s="118">
        <v>4518689382</v>
      </c>
      <c r="R230" s="219">
        <v>45313</v>
      </c>
      <c r="S230" s="118">
        <v>16500000</v>
      </c>
      <c r="T230" s="119" t="s">
        <v>67</v>
      </c>
      <c r="U230" s="118">
        <v>85449357</v>
      </c>
      <c r="V230" s="118" t="s">
        <v>1172</v>
      </c>
      <c r="W230" s="219">
        <v>45313</v>
      </c>
      <c r="X230" s="219">
        <v>45313</v>
      </c>
      <c r="Y230" s="125" t="s">
        <v>77</v>
      </c>
      <c r="Z230" s="219">
        <v>45457</v>
      </c>
      <c r="AA230" s="124">
        <f t="shared" si="11"/>
        <v>144</v>
      </c>
      <c r="AB230" s="118">
        <v>0</v>
      </c>
      <c r="AC230" s="220">
        <v>0</v>
      </c>
      <c r="AD230" s="118">
        <v>0</v>
      </c>
      <c r="AE230" s="193" t="s">
        <v>77</v>
      </c>
      <c r="AF230" s="124">
        <f t="shared" si="3"/>
        <v>0</v>
      </c>
      <c r="AG230" s="118">
        <v>0</v>
      </c>
      <c r="AH230" s="118">
        <v>0</v>
      </c>
      <c r="AI230" s="193" t="s">
        <v>77</v>
      </c>
      <c r="AJ230" s="119">
        <v>0</v>
      </c>
      <c r="AK230" s="123" t="s">
        <v>77</v>
      </c>
      <c r="AL230" s="123" t="s">
        <v>77</v>
      </c>
      <c r="AM230" s="124">
        <f t="shared" si="4"/>
        <v>0</v>
      </c>
      <c r="AN230" s="124">
        <f>+K230+AC230-AH230</f>
        <v>16500000</v>
      </c>
      <c r="AO230" s="119" t="s">
        <v>69</v>
      </c>
      <c r="AP230" s="118">
        <v>16500000</v>
      </c>
      <c r="AQ230" s="119" t="s">
        <v>1214</v>
      </c>
      <c r="AR230" s="118">
        <v>0</v>
      </c>
      <c r="AS230" s="127" t="s">
        <v>77</v>
      </c>
      <c r="AT230" s="221">
        <v>14960000</v>
      </c>
      <c r="AU230" s="159">
        <f t="shared" si="12"/>
        <v>1540000</v>
      </c>
      <c r="AV230" s="98">
        <f t="shared" si="13"/>
        <v>0.90666666666666662</v>
      </c>
      <c r="AW230" s="193" t="s">
        <v>77</v>
      </c>
      <c r="AX230" s="119" t="s">
        <v>1215</v>
      </c>
      <c r="AY230" s="118" t="s">
        <v>1439</v>
      </c>
      <c r="AZ230" s="116" t="s">
        <v>69</v>
      </c>
      <c r="BA230" s="116" t="s">
        <v>69</v>
      </c>
    </row>
    <row r="231" spans="2:53" x14ac:dyDescent="0.25">
      <c r="B231" s="116">
        <v>2024</v>
      </c>
      <c r="C231" s="116">
        <v>891780111</v>
      </c>
      <c r="D231" s="117" t="s">
        <v>64</v>
      </c>
      <c r="E231" s="119" t="s">
        <v>307</v>
      </c>
      <c r="F231" s="118" t="s">
        <v>573</v>
      </c>
      <c r="G231" s="218">
        <v>0</v>
      </c>
      <c r="H231" s="119" t="s">
        <v>75</v>
      </c>
      <c r="I231" s="117" t="s">
        <v>65</v>
      </c>
      <c r="J231" s="118" t="s">
        <v>836</v>
      </c>
      <c r="K231" s="118">
        <v>20500000</v>
      </c>
      <c r="L231" s="116" t="s">
        <v>70</v>
      </c>
      <c r="M231" s="118" t="s">
        <v>1111</v>
      </c>
      <c r="N231" s="118">
        <v>1082882287</v>
      </c>
      <c r="O231" s="122">
        <v>13</v>
      </c>
      <c r="P231" s="193">
        <v>45302</v>
      </c>
      <c r="Q231" s="118">
        <v>4518689382</v>
      </c>
      <c r="R231" s="219">
        <v>45313</v>
      </c>
      <c r="S231" s="118">
        <v>20500000</v>
      </c>
      <c r="T231" s="119" t="s">
        <v>67</v>
      </c>
      <c r="U231" s="118">
        <v>12621405</v>
      </c>
      <c r="V231" s="118" t="s">
        <v>68</v>
      </c>
      <c r="W231" s="219">
        <v>45313</v>
      </c>
      <c r="X231" s="219">
        <v>45313</v>
      </c>
      <c r="Y231" s="125" t="s">
        <v>77</v>
      </c>
      <c r="Z231" s="219">
        <v>45457</v>
      </c>
      <c r="AA231" s="124">
        <f t="shared" si="11"/>
        <v>144</v>
      </c>
      <c r="AB231" s="118">
        <v>0</v>
      </c>
      <c r="AC231" s="220">
        <v>0</v>
      </c>
      <c r="AD231" s="118">
        <v>0</v>
      </c>
      <c r="AE231" s="193" t="s">
        <v>77</v>
      </c>
      <c r="AF231" s="124">
        <f t="shared" si="3"/>
        <v>0</v>
      </c>
      <c r="AG231" s="118">
        <v>0</v>
      </c>
      <c r="AH231" s="118">
        <v>0</v>
      </c>
      <c r="AI231" s="193" t="s">
        <v>77</v>
      </c>
      <c r="AJ231" s="119">
        <v>0</v>
      </c>
      <c r="AK231" s="123" t="s">
        <v>77</v>
      </c>
      <c r="AL231" s="123" t="s">
        <v>77</v>
      </c>
      <c r="AM231" s="124">
        <f t="shared" si="4"/>
        <v>0</v>
      </c>
      <c r="AN231" s="124">
        <f>+K231+AC231-AH231</f>
        <v>20500000</v>
      </c>
      <c r="AO231" s="119" t="s">
        <v>69</v>
      </c>
      <c r="AP231" s="118">
        <v>20500000</v>
      </c>
      <c r="AQ231" s="119" t="s">
        <v>1214</v>
      </c>
      <c r="AR231" s="118">
        <v>0</v>
      </c>
      <c r="AS231" s="127" t="s">
        <v>77</v>
      </c>
      <c r="AT231" s="221">
        <v>18587000</v>
      </c>
      <c r="AU231" s="159">
        <f t="shared" si="12"/>
        <v>1913000</v>
      </c>
      <c r="AV231" s="98">
        <f t="shared" si="13"/>
        <v>0.90668292682926832</v>
      </c>
      <c r="AW231" s="193" t="s">
        <v>77</v>
      </c>
      <c r="AX231" s="119" t="s">
        <v>1215</v>
      </c>
      <c r="AY231" s="118" t="s">
        <v>1440</v>
      </c>
      <c r="AZ231" s="116" t="s">
        <v>69</v>
      </c>
      <c r="BA231" s="116" t="s">
        <v>69</v>
      </c>
    </row>
    <row r="232" spans="2:53" x14ac:dyDescent="0.25">
      <c r="B232" s="116">
        <v>2024</v>
      </c>
      <c r="C232" s="116">
        <v>891780111</v>
      </c>
      <c r="D232" s="117" t="s">
        <v>64</v>
      </c>
      <c r="E232" s="119" t="s">
        <v>308</v>
      </c>
      <c r="F232" s="118" t="s">
        <v>574</v>
      </c>
      <c r="G232" s="218">
        <v>0</v>
      </c>
      <c r="H232" s="119" t="s">
        <v>75</v>
      </c>
      <c r="I232" s="117" t="s">
        <v>65</v>
      </c>
      <c r="J232" s="118" t="s">
        <v>837</v>
      </c>
      <c r="K232" s="118">
        <v>14760000</v>
      </c>
      <c r="L232" s="116" t="s">
        <v>70</v>
      </c>
      <c r="M232" s="118" t="s">
        <v>1112</v>
      </c>
      <c r="N232" s="118">
        <v>1084789581</v>
      </c>
      <c r="O232" s="122">
        <v>13</v>
      </c>
      <c r="P232" s="193">
        <v>45302</v>
      </c>
      <c r="Q232" s="118">
        <v>4518689382</v>
      </c>
      <c r="R232" s="219">
        <v>45313</v>
      </c>
      <c r="S232" s="118">
        <v>14760000</v>
      </c>
      <c r="T232" s="119" t="s">
        <v>67</v>
      </c>
      <c r="U232" s="118">
        <v>72004252</v>
      </c>
      <c r="V232" s="118" t="s">
        <v>1191</v>
      </c>
      <c r="W232" s="219">
        <v>45313</v>
      </c>
      <c r="X232" s="219">
        <v>45313</v>
      </c>
      <c r="Y232" s="125" t="s">
        <v>77</v>
      </c>
      <c r="Z232" s="219">
        <v>45457</v>
      </c>
      <c r="AA232" s="124">
        <f t="shared" si="11"/>
        <v>144</v>
      </c>
      <c r="AB232" s="118">
        <v>1</v>
      </c>
      <c r="AC232" s="220">
        <v>2700000</v>
      </c>
      <c r="AD232" s="118">
        <v>0</v>
      </c>
      <c r="AE232" s="193" t="s">
        <v>77</v>
      </c>
      <c r="AF232" s="124">
        <f t="shared" si="3"/>
        <v>0</v>
      </c>
      <c r="AG232" s="118">
        <v>0</v>
      </c>
      <c r="AH232" s="118">
        <v>0</v>
      </c>
      <c r="AI232" s="193" t="s">
        <v>77</v>
      </c>
      <c r="AJ232" s="119">
        <v>0</v>
      </c>
      <c r="AK232" s="123" t="s">
        <v>77</v>
      </c>
      <c r="AL232" s="123" t="s">
        <v>77</v>
      </c>
      <c r="AM232" s="124">
        <f t="shared" si="4"/>
        <v>0</v>
      </c>
      <c r="AN232" s="124">
        <f>+K232+AC232-AH232</f>
        <v>17460000</v>
      </c>
      <c r="AO232" s="119" t="s">
        <v>69</v>
      </c>
      <c r="AP232" s="118">
        <v>14760000</v>
      </c>
      <c r="AQ232" s="119" t="s">
        <v>1214</v>
      </c>
      <c r="AR232" s="118">
        <v>0</v>
      </c>
      <c r="AS232" s="127" t="s">
        <v>77</v>
      </c>
      <c r="AT232" s="221">
        <v>15900000</v>
      </c>
      <c r="AU232" s="159">
        <f t="shared" si="12"/>
        <v>1560000</v>
      </c>
      <c r="AV232" s="98">
        <f t="shared" si="13"/>
        <v>0.9106529209621993</v>
      </c>
      <c r="AW232" s="193" t="s">
        <v>77</v>
      </c>
      <c r="AX232" s="119" t="s">
        <v>1215</v>
      </c>
      <c r="AY232" s="118" t="s">
        <v>1441</v>
      </c>
      <c r="AZ232" s="116" t="s">
        <v>69</v>
      </c>
      <c r="BA232" s="116" t="s">
        <v>69</v>
      </c>
    </row>
    <row r="233" spans="2:53" x14ac:dyDescent="0.25">
      <c r="B233" s="116">
        <v>2024</v>
      </c>
      <c r="C233" s="116">
        <v>891780111</v>
      </c>
      <c r="D233" s="117" t="s">
        <v>64</v>
      </c>
      <c r="E233" s="119" t="s">
        <v>309</v>
      </c>
      <c r="F233" s="118" t="s">
        <v>575</v>
      </c>
      <c r="G233" s="218">
        <v>0</v>
      </c>
      <c r="H233" s="119" t="s">
        <v>75</v>
      </c>
      <c r="I233" s="117" t="s">
        <v>65</v>
      </c>
      <c r="J233" s="118" t="s">
        <v>838</v>
      </c>
      <c r="K233" s="118">
        <v>13417000</v>
      </c>
      <c r="L233" s="116" t="s">
        <v>70</v>
      </c>
      <c r="M233" s="118" t="s">
        <v>1113</v>
      </c>
      <c r="N233" s="118">
        <v>1082972337</v>
      </c>
      <c r="O233" s="122">
        <v>14</v>
      </c>
      <c r="P233" s="219">
        <v>45302</v>
      </c>
      <c r="Q233" s="118">
        <v>2126349000</v>
      </c>
      <c r="R233" s="219">
        <v>45313</v>
      </c>
      <c r="S233" s="118">
        <v>13417000</v>
      </c>
      <c r="T233" s="119" t="s">
        <v>67</v>
      </c>
      <c r="U233" s="118">
        <v>84457182</v>
      </c>
      <c r="V233" s="118" t="s">
        <v>1199</v>
      </c>
      <c r="W233" s="219">
        <v>45313</v>
      </c>
      <c r="X233" s="219">
        <v>45313</v>
      </c>
      <c r="Y233" s="125" t="s">
        <v>77</v>
      </c>
      <c r="Z233" s="219">
        <v>45457</v>
      </c>
      <c r="AA233" s="124">
        <f t="shared" si="11"/>
        <v>144</v>
      </c>
      <c r="AB233" s="118">
        <v>0</v>
      </c>
      <c r="AC233" s="220">
        <v>0</v>
      </c>
      <c r="AD233" s="118">
        <v>0</v>
      </c>
      <c r="AE233" s="193" t="s">
        <v>77</v>
      </c>
      <c r="AF233" s="124">
        <f t="shared" si="3"/>
        <v>0</v>
      </c>
      <c r="AG233" s="118">
        <v>0</v>
      </c>
      <c r="AH233" s="118">
        <v>0</v>
      </c>
      <c r="AI233" s="193" t="s">
        <v>77</v>
      </c>
      <c r="AJ233" s="119">
        <v>0</v>
      </c>
      <c r="AK233" s="123" t="s">
        <v>77</v>
      </c>
      <c r="AL233" s="123" t="s">
        <v>77</v>
      </c>
      <c r="AM233" s="124">
        <f t="shared" si="4"/>
        <v>0</v>
      </c>
      <c r="AN233" s="124">
        <f>+K233+AC233-AH233</f>
        <v>13417000</v>
      </c>
      <c r="AO233" s="119" t="s">
        <v>69</v>
      </c>
      <c r="AP233" s="118">
        <v>13417000</v>
      </c>
      <c r="AQ233" s="119" t="s">
        <v>1214</v>
      </c>
      <c r="AR233" s="118">
        <v>0</v>
      </c>
      <c r="AS233" s="127" t="s">
        <v>77</v>
      </c>
      <c r="AT233" s="221">
        <v>12250000</v>
      </c>
      <c r="AU233" s="159">
        <f t="shared" si="12"/>
        <v>1167000</v>
      </c>
      <c r="AV233" s="98">
        <f t="shared" si="13"/>
        <v>0.91302079451442197</v>
      </c>
      <c r="AW233" s="193" t="s">
        <v>77</v>
      </c>
      <c r="AX233" s="119" t="s">
        <v>1215</v>
      </c>
      <c r="AY233" s="118" t="s">
        <v>1442</v>
      </c>
      <c r="AZ233" s="116" t="s">
        <v>69</v>
      </c>
      <c r="BA233" s="116" t="s">
        <v>69</v>
      </c>
    </row>
    <row r="234" spans="2:53" x14ac:dyDescent="0.25">
      <c r="B234" s="116">
        <v>2024</v>
      </c>
      <c r="C234" s="116">
        <v>891780111</v>
      </c>
      <c r="D234" s="117" t="s">
        <v>64</v>
      </c>
      <c r="E234" s="119" t="s">
        <v>310</v>
      </c>
      <c r="F234" s="118" t="s">
        <v>576</v>
      </c>
      <c r="G234" s="218">
        <v>0</v>
      </c>
      <c r="H234" s="119" t="s">
        <v>75</v>
      </c>
      <c r="I234" s="117" t="s">
        <v>65</v>
      </c>
      <c r="J234" s="118" t="s">
        <v>839</v>
      </c>
      <c r="K234" s="118">
        <v>14760000</v>
      </c>
      <c r="L234" s="116" t="s">
        <v>70</v>
      </c>
      <c r="M234" s="118" t="s">
        <v>1114</v>
      </c>
      <c r="N234" s="118">
        <v>57461875</v>
      </c>
      <c r="O234" s="122">
        <v>13</v>
      </c>
      <c r="P234" s="193">
        <v>45302</v>
      </c>
      <c r="Q234" s="118">
        <v>4518689382</v>
      </c>
      <c r="R234" s="219">
        <v>45313</v>
      </c>
      <c r="S234" s="118">
        <v>14760000</v>
      </c>
      <c r="T234" s="119" t="s">
        <v>67</v>
      </c>
      <c r="U234" s="118">
        <v>7634885</v>
      </c>
      <c r="V234" s="118" t="s">
        <v>896</v>
      </c>
      <c r="W234" s="219">
        <v>45313</v>
      </c>
      <c r="X234" s="219">
        <v>45313</v>
      </c>
      <c r="Y234" s="125" t="s">
        <v>77</v>
      </c>
      <c r="Z234" s="219">
        <v>45457</v>
      </c>
      <c r="AA234" s="124">
        <f t="shared" si="11"/>
        <v>144</v>
      </c>
      <c r="AB234" s="118">
        <v>1</v>
      </c>
      <c r="AC234" s="220">
        <v>2700000</v>
      </c>
      <c r="AD234" s="118">
        <v>0</v>
      </c>
      <c r="AE234" s="193" t="s">
        <v>77</v>
      </c>
      <c r="AF234" s="124">
        <f t="shared" si="3"/>
        <v>0</v>
      </c>
      <c r="AG234" s="118">
        <v>0</v>
      </c>
      <c r="AH234" s="118">
        <v>0</v>
      </c>
      <c r="AI234" s="193" t="s">
        <v>77</v>
      </c>
      <c r="AJ234" s="119">
        <v>0</v>
      </c>
      <c r="AK234" s="123" t="s">
        <v>77</v>
      </c>
      <c r="AL234" s="123" t="s">
        <v>77</v>
      </c>
      <c r="AM234" s="124">
        <f t="shared" si="4"/>
        <v>0</v>
      </c>
      <c r="AN234" s="124">
        <f>+K234+AC234-AH234</f>
        <v>17460000</v>
      </c>
      <c r="AO234" s="119" t="s">
        <v>69</v>
      </c>
      <c r="AP234" s="118">
        <v>14760000</v>
      </c>
      <c r="AQ234" s="119" t="s">
        <v>1214</v>
      </c>
      <c r="AR234" s="118">
        <v>0</v>
      </c>
      <c r="AS234" s="127" t="s">
        <v>77</v>
      </c>
      <c r="AT234" s="221">
        <v>15900000</v>
      </c>
      <c r="AU234" s="159">
        <f t="shared" si="12"/>
        <v>1560000</v>
      </c>
      <c r="AV234" s="98">
        <f t="shared" si="13"/>
        <v>0.9106529209621993</v>
      </c>
      <c r="AW234" s="193" t="s">
        <v>77</v>
      </c>
      <c r="AX234" s="119" t="s">
        <v>1215</v>
      </c>
      <c r="AY234" s="118" t="s">
        <v>1443</v>
      </c>
      <c r="AZ234" s="116" t="s">
        <v>69</v>
      </c>
      <c r="BA234" s="116" t="s">
        <v>69</v>
      </c>
    </row>
    <row r="235" spans="2:53" x14ac:dyDescent="0.25">
      <c r="B235" s="116">
        <v>2024</v>
      </c>
      <c r="C235" s="116">
        <v>891780111</v>
      </c>
      <c r="D235" s="117" t="s">
        <v>64</v>
      </c>
      <c r="E235" s="119" t="s">
        <v>311</v>
      </c>
      <c r="F235" s="118" t="s">
        <v>577</v>
      </c>
      <c r="G235" s="218">
        <v>0</v>
      </c>
      <c r="H235" s="119" t="s">
        <v>75</v>
      </c>
      <c r="I235" s="117" t="s">
        <v>65</v>
      </c>
      <c r="J235" s="118" t="s">
        <v>840</v>
      </c>
      <c r="K235" s="118">
        <v>16500000</v>
      </c>
      <c r="L235" s="116" t="s">
        <v>70</v>
      </c>
      <c r="M235" s="118" t="s">
        <v>1115</v>
      </c>
      <c r="N235" s="118">
        <v>7144506</v>
      </c>
      <c r="O235" s="122">
        <v>13</v>
      </c>
      <c r="P235" s="193">
        <v>45302</v>
      </c>
      <c r="Q235" s="118">
        <v>4518689382</v>
      </c>
      <c r="R235" s="219">
        <v>45313</v>
      </c>
      <c r="S235" s="118">
        <v>16500000</v>
      </c>
      <c r="T235" s="119" t="s">
        <v>67</v>
      </c>
      <c r="U235" s="118">
        <v>85449357</v>
      </c>
      <c r="V235" s="118" t="s">
        <v>1172</v>
      </c>
      <c r="W235" s="219">
        <v>45313</v>
      </c>
      <c r="X235" s="219">
        <v>45313</v>
      </c>
      <c r="Y235" s="125" t="s">
        <v>77</v>
      </c>
      <c r="Z235" s="219">
        <v>45457</v>
      </c>
      <c r="AA235" s="124">
        <f t="shared" si="11"/>
        <v>144</v>
      </c>
      <c r="AB235" s="118">
        <v>0</v>
      </c>
      <c r="AC235" s="220">
        <v>0</v>
      </c>
      <c r="AD235" s="118">
        <v>0</v>
      </c>
      <c r="AE235" s="193" t="s">
        <v>77</v>
      </c>
      <c r="AF235" s="124">
        <f t="shared" si="3"/>
        <v>0</v>
      </c>
      <c r="AG235" s="118">
        <v>0</v>
      </c>
      <c r="AH235" s="118">
        <v>0</v>
      </c>
      <c r="AI235" s="193" t="s">
        <v>77</v>
      </c>
      <c r="AJ235" s="119">
        <v>0</v>
      </c>
      <c r="AK235" s="123" t="s">
        <v>77</v>
      </c>
      <c r="AL235" s="123" t="s">
        <v>77</v>
      </c>
      <c r="AM235" s="124">
        <f t="shared" si="4"/>
        <v>0</v>
      </c>
      <c r="AN235" s="124">
        <f>+K235+AC235-AH235</f>
        <v>16500000</v>
      </c>
      <c r="AO235" s="119" t="s">
        <v>69</v>
      </c>
      <c r="AP235" s="118">
        <v>16500000</v>
      </c>
      <c r="AQ235" s="119" t="s">
        <v>1214</v>
      </c>
      <c r="AR235" s="118">
        <v>0</v>
      </c>
      <c r="AS235" s="127" t="s">
        <v>77</v>
      </c>
      <c r="AT235" s="221">
        <v>14960000</v>
      </c>
      <c r="AU235" s="159">
        <f t="shared" si="12"/>
        <v>1540000</v>
      </c>
      <c r="AV235" s="98">
        <f t="shared" si="13"/>
        <v>0.90666666666666662</v>
      </c>
      <c r="AW235" s="193" t="s">
        <v>77</v>
      </c>
      <c r="AX235" s="119" t="s">
        <v>1215</v>
      </c>
      <c r="AY235" s="118" t="s">
        <v>1444</v>
      </c>
      <c r="AZ235" s="116" t="s">
        <v>69</v>
      </c>
      <c r="BA235" s="116" t="s">
        <v>69</v>
      </c>
    </row>
    <row r="236" spans="2:53" x14ac:dyDescent="0.25">
      <c r="B236" s="116">
        <v>2024</v>
      </c>
      <c r="C236" s="116">
        <v>891780111</v>
      </c>
      <c r="D236" s="117" t="s">
        <v>64</v>
      </c>
      <c r="E236" s="119" t="s">
        <v>312</v>
      </c>
      <c r="F236" s="118" t="s">
        <v>578</v>
      </c>
      <c r="G236" s="218">
        <v>0</v>
      </c>
      <c r="H236" s="119" t="s">
        <v>75</v>
      </c>
      <c r="I236" s="117" t="s">
        <v>65</v>
      </c>
      <c r="J236" s="118" t="s">
        <v>841</v>
      </c>
      <c r="K236" s="118">
        <v>27000000</v>
      </c>
      <c r="L236" s="116" t="s">
        <v>70</v>
      </c>
      <c r="M236" s="118" t="s">
        <v>1116</v>
      </c>
      <c r="N236" s="118">
        <v>41612964</v>
      </c>
      <c r="O236" s="122">
        <v>13</v>
      </c>
      <c r="P236" s="193">
        <v>45302</v>
      </c>
      <c r="Q236" s="118">
        <v>4518689382</v>
      </c>
      <c r="R236" s="219">
        <v>45313</v>
      </c>
      <c r="S236" s="118">
        <v>27000000</v>
      </c>
      <c r="T236" s="119" t="s">
        <v>67</v>
      </c>
      <c r="U236" s="118">
        <v>12621405</v>
      </c>
      <c r="V236" s="118" t="s">
        <v>68</v>
      </c>
      <c r="W236" s="219">
        <v>45313</v>
      </c>
      <c r="X236" s="219">
        <v>45313</v>
      </c>
      <c r="Y236" s="125" t="s">
        <v>77</v>
      </c>
      <c r="Z236" s="219">
        <v>45457</v>
      </c>
      <c r="AA236" s="124">
        <f t="shared" si="11"/>
        <v>144</v>
      </c>
      <c r="AB236" s="118">
        <v>0</v>
      </c>
      <c r="AC236" s="220">
        <v>0</v>
      </c>
      <c r="AD236" s="118">
        <v>0</v>
      </c>
      <c r="AE236" s="193" t="s">
        <v>77</v>
      </c>
      <c r="AF236" s="124">
        <f t="shared" si="3"/>
        <v>0</v>
      </c>
      <c r="AG236" s="118">
        <v>0</v>
      </c>
      <c r="AH236" s="118">
        <v>0</v>
      </c>
      <c r="AI236" s="193" t="s">
        <v>77</v>
      </c>
      <c r="AJ236" s="119">
        <v>0</v>
      </c>
      <c r="AK236" s="123" t="s">
        <v>77</v>
      </c>
      <c r="AL236" s="123" t="s">
        <v>77</v>
      </c>
      <c r="AM236" s="124">
        <f t="shared" si="4"/>
        <v>0</v>
      </c>
      <c r="AN236" s="124">
        <f>+K236+AC236-AH236</f>
        <v>27000000</v>
      </c>
      <c r="AO236" s="119" t="s">
        <v>69</v>
      </c>
      <c r="AP236" s="118">
        <v>27000000</v>
      </c>
      <c r="AQ236" s="119" t="s">
        <v>1214</v>
      </c>
      <c r="AR236" s="118">
        <v>0</v>
      </c>
      <c r="AS236" s="127" t="s">
        <v>77</v>
      </c>
      <c r="AT236" s="221">
        <v>24480000</v>
      </c>
      <c r="AU236" s="159">
        <f t="shared" si="12"/>
        <v>2520000</v>
      </c>
      <c r="AV236" s="98">
        <f t="shared" si="13"/>
        <v>0.90666666666666662</v>
      </c>
      <c r="AW236" s="193" t="s">
        <v>77</v>
      </c>
      <c r="AX236" s="119" t="s">
        <v>1215</v>
      </c>
      <c r="AY236" s="118" t="s">
        <v>1445</v>
      </c>
      <c r="AZ236" s="116" t="s">
        <v>69</v>
      </c>
      <c r="BA236" s="116" t="s">
        <v>69</v>
      </c>
    </row>
    <row r="237" spans="2:53" x14ac:dyDescent="0.25">
      <c r="B237" s="116">
        <v>2024</v>
      </c>
      <c r="C237" s="116">
        <v>891780111</v>
      </c>
      <c r="D237" s="117" t="s">
        <v>64</v>
      </c>
      <c r="E237" s="119" t="s">
        <v>313</v>
      </c>
      <c r="F237" s="118" t="s">
        <v>579</v>
      </c>
      <c r="G237" s="218">
        <v>0</v>
      </c>
      <c r="H237" s="119" t="s">
        <v>75</v>
      </c>
      <c r="I237" s="117" t="s">
        <v>65</v>
      </c>
      <c r="J237" s="118" t="s">
        <v>842</v>
      </c>
      <c r="K237" s="118">
        <v>16390000</v>
      </c>
      <c r="L237" s="116" t="s">
        <v>70</v>
      </c>
      <c r="M237" s="118" t="s">
        <v>1117</v>
      </c>
      <c r="N237" s="118">
        <v>1083017229</v>
      </c>
      <c r="O237" s="122">
        <v>13</v>
      </c>
      <c r="P237" s="193">
        <v>45302</v>
      </c>
      <c r="Q237" s="118">
        <v>4518689382</v>
      </c>
      <c r="R237" s="219">
        <v>45313</v>
      </c>
      <c r="S237" s="118">
        <v>16390000</v>
      </c>
      <c r="T237" s="119" t="s">
        <v>67</v>
      </c>
      <c r="U237" s="118">
        <v>72175281</v>
      </c>
      <c r="V237" s="118" t="s">
        <v>1197</v>
      </c>
      <c r="W237" s="219">
        <v>45313</v>
      </c>
      <c r="X237" s="219">
        <v>45313</v>
      </c>
      <c r="Y237" s="125" t="s">
        <v>77</v>
      </c>
      <c r="Z237" s="219">
        <v>45457</v>
      </c>
      <c r="AA237" s="124">
        <f t="shared" si="11"/>
        <v>144</v>
      </c>
      <c r="AB237" s="118">
        <v>0</v>
      </c>
      <c r="AC237" s="220">
        <v>0</v>
      </c>
      <c r="AD237" s="118">
        <v>0</v>
      </c>
      <c r="AE237" s="193" t="s">
        <v>77</v>
      </c>
      <c r="AF237" s="124">
        <f t="shared" si="3"/>
        <v>0</v>
      </c>
      <c r="AG237" s="118">
        <v>0</v>
      </c>
      <c r="AH237" s="118">
        <v>0</v>
      </c>
      <c r="AI237" s="193" t="s">
        <v>77</v>
      </c>
      <c r="AJ237" s="119">
        <v>0</v>
      </c>
      <c r="AK237" s="123" t="s">
        <v>77</v>
      </c>
      <c r="AL237" s="123" t="s">
        <v>77</v>
      </c>
      <c r="AM237" s="124">
        <f t="shared" si="4"/>
        <v>0</v>
      </c>
      <c r="AN237" s="124">
        <f>+K237+AC237-AH237</f>
        <v>16390000</v>
      </c>
      <c r="AO237" s="119" t="s">
        <v>69</v>
      </c>
      <c r="AP237" s="118">
        <v>16390000</v>
      </c>
      <c r="AQ237" s="119" t="s">
        <v>1214</v>
      </c>
      <c r="AR237" s="118">
        <v>0</v>
      </c>
      <c r="AS237" s="127" t="s">
        <v>77</v>
      </c>
      <c r="AT237" s="221">
        <v>14850000</v>
      </c>
      <c r="AU237" s="159">
        <f t="shared" si="12"/>
        <v>1540000</v>
      </c>
      <c r="AV237" s="98">
        <f t="shared" si="13"/>
        <v>0.90604026845637586</v>
      </c>
      <c r="AW237" s="193" t="s">
        <v>77</v>
      </c>
      <c r="AX237" s="119" t="s">
        <v>1215</v>
      </c>
      <c r="AY237" s="118" t="s">
        <v>1446</v>
      </c>
      <c r="AZ237" s="116" t="s">
        <v>69</v>
      </c>
      <c r="BA237" s="116" t="s">
        <v>69</v>
      </c>
    </row>
    <row r="238" spans="2:53" x14ac:dyDescent="0.25">
      <c r="B238" s="116">
        <v>2024</v>
      </c>
      <c r="C238" s="116">
        <v>891780111</v>
      </c>
      <c r="D238" s="117" t="s">
        <v>64</v>
      </c>
      <c r="E238" s="119" t="s">
        <v>314</v>
      </c>
      <c r="F238" s="118" t="s">
        <v>580</v>
      </c>
      <c r="G238" s="218">
        <v>0</v>
      </c>
      <c r="H238" s="119" t="s">
        <v>75</v>
      </c>
      <c r="I238" s="117" t="s">
        <v>65</v>
      </c>
      <c r="J238" s="118" t="s">
        <v>843</v>
      </c>
      <c r="K238" s="118">
        <v>13667000</v>
      </c>
      <c r="L238" s="116" t="s">
        <v>70</v>
      </c>
      <c r="M238" s="118" t="s">
        <v>1118</v>
      </c>
      <c r="N238" s="118">
        <v>1082974742</v>
      </c>
      <c r="O238" s="122">
        <v>14</v>
      </c>
      <c r="P238" s="219">
        <v>45302</v>
      </c>
      <c r="Q238" s="118">
        <v>2126349000</v>
      </c>
      <c r="R238" s="219">
        <v>45313</v>
      </c>
      <c r="S238" s="118">
        <v>13667000</v>
      </c>
      <c r="T238" s="119" t="s">
        <v>67</v>
      </c>
      <c r="U238" s="118">
        <v>57297693</v>
      </c>
      <c r="V238" s="118" t="s">
        <v>1183</v>
      </c>
      <c r="W238" s="219">
        <v>45313</v>
      </c>
      <c r="X238" s="219">
        <v>45313</v>
      </c>
      <c r="Y238" s="125" t="s">
        <v>77</v>
      </c>
      <c r="Z238" s="219">
        <v>45457</v>
      </c>
      <c r="AA238" s="124">
        <f t="shared" si="11"/>
        <v>144</v>
      </c>
      <c r="AB238" s="118">
        <v>0</v>
      </c>
      <c r="AC238" s="220">
        <v>0</v>
      </c>
      <c r="AD238" s="118">
        <v>0</v>
      </c>
      <c r="AE238" s="193" t="s">
        <v>77</v>
      </c>
      <c r="AF238" s="124">
        <f t="shared" si="3"/>
        <v>0</v>
      </c>
      <c r="AG238" s="118">
        <v>0</v>
      </c>
      <c r="AH238" s="118">
        <v>0</v>
      </c>
      <c r="AI238" s="193" t="s">
        <v>77</v>
      </c>
      <c r="AJ238" s="119">
        <v>0</v>
      </c>
      <c r="AK238" s="123" t="s">
        <v>77</v>
      </c>
      <c r="AL238" s="123" t="s">
        <v>77</v>
      </c>
      <c r="AM238" s="124">
        <f t="shared" si="4"/>
        <v>0</v>
      </c>
      <c r="AN238" s="124">
        <f>+K238+AC238-AH238</f>
        <v>13667000</v>
      </c>
      <c r="AO238" s="119" t="s">
        <v>69</v>
      </c>
      <c r="AP238" s="118">
        <v>13667000</v>
      </c>
      <c r="AQ238" s="119" t="s">
        <v>1214</v>
      </c>
      <c r="AR238" s="118">
        <v>0</v>
      </c>
      <c r="AS238" s="127" t="s">
        <v>77</v>
      </c>
      <c r="AT238" s="221">
        <v>7500000</v>
      </c>
      <c r="AU238" s="159">
        <f t="shared" si="12"/>
        <v>6167000</v>
      </c>
      <c r="AV238" s="98">
        <f t="shared" si="13"/>
        <v>0.54876710324138434</v>
      </c>
      <c r="AW238" s="193" t="s">
        <v>77</v>
      </c>
      <c r="AX238" s="119" t="s">
        <v>1215</v>
      </c>
      <c r="AY238" s="118" t="s">
        <v>1447</v>
      </c>
      <c r="AZ238" s="116" t="s">
        <v>69</v>
      </c>
      <c r="BA238" s="116" t="s">
        <v>69</v>
      </c>
    </row>
    <row r="239" spans="2:53" x14ac:dyDescent="0.25">
      <c r="B239" s="116">
        <v>2024</v>
      </c>
      <c r="C239" s="116">
        <v>891780111</v>
      </c>
      <c r="D239" s="117" t="s">
        <v>64</v>
      </c>
      <c r="E239" s="119" t="s">
        <v>315</v>
      </c>
      <c r="F239" s="118" t="s">
        <v>581</v>
      </c>
      <c r="G239" s="218">
        <v>0</v>
      </c>
      <c r="H239" s="119" t="s">
        <v>75</v>
      </c>
      <c r="I239" s="117" t="s">
        <v>65</v>
      </c>
      <c r="J239" s="118" t="s">
        <v>810</v>
      </c>
      <c r="K239" s="118">
        <v>5750000</v>
      </c>
      <c r="L239" s="116" t="s">
        <v>70</v>
      </c>
      <c r="M239" s="118" t="s">
        <v>1119</v>
      </c>
      <c r="N239" s="118">
        <v>1082941708</v>
      </c>
      <c r="O239" s="118">
        <v>50</v>
      </c>
      <c r="P239" s="219">
        <v>45306</v>
      </c>
      <c r="Q239" s="118">
        <v>318249309.38</v>
      </c>
      <c r="R239" s="219">
        <v>45313</v>
      </c>
      <c r="S239" s="118">
        <v>5750000</v>
      </c>
      <c r="T239" s="119" t="s">
        <v>67</v>
      </c>
      <c r="U239" s="118">
        <v>1082870070</v>
      </c>
      <c r="V239" s="118" t="s">
        <v>1202</v>
      </c>
      <c r="W239" s="219">
        <v>45313</v>
      </c>
      <c r="X239" s="219">
        <v>45313</v>
      </c>
      <c r="Y239" s="125" t="s">
        <v>77</v>
      </c>
      <c r="Z239" s="219">
        <v>45351</v>
      </c>
      <c r="AA239" s="124">
        <f t="shared" si="11"/>
        <v>38</v>
      </c>
      <c r="AB239" s="118">
        <v>0</v>
      </c>
      <c r="AC239" s="220">
        <v>0</v>
      </c>
      <c r="AD239" s="118">
        <v>0</v>
      </c>
      <c r="AE239" s="193" t="s">
        <v>77</v>
      </c>
      <c r="AF239" s="124">
        <f t="shared" si="3"/>
        <v>0</v>
      </c>
      <c r="AG239" s="118">
        <v>0</v>
      </c>
      <c r="AH239" s="118">
        <v>0</v>
      </c>
      <c r="AI239" s="193" t="s">
        <v>77</v>
      </c>
      <c r="AJ239" s="119">
        <v>0</v>
      </c>
      <c r="AK239" s="123" t="s">
        <v>77</v>
      </c>
      <c r="AL239" s="123" t="s">
        <v>77</v>
      </c>
      <c r="AM239" s="124">
        <f t="shared" si="4"/>
        <v>0</v>
      </c>
      <c r="AN239" s="124">
        <f>+K239+AC239-AH239</f>
        <v>5750000</v>
      </c>
      <c r="AO239" s="119" t="s">
        <v>69</v>
      </c>
      <c r="AP239" s="118">
        <v>5750000</v>
      </c>
      <c r="AQ239" s="119" t="s">
        <v>1214</v>
      </c>
      <c r="AR239" s="118">
        <v>0</v>
      </c>
      <c r="AS239" s="127" t="s">
        <v>77</v>
      </c>
      <c r="AT239" s="221">
        <v>5750000</v>
      </c>
      <c r="AU239" s="159">
        <f t="shared" si="12"/>
        <v>0</v>
      </c>
      <c r="AV239" s="98">
        <f t="shared" si="13"/>
        <v>1</v>
      </c>
      <c r="AW239" s="193" t="s">
        <v>77</v>
      </c>
      <c r="AX239" s="119" t="s">
        <v>1497</v>
      </c>
      <c r="AY239" s="118" t="s">
        <v>1448</v>
      </c>
      <c r="AZ239" s="116" t="s">
        <v>69</v>
      </c>
      <c r="BA239" s="116" t="s">
        <v>69</v>
      </c>
    </row>
    <row r="240" spans="2:53" x14ac:dyDescent="0.25">
      <c r="B240" s="116">
        <v>2024</v>
      </c>
      <c r="C240" s="116">
        <v>891780111</v>
      </c>
      <c r="D240" s="117" t="s">
        <v>64</v>
      </c>
      <c r="E240" s="119" t="s">
        <v>316</v>
      </c>
      <c r="F240" s="118" t="s">
        <v>582</v>
      </c>
      <c r="G240" s="218">
        <v>0</v>
      </c>
      <c r="H240" s="119" t="s">
        <v>75</v>
      </c>
      <c r="I240" s="117" t="s">
        <v>65</v>
      </c>
      <c r="J240" s="118" t="s">
        <v>810</v>
      </c>
      <c r="K240" s="118">
        <v>4000000</v>
      </c>
      <c r="L240" s="116" t="s">
        <v>70</v>
      </c>
      <c r="M240" s="118" t="s">
        <v>1120</v>
      </c>
      <c r="N240" s="118">
        <v>1018493051</v>
      </c>
      <c r="O240" s="118">
        <v>50</v>
      </c>
      <c r="P240" s="219">
        <v>45306</v>
      </c>
      <c r="Q240" s="118">
        <v>318249309.38</v>
      </c>
      <c r="R240" s="219">
        <v>45313</v>
      </c>
      <c r="S240" s="118">
        <v>4000000</v>
      </c>
      <c r="T240" s="119" t="s">
        <v>67</v>
      </c>
      <c r="U240" s="118">
        <v>1082870070</v>
      </c>
      <c r="V240" s="118" t="s">
        <v>1202</v>
      </c>
      <c r="W240" s="219">
        <v>45313</v>
      </c>
      <c r="X240" s="219">
        <v>45313</v>
      </c>
      <c r="Y240" s="125" t="s">
        <v>77</v>
      </c>
      <c r="Z240" s="219">
        <v>45351</v>
      </c>
      <c r="AA240" s="124">
        <f t="shared" si="11"/>
        <v>38</v>
      </c>
      <c r="AB240" s="118">
        <v>0</v>
      </c>
      <c r="AC240" s="220">
        <v>0</v>
      </c>
      <c r="AD240" s="118">
        <v>0</v>
      </c>
      <c r="AE240" s="193" t="s">
        <v>77</v>
      </c>
      <c r="AF240" s="124">
        <f t="shared" si="3"/>
        <v>0</v>
      </c>
      <c r="AG240" s="118">
        <v>0</v>
      </c>
      <c r="AH240" s="118">
        <v>0</v>
      </c>
      <c r="AI240" s="193" t="s">
        <v>77</v>
      </c>
      <c r="AJ240" s="119">
        <v>0</v>
      </c>
      <c r="AK240" s="123" t="s">
        <v>77</v>
      </c>
      <c r="AL240" s="123" t="s">
        <v>77</v>
      </c>
      <c r="AM240" s="124">
        <f t="shared" si="4"/>
        <v>0</v>
      </c>
      <c r="AN240" s="124">
        <f>+K240+AC240-AH240</f>
        <v>4000000</v>
      </c>
      <c r="AO240" s="119" t="s">
        <v>69</v>
      </c>
      <c r="AP240" s="118">
        <v>4000000</v>
      </c>
      <c r="AQ240" s="119" t="s">
        <v>1214</v>
      </c>
      <c r="AR240" s="118">
        <v>0</v>
      </c>
      <c r="AS240" s="127" t="s">
        <v>77</v>
      </c>
      <c r="AT240" s="221">
        <v>4000000</v>
      </c>
      <c r="AU240" s="159">
        <f t="shared" si="12"/>
        <v>0</v>
      </c>
      <c r="AV240" s="98">
        <f t="shared" si="13"/>
        <v>1</v>
      </c>
      <c r="AW240" s="193" t="s">
        <v>77</v>
      </c>
      <c r="AX240" s="119" t="s">
        <v>1497</v>
      </c>
      <c r="AY240" s="118" t="s">
        <v>1449</v>
      </c>
      <c r="AZ240" s="116" t="s">
        <v>69</v>
      </c>
      <c r="BA240" s="116" t="s">
        <v>69</v>
      </c>
    </row>
    <row r="241" spans="2:53" x14ac:dyDescent="0.25">
      <c r="B241" s="116">
        <v>2024</v>
      </c>
      <c r="C241" s="116">
        <v>891780111</v>
      </c>
      <c r="D241" s="117" t="s">
        <v>64</v>
      </c>
      <c r="E241" s="119" t="s">
        <v>317</v>
      </c>
      <c r="F241" s="118" t="s">
        <v>583</v>
      </c>
      <c r="G241" s="218">
        <v>0</v>
      </c>
      <c r="H241" s="119" t="s">
        <v>75</v>
      </c>
      <c r="I241" s="117" t="s">
        <v>65</v>
      </c>
      <c r="J241" s="118" t="s">
        <v>844</v>
      </c>
      <c r="K241" s="118">
        <v>17160000</v>
      </c>
      <c r="L241" s="116" t="s">
        <v>70</v>
      </c>
      <c r="M241" s="118" t="s">
        <v>1121</v>
      </c>
      <c r="N241" s="118">
        <v>84450853</v>
      </c>
      <c r="O241" s="122">
        <v>13</v>
      </c>
      <c r="P241" s="193">
        <v>45302</v>
      </c>
      <c r="Q241" s="118">
        <v>4518689382</v>
      </c>
      <c r="R241" s="219">
        <v>45314</v>
      </c>
      <c r="S241" s="118">
        <v>17160000</v>
      </c>
      <c r="T241" s="119" t="s">
        <v>67</v>
      </c>
      <c r="U241" s="118">
        <v>41947381</v>
      </c>
      <c r="V241" s="118" t="s">
        <v>1173</v>
      </c>
      <c r="W241" s="219">
        <v>45314</v>
      </c>
      <c r="X241" s="219">
        <v>45314</v>
      </c>
      <c r="Y241" s="125" t="s">
        <v>77</v>
      </c>
      <c r="Z241" s="219">
        <v>45457</v>
      </c>
      <c r="AA241" s="124">
        <f t="shared" si="11"/>
        <v>143</v>
      </c>
      <c r="AB241" s="118">
        <v>0</v>
      </c>
      <c r="AC241" s="220">
        <v>0</v>
      </c>
      <c r="AD241" s="118">
        <v>0</v>
      </c>
      <c r="AE241" s="193" t="s">
        <v>77</v>
      </c>
      <c r="AF241" s="124">
        <f t="shared" si="3"/>
        <v>0</v>
      </c>
      <c r="AG241" s="118">
        <v>0</v>
      </c>
      <c r="AH241" s="118">
        <v>0</v>
      </c>
      <c r="AI241" s="193" t="s">
        <v>77</v>
      </c>
      <c r="AJ241" s="119">
        <v>0</v>
      </c>
      <c r="AK241" s="123" t="s">
        <v>77</v>
      </c>
      <c r="AL241" s="123" t="s">
        <v>77</v>
      </c>
      <c r="AM241" s="124">
        <f t="shared" si="4"/>
        <v>0</v>
      </c>
      <c r="AN241" s="124">
        <f>+K241+AC241-AH241</f>
        <v>17160000</v>
      </c>
      <c r="AO241" s="119" t="s">
        <v>69</v>
      </c>
      <c r="AP241" s="118">
        <v>17160000</v>
      </c>
      <c r="AQ241" s="119" t="s">
        <v>1214</v>
      </c>
      <c r="AR241" s="118">
        <v>0</v>
      </c>
      <c r="AS241" s="127" t="s">
        <v>77</v>
      </c>
      <c r="AT241" s="221">
        <v>15480000</v>
      </c>
      <c r="AU241" s="159">
        <f t="shared" si="12"/>
        <v>1680000</v>
      </c>
      <c r="AV241" s="98">
        <f t="shared" si="13"/>
        <v>0.90209790209790208</v>
      </c>
      <c r="AW241" s="193" t="s">
        <v>77</v>
      </c>
      <c r="AX241" s="119" t="s">
        <v>1215</v>
      </c>
      <c r="AY241" s="118" t="s">
        <v>1450</v>
      </c>
      <c r="AZ241" s="116" t="s">
        <v>69</v>
      </c>
      <c r="BA241" s="116" t="s">
        <v>69</v>
      </c>
    </row>
    <row r="242" spans="2:53" x14ac:dyDescent="0.25">
      <c r="B242" s="116">
        <v>2024</v>
      </c>
      <c r="C242" s="116">
        <v>891780111</v>
      </c>
      <c r="D242" s="117" t="s">
        <v>64</v>
      </c>
      <c r="E242" s="119" t="s">
        <v>318</v>
      </c>
      <c r="F242" s="118" t="s">
        <v>584</v>
      </c>
      <c r="G242" s="218">
        <v>0</v>
      </c>
      <c r="H242" s="119" t="s">
        <v>75</v>
      </c>
      <c r="I242" s="117" t="s">
        <v>65</v>
      </c>
      <c r="J242" s="118" t="s">
        <v>845</v>
      </c>
      <c r="K242" s="118">
        <v>14300000</v>
      </c>
      <c r="L242" s="116" t="s">
        <v>70</v>
      </c>
      <c r="M242" s="118" t="s">
        <v>1122</v>
      </c>
      <c r="N242" s="118">
        <v>1082973181</v>
      </c>
      <c r="O242" s="122">
        <v>13</v>
      </c>
      <c r="P242" s="193">
        <v>45302</v>
      </c>
      <c r="Q242" s="118">
        <v>4518689382</v>
      </c>
      <c r="R242" s="219">
        <v>45314</v>
      </c>
      <c r="S242" s="118">
        <v>14300000</v>
      </c>
      <c r="T242" s="119" t="s">
        <v>67</v>
      </c>
      <c r="U242" s="118">
        <v>12548945</v>
      </c>
      <c r="V242" s="118" t="s">
        <v>1204</v>
      </c>
      <c r="W242" s="219">
        <v>45314</v>
      </c>
      <c r="X242" s="219">
        <v>45314</v>
      </c>
      <c r="Y242" s="125" t="s">
        <v>77</v>
      </c>
      <c r="Z242" s="219">
        <v>45457</v>
      </c>
      <c r="AA242" s="124">
        <f t="shared" si="11"/>
        <v>143</v>
      </c>
      <c r="AB242" s="118">
        <v>0</v>
      </c>
      <c r="AC242" s="220">
        <v>0</v>
      </c>
      <c r="AD242" s="118">
        <v>0</v>
      </c>
      <c r="AE242" s="193" t="s">
        <v>77</v>
      </c>
      <c r="AF242" s="124">
        <f t="shared" si="3"/>
        <v>0</v>
      </c>
      <c r="AG242" s="118">
        <v>0</v>
      </c>
      <c r="AH242" s="118">
        <v>0</v>
      </c>
      <c r="AI242" s="193" t="s">
        <v>77</v>
      </c>
      <c r="AJ242" s="119">
        <v>0</v>
      </c>
      <c r="AK242" s="123" t="s">
        <v>77</v>
      </c>
      <c r="AL242" s="123" t="s">
        <v>77</v>
      </c>
      <c r="AM242" s="124">
        <f t="shared" si="4"/>
        <v>0</v>
      </c>
      <c r="AN242" s="124">
        <f>+K242+AC242-AH242</f>
        <v>14300000</v>
      </c>
      <c r="AO242" s="119" t="s">
        <v>69</v>
      </c>
      <c r="AP242" s="118">
        <v>14300000</v>
      </c>
      <c r="AQ242" s="119" t="s">
        <v>1214</v>
      </c>
      <c r="AR242" s="118">
        <v>0</v>
      </c>
      <c r="AS242" s="127" t="s">
        <v>77</v>
      </c>
      <c r="AT242" s="221">
        <v>12900000</v>
      </c>
      <c r="AU242" s="159">
        <f t="shared" si="12"/>
        <v>1400000</v>
      </c>
      <c r="AV242" s="98">
        <f t="shared" si="13"/>
        <v>0.90209790209790208</v>
      </c>
      <c r="AW242" s="193" t="s">
        <v>77</v>
      </c>
      <c r="AX242" s="119" t="s">
        <v>1215</v>
      </c>
      <c r="AY242" s="118" t="s">
        <v>1451</v>
      </c>
      <c r="AZ242" s="116" t="s">
        <v>69</v>
      </c>
      <c r="BA242" s="116" t="s">
        <v>69</v>
      </c>
    </row>
    <row r="243" spans="2:53" x14ac:dyDescent="0.25">
      <c r="B243" s="116">
        <v>2024</v>
      </c>
      <c r="C243" s="116">
        <v>891780111</v>
      </c>
      <c r="D243" s="117" t="s">
        <v>64</v>
      </c>
      <c r="E243" s="119" t="s">
        <v>319</v>
      </c>
      <c r="F243" s="118" t="s">
        <v>585</v>
      </c>
      <c r="G243" s="218">
        <v>0</v>
      </c>
      <c r="H243" s="119" t="s">
        <v>75</v>
      </c>
      <c r="I243" s="117" t="s">
        <v>65</v>
      </c>
      <c r="J243" s="118" t="s">
        <v>846</v>
      </c>
      <c r="K243" s="118">
        <v>16400000</v>
      </c>
      <c r="L243" s="116" t="s">
        <v>70</v>
      </c>
      <c r="M243" s="118" t="s">
        <v>1123</v>
      </c>
      <c r="N243" s="118">
        <v>1082983493</v>
      </c>
      <c r="O243" s="122">
        <v>13</v>
      </c>
      <c r="P243" s="193">
        <v>45302</v>
      </c>
      <c r="Q243" s="118">
        <v>4518689382</v>
      </c>
      <c r="R243" s="219">
        <v>45314</v>
      </c>
      <c r="S243" s="118">
        <v>16400000</v>
      </c>
      <c r="T243" s="119" t="s">
        <v>67</v>
      </c>
      <c r="U243" s="118">
        <v>36557666</v>
      </c>
      <c r="V243" s="118" t="s">
        <v>1174</v>
      </c>
      <c r="W243" s="219">
        <v>45314</v>
      </c>
      <c r="X243" s="219">
        <v>45314</v>
      </c>
      <c r="Y243" s="125" t="s">
        <v>77</v>
      </c>
      <c r="Z243" s="219">
        <v>45457</v>
      </c>
      <c r="AA243" s="124">
        <f t="shared" si="11"/>
        <v>143</v>
      </c>
      <c r="AB243" s="118">
        <v>0</v>
      </c>
      <c r="AC243" s="220">
        <v>0</v>
      </c>
      <c r="AD243" s="118">
        <v>0</v>
      </c>
      <c r="AE243" s="193" t="s">
        <v>77</v>
      </c>
      <c r="AF243" s="124">
        <f t="shared" si="3"/>
        <v>0</v>
      </c>
      <c r="AG243" s="118">
        <v>0</v>
      </c>
      <c r="AH243" s="118">
        <v>0</v>
      </c>
      <c r="AI243" s="193" t="s">
        <v>77</v>
      </c>
      <c r="AJ243" s="119">
        <v>0</v>
      </c>
      <c r="AK243" s="123" t="s">
        <v>77</v>
      </c>
      <c r="AL243" s="123" t="s">
        <v>77</v>
      </c>
      <c r="AM243" s="124">
        <f t="shared" si="4"/>
        <v>0</v>
      </c>
      <c r="AN243" s="124">
        <f>+K243+AC243-AH243</f>
        <v>16400000</v>
      </c>
      <c r="AO243" s="119" t="s">
        <v>69</v>
      </c>
      <c r="AP243" s="118">
        <v>16400000</v>
      </c>
      <c r="AQ243" s="119" t="s">
        <v>1214</v>
      </c>
      <c r="AR243" s="118">
        <v>0</v>
      </c>
      <c r="AS243" s="127" t="s">
        <v>77</v>
      </c>
      <c r="AT243" s="221">
        <v>15000000</v>
      </c>
      <c r="AU243" s="159">
        <f t="shared" si="12"/>
        <v>1400000</v>
      </c>
      <c r="AV243" s="98">
        <f t="shared" si="13"/>
        <v>0.91463414634146345</v>
      </c>
      <c r="AW243" s="193" t="s">
        <v>77</v>
      </c>
      <c r="AX243" s="119" t="s">
        <v>1215</v>
      </c>
      <c r="AY243" s="118" t="s">
        <v>1452</v>
      </c>
      <c r="AZ243" s="116" t="s">
        <v>69</v>
      </c>
      <c r="BA243" s="116" t="s">
        <v>69</v>
      </c>
    </row>
    <row r="244" spans="2:53" x14ac:dyDescent="0.25">
      <c r="B244" s="116">
        <v>2024</v>
      </c>
      <c r="C244" s="116">
        <v>891780111</v>
      </c>
      <c r="D244" s="117" t="s">
        <v>64</v>
      </c>
      <c r="E244" s="119" t="s">
        <v>320</v>
      </c>
      <c r="F244" s="118" t="s">
        <v>586</v>
      </c>
      <c r="G244" s="218">
        <v>0</v>
      </c>
      <c r="H244" s="119" t="s">
        <v>75</v>
      </c>
      <c r="I244" s="117" t="s">
        <v>65</v>
      </c>
      <c r="J244" s="118" t="s">
        <v>847</v>
      </c>
      <c r="K244" s="118">
        <v>12333000</v>
      </c>
      <c r="L244" s="116" t="s">
        <v>70</v>
      </c>
      <c r="M244" s="118" t="s">
        <v>1124</v>
      </c>
      <c r="N244" s="118">
        <v>52769336</v>
      </c>
      <c r="O244" s="122">
        <v>14</v>
      </c>
      <c r="P244" s="219">
        <v>45302</v>
      </c>
      <c r="Q244" s="118">
        <v>2126349000</v>
      </c>
      <c r="R244" s="219">
        <v>45314</v>
      </c>
      <c r="S244" s="118">
        <v>12333000</v>
      </c>
      <c r="T244" s="119" t="s">
        <v>67</v>
      </c>
      <c r="U244" s="118">
        <v>93400727</v>
      </c>
      <c r="V244" s="118" t="s">
        <v>1169</v>
      </c>
      <c r="W244" s="219">
        <v>45314</v>
      </c>
      <c r="X244" s="219">
        <v>45314</v>
      </c>
      <c r="Y244" s="125" t="s">
        <v>77</v>
      </c>
      <c r="Z244" s="219">
        <v>45457</v>
      </c>
      <c r="AA244" s="124">
        <f t="shared" si="11"/>
        <v>143</v>
      </c>
      <c r="AB244" s="118">
        <v>0</v>
      </c>
      <c r="AC244" s="220">
        <v>0</v>
      </c>
      <c r="AD244" s="118">
        <v>0</v>
      </c>
      <c r="AE244" s="193" t="s">
        <v>77</v>
      </c>
      <c r="AF244" s="124">
        <f t="shared" si="3"/>
        <v>0</v>
      </c>
      <c r="AG244" s="118">
        <v>0</v>
      </c>
      <c r="AH244" s="118">
        <v>0</v>
      </c>
      <c r="AI244" s="193" t="s">
        <v>77</v>
      </c>
      <c r="AJ244" s="119">
        <v>0</v>
      </c>
      <c r="AK244" s="123" t="s">
        <v>77</v>
      </c>
      <c r="AL244" s="123" t="s">
        <v>77</v>
      </c>
      <c r="AM244" s="124">
        <f t="shared" si="4"/>
        <v>0</v>
      </c>
      <c r="AN244" s="124">
        <f>+K244+AC244-AH244</f>
        <v>12333000</v>
      </c>
      <c r="AO244" s="119" t="s">
        <v>69</v>
      </c>
      <c r="AP244" s="118">
        <v>12333000</v>
      </c>
      <c r="AQ244" s="119" t="s">
        <v>1214</v>
      </c>
      <c r="AR244" s="118">
        <v>0</v>
      </c>
      <c r="AS244" s="127" t="s">
        <v>77</v>
      </c>
      <c r="AT244" s="221">
        <v>11167000</v>
      </c>
      <c r="AU244" s="159">
        <f t="shared" si="12"/>
        <v>1166000</v>
      </c>
      <c r="AV244" s="98">
        <f t="shared" si="13"/>
        <v>0.90545690424065517</v>
      </c>
      <c r="AW244" s="193" t="s">
        <v>77</v>
      </c>
      <c r="AX244" s="119" t="s">
        <v>1215</v>
      </c>
      <c r="AY244" s="118" t="s">
        <v>1453</v>
      </c>
      <c r="AZ244" s="116" t="s">
        <v>69</v>
      </c>
      <c r="BA244" s="116" t="s">
        <v>69</v>
      </c>
    </row>
    <row r="245" spans="2:53" x14ac:dyDescent="0.25">
      <c r="B245" s="116">
        <v>2024</v>
      </c>
      <c r="C245" s="116">
        <v>891780111</v>
      </c>
      <c r="D245" s="117" t="s">
        <v>64</v>
      </c>
      <c r="E245" s="119" t="s">
        <v>321</v>
      </c>
      <c r="F245" s="118" t="s">
        <v>587</v>
      </c>
      <c r="G245" s="218">
        <v>0</v>
      </c>
      <c r="H245" s="119" t="s">
        <v>75</v>
      </c>
      <c r="I245" s="117" t="s">
        <v>65</v>
      </c>
      <c r="J245" s="118" t="s">
        <v>848</v>
      </c>
      <c r="K245" s="118">
        <v>7000000</v>
      </c>
      <c r="L245" s="116" t="s">
        <v>70</v>
      </c>
      <c r="M245" s="118" t="s">
        <v>1125</v>
      </c>
      <c r="N245" s="118">
        <v>1082984896</v>
      </c>
      <c r="O245" s="118">
        <v>50</v>
      </c>
      <c r="P245" s="219">
        <v>45306</v>
      </c>
      <c r="Q245" s="118">
        <v>318249309.38</v>
      </c>
      <c r="R245" s="219">
        <v>45314</v>
      </c>
      <c r="S245" s="118">
        <v>7000000</v>
      </c>
      <c r="T245" s="119" t="s">
        <v>67</v>
      </c>
      <c r="U245" s="118">
        <v>1082870070</v>
      </c>
      <c r="V245" s="118" t="s">
        <v>1202</v>
      </c>
      <c r="W245" s="219">
        <v>45314</v>
      </c>
      <c r="X245" s="219">
        <v>45314</v>
      </c>
      <c r="Y245" s="125" t="s">
        <v>77</v>
      </c>
      <c r="Z245" s="219">
        <v>45351</v>
      </c>
      <c r="AA245" s="124">
        <f t="shared" si="11"/>
        <v>37</v>
      </c>
      <c r="AB245" s="118">
        <v>0</v>
      </c>
      <c r="AC245" s="220">
        <v>0</v>
      </c>
      <c r="AD245" s="118">
        <v>0</v>
      </c>
      <c r="AE245" s="193" t="s">
        <v>77</v>
      </c>
      <c r="AF245" s="124">
        <f t="shared" si="3"/>
        <v>0</v>
      </c>
      <c r="AG245" s="118">
        <v>0</v>
      </c>
      <c r="AH245" s="118">
        <v>0</v>
      </c>
      <c r="AI245" s="193" t="s">
        <v>77</v>
      </c>
      <c r="AJ245" s="119">
        <v>0</v>
      </c>
      <c r="AK245" s="123" t="s">
        <v>77</v>
      </c>
      <c r="AL245" s="123" t="s">
        <v>77</v>
      </c>
      <c r="AM245" s="124">
        <f t="shared" si="4"/>
        <v>0</v>
      </c>
      <c r="AN245" s="124">
        <f>+K245+AC245-AH245</f>
        <v>7000000</v>
      </c>
      <c r="AO245" s="119" t="s">
        <v>69</v>
      </c>
      <c r="AP245" s="118">
        <v>7000000</v>
      </c>
      <c r="AQ245" s="119" t="s">
        <v>1214</v>
      </c>
      <c r="AR245" s="118">
        <v>0</v>
      </c>
      <c r="AS245" s="127" t="s">
        <v>77</v>
      </c>
      <c r="AT245" s="221">
        <v>7000000</v>
      </c>
      <c r="AU245" s="159">
        <f t="shared" si="12"/>
        <v>0</v>
      </c>
      <c r="AV245" s="98">
        <f t="shared" si="13"/>
        <v>1</v>
      </c>
      <c r="AW245" s="193" t="s">
        <v>77</v>
      </c>
      <c r="AX245" s="119" t="s">
        <v>1497</v>
      </c>
      <c r="AY245" s="118" t="s">
        <v>1454</v>
      </c>
      <c r="AZ245" s="116" t="s">
        <v>69</v>
      </c>
      <c r="BA245" s="116" t="s">
        <v>69</v>
      </c>
    </row>
    <row r="246" spans="2:53" x14ac:dyDescent="0.25">
      <c r="B246" s="116">
        <v>2024</v>
      </c>
      <c r="C246" s="116">
        <v>891780111</v>
      </c>
      <c r="D246" s="117" t="s">
        <v>64</v>
      </c>
      <c r="E246" s="119" t="s">
        <v>322</v>
      </c>
      <c r="F246" s="118" t="s">
        <v>588</v>
      </c>
      <c r="G246" s="218">
        <v>0</v>
      </c>
      <c r="H246" s="119" t="s">
        <v>75</v>
      </c>
      <c r="I246" s="117" t="s">
        <v>65</v>
      </c>
      <c r="J246" s="118" t="s">
        <v>849</v>
      </c>
      <c r="K246" s="118">
        <v>12500000</v>
      </c>
      <c r="L246" s="116" t="s">
        <v>70</v>
      </c>
      <c r="M246" s="118" t="s">
        <v>1126</v>
      </c>
      <c r="N246" s="118">
        <v>85467592</v>
      </c>
      <c r="O246" s="122">
        <v>14</v>
      </c>
      <c r="P246" s="219">
        <v>45302</v>
      </c>
      <c r="Q246" s="118">
        <v>2126349000</v>
      </c>
      <c r="R246" s="219">
        <v>45314</v>
      </c>
      <c r="S246" s="118">
        <v>12500000</v>
      </c>
      <c r="T246" s="119" t="s">
        <v>67</v>
      </c>
      <c r="U246" s="118">
        <v>57297693</v>
      </c>
      <c r="V246" s="118" t="s">
        <v>1183</v>
      </c>
      <c r="W246" s="219">
        <v>45314</v>
      </c>
      <c r="X246" s="219">
        <v>45314</v>
      </c>
      <c r="Y246" s="125" t="s">
        <v>77</v>
      </c>
      <c r="Z246" s="219">
        <v>45457</v>
      </c>
      <c r="AA246" s="124">
        <f t="shared" si="11"/>
        <v>143</v>
      </c>
      <c r="AB246" s="118">
        <v>0</v>
      </c>
      <c r="AC246" s="220">
        <v>0</v>
      </c>
      <c r="AD246" s="118">
        <v>0</v>
      </c>
      <c r="AE246" s="193" t="s">
        <v>77</v>
      </c>
      <c r="AF246" s="124">
        <f t="shared" ref="AF246:AF287" si="14">+IF(AE246="1800-01-01",0,AE246-Z246)</f>
        <v>0</v>
      </c>
      <c r="AG246" s="118">
        <v>0</v>
      </c>
      <c r="AH246" s="118">
        <v>0</v>
      </c>
      <c r="AI246" s="193" t="s">
        <v>77</v>
      </c>
      <c r="AJ246" s="119">
        <v>0</v>
      </c>
      <c r="AK246" s="123" t="s">
        <v>77</v>
      </c>
      <c r="AL246" s="123" t="s">
        <v>77</v>
      </c>
      <c r="AM246" s="124">
        <f t="shared" si="4"/>
        <v>0</v>
      </c>
      <c r="AN246" s="124">
        <f>+K246+AC246-AH246</f>
        <v>12500000</v>
      </c>
      <c r="AO246" s="119" t="s">
        <v>69</v>
      </c>
      <c r="AP246" s="118">
        <v>12500000</v>
      </c>
      <c r="AQ246" s="119" t="s">
        <v>1214</v>
      </c>
      <c r="AR246" s="118">
        <v>0</v>
      </c>
      <c r="AS246" s="127" t="s">
        <v>77</v>
      </c>
      <c r="AT246" s="221">
        <v>8750000</v>
      </c>
      <c r="AU246" s="159">
        <f t="shared" si="12"/>
        <v>3750000</v>
      </c>
      <c r="AV246" s="98">
        <f t="shared" si="13"/>
        <v>0.7</v>
      </c>
      <c r="AW246" s="193" t="s">
        <v>77</v>
      </c>
      <c r="AX246" s="119" t="s">
        <v>1215</v>
      </c>
      <c r="AY246" s="118" t="s">
        <v>1455</v>
      </c>
      <c r="AZ246" s="116" t="s">
        <v>69</v>
      </c>
      <c r="BA246" s="116" t="s">
        <v>69</v>
      </c>
    </row>
    <row r="247" spans="2:53" x14ac:dyDescent="0.25">
      <c r="B247" s="116">
        <v>2024</v>
      </c>
      <c r="C247" s="116">
        <v>891780111</v>
      </c>
      <c r="D247" s="117" t="s">
        <v>64</v>
      </c>
      <c r="E247" s="119" t="s">
        <v>323</v>
      </c>
      <c r="F247" s="118" t="s">
        <v>589</v>
      </c>
      <c r="G247" s="218">
        <v>0</v>
      </c>
      <c r="H247" s="119" t="s">
        <v>75</v>
      </c>
      <c r="I247" s="117" t="s">
        <v>65</v>
      </c>
      <c r="J247" s="118" t="s">
        <v>850</v>
      </c>
      <c r="K247" s="118">
        <v>15730000</v>
      </c>
      <c r="L247" s="116" t="s">
        <v>70</v>
      </c>
      <c r="M247" s="118" t="s">
        <v>1127</v>
      </c>
      <c r="N247" s="118">
        <v>26671795</v>
      </c>
      <c r="O247" s="122">
        <v>13</v>
      </c>
      <c r="P247" s="193">
        <v>45302</v>
      </c>
      <c r="Q247" s="118">
        <v>4518689382</v>
      </c>
      <c r="R247" s="219">
        <v>45314</v>
      </c>
      <c r="S247" s="118">
        <v>15730000</v>
      </c>
      <c r="T247" s="119" t="s">
        <v>67</v>
      </c>
      <c r="U247" s="118">
        <v>12548945</v>
      </c>
      <c r="V247" s="118" t="s">
        <v>1204</v>
      </c>
      <c r="W247" s="219">
        <v>45314</v>
      </c>
      <c r="X247" s="219">
        <v>45314</v>
      </c>
      <c r="Y247" s="125" t="s">
        <v>77</v>
      </c>
      <c r="Z247" s="219">
        <v>45457</v>
      </c>
      <c r="AA247" s="124">
        <f t="shared" si="11"/>
        <v>143</v>
      </c>
      <c r="AB247" s="118">
        <v>0</v>
      </c>
      <c r="AC247" s="220">
        <v>0</v>
      </c>
      <c r="AD247" s="118">
        <v>0</v>
      </c>
      <c r="AE247" s="193" t="s">
        <v>77</v>
      </c>
      <c r="AF247" s="124">
        <f t="shared" si="14"/>
        <v>0</v>
      </c>
      <c r="AG247" s="118">
        <v>0</v>
      </c>
      <c r="AH247" s="118">
        <v>0</v>
      </c>
      <c r="AI247" s="193" t="s">
        <v>77</v>
      </c>
      <c r="AJ247" s="119">
        <v>0</v>
      </c>
      <c r="AK247" s="123" t="s">
        <v>77</v>
      </c>
      <c r="AL247" s="123" t="s">
        <v>77</v>
      </c>
      <c r="AM247" s="124">
        <f t="shared" si="4"/>
        <v>0</v>
      </c>
      <c r="AN247" s="124">
        <f>+K247+AC247-AH247</f>
        <v>15730000</v>
      </c>
      <c r="AO247" s="119" t="s">
        <v>69</v>
      </c>
      <c r="AP247" s="118">
        <v>15730000</v>
      </c>
      <c r="AQ247" s="119" t="s">
        <v>1214</v>
      </c>
      <c r="AR247" s="118">
        <v>0</v>
      </c>
      <c r="AS247" s="127" t="s">
        <v>77</v>
      </c>
      <c r="AT247" s="221">
        <v>14190000</v>
      </c>
      <c r="AU247" s="159">
        <f t="shared" si="12"/>
        <v>1540000</v>
      </c>
      <c r="AV247" s="98">
        <f t="shared" si="13"/>
        <v>0.90209790209790208</v>
      </c>
      <c r="AW247" s="193" t="s">
        <v>77</v>
      </c>
      <c r="AX247" s="119" t="s">
        <v>1215</v>
      </c>
      <c r="AY247" s="118" t="s">
        <v>1456</v>
      </c>
      <c r="AZ247" s="116" t="s">
        <v>69</v>
      </c>
      <c r="BA247" s="116" t="s">
        <v>69</v>
      </c>
    </row>
    <row r="248" spans="2:53" x14ac:dyDescent="0.25">
      <c r="B248" s="116">
        <v>2024</v>
      </c>
      <c r="C248" s="116">
        <v>891780111</v>
      </c>
      <c r="D248" s="117" t="s">
        <v>64</v>
      </c>
      <c r="E248" s="119" t="s">
        <v>324</v>
      </c>
      <c r="F248" s="118" t="s">
        <v>590</v>
      </c>
      <c r="G248" s="218">
        <v>0</v>
      </c>
      <c r="H248" s="119" t="s">
        <v>75</v>
      </c>
      <c r="I248" s="117" t="s">
        <v>65</v>
      </c>
      <c r="J248" s="118" t="s">
        <v>851</v>
      </c>
      <c r="K248" s="118">
        <v>16280000</v>
      </c>
      <c r="L248" s="116" t="s">
        <v>70</v>
      </c>
      <c r="M248" s="118" t="s">
        <v>1128</v>
      </c>
      <c r="N248" s="118">
        <v>1004278346</v>
      </c>
      <c r="O248" s="122">
        <v>13</v>
      </c>
      <c r="P248" s="193">
        <v>45302</v>
      </c>
      <c r="Q248" s="118">
        <v>4518689382</v>
      </c>
      <c r="R248" s="219">
        <v>45314</v>
      </c>
      <c r="S248" s="118">
        <v>16280000</v>
      </c>
      <c r="T248" s="119" t="s">
        <v>67</v>
      </c>
      <c r="U248" s="118">
        <v>1082868728</v>
      </c>
      <c r="V248" s="118" t="s">
        <v>1201</v>
      </c>
      <c r="W248" s="219">
        <v>45314</v>
      </c>
      <c r="X248" s="219">
        <v>45314</v>
      </c>
      <c r="Y248" s="125" t="s">
        <v>77</v>
      </c>
      <c r="Z248" s="219">
        <v>45457</v>
      </c>
      <c r="AA248" s="124">
        <f t="shared" si="11"/>
        <v>143</v>
      </c>
      <c r="AB248" s="118">
        <v>0</v>
      </c>
      <c r="AC248" s="220">
        <v>0</v>
      </c>
      <c r="AD248" s="118">
        <v>0</v>
      </c>
      <c r="AE248" s="193" t="s">
        <v>77</v>
      </c>
      <c r="AF248" s="124">
        <f t="shared" si="14"/>
        <v>0</v>
      </c>
      <c r="AG248" s="118">
        <v>0</v>
      </c>
      <c r="AH248" s="118">
        <v>0</v>
      </c>
      <c r="AI248" s="193" t="s">
        <v>77</v>
      </c>
      <c r="AJ248" s="119">
        <v>0</v>
      </c>
      <c r="AK248" s="123" t="s">
        <v>77</v>
      </c>
      <c r="AL248" s="123" t="s">
        <v>77</v>
      </c>
      <c r="AM248" s="124">
        <f t="shared" ref="AM248:AM287" si="15">+IF(AK248="1800-01-01",0,AL248-AK248)</f>
        <v>0</v>
      </c>
      <c r="AN248" s="124">
        <f>+K248+AC248-AH248</f>
        <v>16280000</v>
      </c>
      <c r="AO248" s="119" t="s">
        <v>69</v>
      </c>
      <c r="AP248" s="118">
        <v>16280000</v>
      </c>
      <c r="AQ248" s="119" t="s">
        <v>1214</v>
      </c>
      <c r="AR248" s="118">
        <v>0</v>
      </c>
      <c r="AS248" s="127" t="s">
        <v>77</v>
      </c>
      <c r="AT248" s="221">
        <v>14740000</v>
      </c>
      <c r="AU248" s="159">
        <f t="shared" si="12"/>
        <v>1540000</v>
      </c>
      <c r="AV248" s="98">
        <f t="shared" si="13"/>
        <v>0.90540540540540537</v>
      </c>
      <c r="AW248" s="193" t="s">
        <v>77</v>
      </c>
      <c r="AX248" s="119" t="s">
        <v>1215</v>
      </c>
      <c r="AY248" s="118" t="s">
        <v>1457</v>
      </c>
      <c r="AZ248" s="116" t="s">
        <v>69</v>
      </c>
      <c r="BA248" s="116" t="s">
        <v>69</v>
      </c>
    </row>
    <row r="249" spans="2:53" x14ac:dyDescent="0.25">
      <c r="B249" s="116">
        <v>2024</v>
      </c>
      <c r="C249" s="116">
        <v>891780111</v>
      </c>
      <c r="D249" s="117" t="s">
        <v>64</v>
      </c>
      <c r="E249" s="119" t="s">
        <v>325</v>
      </c>
      <c r="F249" s="118" t="s">
        <v>591</v>
      </c>
      <c r="G249" s="218">
        <v>0</v>
      </c>
      <c r="H249" s="119" t="s">
        <v>75</v>
      </c>
      <c r="I249" s="117" t="s">
        <v>65</v>
      </c>
      <c r="J249" s="118" t="s">
        <v>852</v>
      </c>
      <c r="K249" s="118">
        <v>11480000</v>
      </c>
      <c r="L249" s="116" t="s">
        <v>70</v>
      </c>
      <c r="M249" s="118" t="s">
        <v>1129</v>
      </c>
      <c r="N249" s="118">
        <v>1079941098</v>
      </c>
      <c r="O249" s="122">
        <v>14</v>
      </c>
      <c r="P249" s="219">
        <v>45302</v>
      </c>
      <c r="Q249" s="118">
        <v>2126349000</v>
      </c>
      <c r="R249" s="219">
        <v>45314</v>
      </c>
      <c r="S249" s="118">
        <v>11480000</v>
      </c>
      <c r="T249" s="119" t="s">
        <v>67</v>
      </c>
      <c r="U249" s="118">
        <v>85459497</v>
      </c>
      <c r="V249" s="118" t="s">
        <v>1186</v>
      </c>
      <c r="W249" s="219">
        <v>45314</v>
      </c>
      <c r="X249" s="219">
        <v>45314</v>
      </c>
      <c r="Y249" s="125" t="s">
        <v>77</v>
      </c>
      <c r="Z249" s="219">
        <v>45457</v>
      </c>
      <c r="AA249" s="124">
        <f t="shared" si="11"/>
        <v>143</v>
      </c>
      <c r="AB249" s="118">
        <v>0</v>
      </c>
      <c r="AC249" s="220">
        <v>0</v>
      </c>
      <c r="AD249" s="118">
        <v>0</v>
      </c>
      <c r="AE249" s="193" t="s">
        <v>77</v>
      </c>
      <c r="AF249" s="124">
        <f t="shared" si="14"/>
        <v>0</v>
      </c>
      <c r="AG249" s="118">
        <v>0</v>
      </c>
      <c r="AH249" s="118">
        <v>0</v>
      </c>
      <c r="AI249" s="193" t="s">
        <v>77</v>
      </c>
      <c r="AJ249" s="119">
        <v>0</v>
      </c>
      <c r="AK249" s="123" t="s">
        <v>77</v>
      </c>
      <c r="AL249" s="123" t="s">
        <v>77</v>
      </c>
      <c r="AM249" s="124">
        <f t="shared" si="15"/>
        <v>0</v>
      </c>
      <c r="AN249" s="124">
        <f>+K249+AC249-AH249</f>
        <v>11480000</v>
      </c>
      <c r="AO249" s="119" t="s">
        <v>69</v>
      </c>
      <c r="AP249" s="118">
        <v>11480000</v>
      </c>
      <c r="AQ249" s="119" t="s">
        <v>1214</v>
      </c>
      <c r="AR249" s="118">
        <v>0</v>
      </c>
      <c r="AS249" s="127" t="s">
        <v>77</v>
      </c>
      <c r="AT249" s="221">
        <v>10500000</v>
      </c>
      <c r="AU249" s="159">
        <f t="shared" si="12"/>
        <v>980000</v>
      </c>
      <c r="AV249" s="98">
        <f t="shared" si="13"/>
        <v>0.91463414634146345</v>
      </c>
      <c r="AW249" s="193" t="s">
        <v>77</v>
      </c>
      <c r="AX249" s="119" t="s">
        <v>1215</v>
      </c>
      <c r="AY249" s="118" t="s">
        <v>1458</v>
      </c>
      <c r="AZ249" s="116" t="s">
        <v>69</v>
      </c>
      <c r="BA249" s="116" t="s">
        <v>69</v>
      </c>
    </row>
    <row r="250" spans="2:53" x14ac:dyDescent="0.25">
      <c r="B250" s="116">
        <v>2024</v>
      </c>
      <c r="C250" s="116">
        <v>891780111</v>
      </c>
      <c r="D250" s="117" t="s">
        <v>64</v>
      </c>
      <c r="E250" s="119" t="s">
        <v>326</v>
      </c>
      <c r="F250" s="118" t="s">
        <v>592</v>
      </c>
      <c r="G250" s="218">
        <v>0</v>
      </c>
      <c r="H250" s="119" t="s">
        <v>75</v>
      </c>
      <c r="I250" s="117" t="s">
        <v>65</v>
      </c>
      <c r="J250" s="118" t="s">
        <v>853</v>
      </c>
      <c r="K250" s="118">
        <v>15000000</v>
      </c>
      <c r="L250" s="116" t="s">
        <v>70</v>
      </c>
      <c r="M250" s="118" t="s">
        <v>1130</v>
      </c>
      <c r="N250" s="118">
        <v>1004349754</v>
      </c>
      <c r="O250" s="122">
        <v>13</v>
      </c>
      <c r="P250" s="193">
        <v>45302</v>
      </c>
      <c r="Q250" s="118">
        <v>4518689382</v>
      </c>
      <c r="R250" s="219">
        <v>45314</v>
      </c>
      <c r="S250" s="118">
        <v>15000000</v>
      </c>
      <c r="T250" s="119" t="s">
        <v>67</v>
      </c>
      <c r="U250" s="118">
        <v>57464638</v>
      </c>
      <c r="V250" s="118" t="s">
        <v>1198</v>
      </c>
      <c r="W250" s="219">
        <v>45314</v>
      </c>
      <c r="X250" s="219">
        <v>45314</v>
      </c>
      <c r="Y250" s="125" t="s">
        <v>77</v>
      </c>
      <c r="Z250" s="219">
        <v>45457</v>
      </c>
      <c r="AA250" s="124">
        <f t="shared" si="11"/>
        <v>143</v>
      </c>
      <c r="AB250" s="118">
        <v>0</v>
      </c>
      <c r="AC250" s="220">
        <v>0</v>
      </c>
      <c r="AD250" s="118">
        <v>0</v>
      </c>
      <c r="AE250" s="193" t="s">
        <v>77</v>
      </c>
      <c r="AF250" s="124">
        <f t="shared" si="14"/>
        <v>0</v>
      </c>
      <c r="AG250" s="118">
        <v>0</v>
      </c>
      <c r="AH250" s="118">
        <v>0</v>
      </c>
      <c r="AI250" s="193" t="s">
        <v>77</v>
      </c>
      <c r="AJ250" s="119">
        <v>0</v>
      </c>
      <c r="AK250" s="123" t="s">
        <v>77</v>
      </c>
      <c r="AL250" s="123" t="s">
        <v>77</v>
      </c>
      <c r="AM250" s="124">
        <f t="shared" si="15"/>
        <v>0</v>
      </c>
      <c r="AN250" s="124">
        <f>+K250+AC250-AH250</f>
        <v>15000000</v>
      </c>
      <c r="AO250" s="119" t="s">
        <v>69</v>
      </c>
      <c r="AP250" s="118">
        <v>15000000</v>
      </c>
      <c r="AQ250" s="119" t="s">
        <v>1214</v>
      </c>
      <c r="AR250" s="118">
        <v>0</v>
      </c>
      <c r="AS250" s="127" t="s">
        <v>77</v>
      </c>
      <c r="AT250" s="221">
        <v>13600000</v>
      </c>
      <c r="AU250" s="159">
        <f t="shared" si="12"/>
        <v>1400000</v>
      </c>
      <c r="AV250" s="98">
        <f t="shared" si="13"/>
        <v>0.90666666666666662</v>
      </c>
      <c r="AW250" s="193" t="s">
        <v>77</v>
      </c>
      <c r="AX250" s="119" t="s">
        <v>1215</v>
      </c>
      <c r="AY250" s="118" t="s">
        <v>1459</v>
      </c>
      <c r="AZ250" s="116" t="s">
        <v>69</v>
      </c>
      <c r="BA250" s="116" t="s">
        <v>69</v>
      </c>
    </row>
    <row r="251" spans="2:53" x14ac:dyDescent="0.25">
      <c r="B251" s="116">
        <v>2024</v>
      </c>
      <c r="C251" s="116">
        <v>891780111</v>
      </c>
      <c r="D251" s="117" t="s">
        <v>64</v>
      </c>
      <c r="E251" s="119" t="s">
        <v>327</v>
      </c>
      <c r="F251" s="118" t="s">
        <v>593</v>
      </c>
      <c r="G251" s="218">
        <v>0</v>
      </c>
      <c r="H251" s="119" t="s">
        <v>75</v>
      </c>
      <c r="I251" s="117" t="s">
        <v>65</v>
      </c>
      <c r="J251" s="118" t="s">
        <v>854</v>
      </c>
      <c r="K251" s="118">
        <v>2800000</v>
      </c>
      <c r="L251" s="116" t="s">
        <v>70</v>
      </c>
      <c r="M251" s="118" t="s">
        <v>1131</v>
      </c>
      <c r="N251" s="118">
        <v>1050461549</v>
      </c>
      <c r="O251" s="118">
        <v>122</v>
      </c>
      <c r="P251" s="219">
        <v>45313</v>
      </c>
      <c r="Q251" s="118">
        <v>8400000</v>
      </c>
      <c r="R251" s="219">
        <v>45314</v>
      </c>
      <c r="S251" s="118">
        <v>2800000</v>
      </c>
      <c r="T251" s="119" t="s">
        <v>67</v>
      </c>
      <c r="U251" s="118">
        <v>57461216</v>
      </c>
      <c r="V251" s="118" t="s">
        <v>1180</v>
      </c>
      <c r="W251" s="219">
        <v>45314</v>
      </c>
      <c r="X251" s="219">
        <v>45314</v>
      </c>
      <c r="Y251" s="125" t="s">
        <v>77</v>
      </c>
      <c r="Z251" s="219">
        <v>45322</v>
      </c>
      <c r="AA251" s="124">
        <f t="shared" si="11"/>
        <v>8</v>
      </c>
      <c r="AB251" s="118">
        <v>0</v>
      </c>
      <c r="AC251" s="220">
        <v>0</v>
      </c>
      <c r="AD251" s="118">
        <v>0</v>
      </c>
      <c r="AE251" s="193" t="s">
        <v>77</v>
      </c>
      <c r="AF251" s="124">
        <f t="shared" si="14"/>
        <v>0</v>
      </c>
      <c r="AG251" s="118">
        <v>0</v>
      </c>
      <c r="AH251" s="118">
        <v>0</v>
      </c>
      <c r="AI251" s="193" t="s">
        <v>77</v>
      </c>
      <c r="AJ251" s="119">
        <v>0</v>
      </c>
      <c r="AK251" s="123" t="s">
        <v>77</v>
      </c>
      <c r="AL251" s="123" t="s">
        <v>77</v>
      </c>
      <c r="AM251" s="124">
        <f t="shared" si="15"/>
        <v>0</v>
      </c>
      <c r="AN251" s="124">
        <f>+K251+AC251-AH251</f>
        <v>2800000</v>
      </c>
      <c r="AO251" s="119" t="s">
        <v>69</v>
      </c>
      <c r="AP251" s="118">
        <v>2800000</v>
      </c>
      <c r="AQ251" s="119" t="s">
        <v>1214</v>
      </c>
      <c r="AR251" s="118">
        <v>0</v>
      </c>
      <c r="AS251" s="127" t="s">
        <v>77</v>
      </c>
      <c r="AT251" s="221">
        <v>2800000</v>
      </c>
      <c r="AU251" s="159">
        <f t="shared" si="12"/>
        <v>0</v>
      </c>
      <c r="AV251" s="98">
        <f t="shared" si="13"/>
        <v>1</v>
      </c>
      <c r="AW251" s="193" t="s">
        <v>77</v>
      </c>
      <c r="AX251" s="119" t="s">
        <v>1497</v>
      </c>
      <c r="AY251" s="118" t="s">
        <v>1460</v>
      </c>
      <c r="AZ251" s="116" t="s">
        <v>69</v>
      </c>
      <c r="BA251" s="116" t="s">
        <v>69</v>
      </c>
    </row>
    <row r="252" spans="2:53" x14ac:dyDescent="0.25">
      <c r="B252" s="116">
        <v>2024</v>
      </c>
      <c r="C252" s="116">
        <v>891780111</v>
      </c>
      <c r="D252" s="117" t="s">
        <v>64</v>
      </c>
      <c r="E252" s="119" t="s">
        <v>328</v>
      </c>
      <c r="F252" s="118" t="s">
        <v>594</v>
      </c>
      <c r="G252" s="218">
        <v>0</v>
      </c>
      <c r="H252" s="119" t="s">
        <v>75</v>
      </c>
      <c r="I252" s="117" t="s">
        <v>65</v>
      </c>
      <c r="J252" s="118" t="s">
        <v>855</v>
      </c>
      <c r="K252" s="118">
        <v>2800000</v>
      </c>
      <c r="L252" s="116" t="s">
        <v>70</v>
      </c>
      <c r="M252" s="118" t="s">
        <v>1132</v>
      </c>
      <c r="N252" s="118">
        <v>1083024033</v>
      </c>
      <c r="O252" s="118">
        <v>122</v>
      </c>
      <c r="P252" s="219">
        <v>45313</v>
      </c>
      <c r="Q252" s="118">
        <v>8400000</v>
      </c>
      <c r="R252" s="219">
        <v>45314</v>
      </c>
      <c r="S252" s="118">
        <v>2800000</v>
      </c>
      <c r="T252" s="119" t="s">
        <v>67</v>
      </c>
      <c r="U252" s="118">
        <v>57461216</v>
      </c>
      <c r="V252" s="118" t="s">
        <v>1180</v>
      </c>
      <c r="W252" s="219">
        <v>45314</v>
      </c>
      <c r="X252" s="219">
        <v>45314</v>
      </c>
      <c r="Y252" s="125" t="s">
        <v>77</v>
      </c>
      <c r="Z252" s="219">
        <v>45322</v>
      </c>
      <c r="AA252" s="124">
        <f t="shared" si="11"/>
        <v>8</v>
      </c>
      <c r="AB252" s="118">
        <v>0</v>
      </c>
      <c r="AC252" s="220">
        <v>0</v>
      </c>
      <c r="AD252" s="118">
        <v>0</v>
      </c>
      <c r="AE252" s="193" t="s">
        <v>77</v>
      </c>
      <c r="AF252" s="124">
        <f t="shared" si="14"/>
        <v>0</v>
      </c>
      <c r="AG252" s="118">
        <v>0</v>
      </c>
      <c r="AH252" s="118">
        <v>0</v>
      </c>
      <c r="AI252" s="193" t="s">
        <v>77</v>
      </c>
      <c r="AJ252" s="119">
        <v>0</v>
      </c>
      <c r="AK252" s="123" t="s">
        <v>77</v>
      </c>
      <c r="AL252" s="123" t="s">
        <v>77</v>
      </c>
      <c r="AM252" s="124">
        <f t="shared" si="15"/>
        <v>0</v>
      </c>
      <c r="AN252" s="124">
        <f>+K252+AC252-AH252</f>
        <v>2800000</v>
      </c>
      <c r="AO252" s="119" t="s">
        <v>69</v>
      </c>
      <c r="AP252" s="118">
        <v>2800000</v>
      </c>
      <c r="AQ252" s="119" t="s">
        <v>1214</v>
      </c>
      <c r="AR252" s="118">
        <v>0</v>
      </c>
      <c r="AS252" s="127" t="s">
        <v>77</v>
      </c>
      <c r="AT252" s="221">
        <v>2800000</v>
      </c>
      <c r="AU252" s="159">
        <f t="shared" si="12"/>
        <v>0</v>
      </c>
      <c r="AV252" s="98">
        <f t="shared" si="13"/>
        <v>1</v>
      </c>
      <c r="AW252" s="193" t="s">
        <v>77</v>
      </c>
      <c r="AX252" s="119" t="s">
        <v>1497</v>
      </c>
      <c r="AY252" s="118" t="s">
        <v>1461</v>
      </c>
      <c r="AZ252" s="116" t="s">
        <v>69</v>
      </c>
      <c r="BA252" s="116" t="s">
        <v>69</v>
      </c>
    </row>
    <row r="253" spans="2:53" x14ac:dyDescent="0.25">
      <c r="B253" s="116">
        <v>2024</v>
      </c>
      <c r="C253" s="116">
        <v>891780111</v>
      </c>
      <c r="D253" s="117" t="s">
        <v>64</v>
      </c>
      <c r="E253" s="119" t="s">
        <v>329</v>
      </c>
      <c r="F253" s="118" t="s">
        <v>595</v>
      </c>
      <c r="G253" s="218">
        <v>0</v>
      </c>
      <c r="H253" s="119" t="s">
        <v>75</v>
      </c>
      <c r="I253" s="117" t="s">
        <v>65</v>
      </c>
      <c r="J253" s="118" t="s">
        <v>856</v>
      </c>
      <c r="K253" s="118">
        <v>2800000</v>
      </c>
      <c r="L253" s="116" t="s">
        <v>70</v>
      </c>
      <c r="M253" s="118" t="s">
        <v>1133</v>
      </c>
      <c r="N253" s="118">
        <v>1044913180</v>
      </c>
      <c r="O253" s="118">
        <v>122</v>
      </c>
      <c r="P253" s="219">
        <v>45313</v>
      </c>
      <c r="Q253" s="118">
        <v>8400000</v>
      </c>
      <c r="R253" s="219">
        <v>45314</v>
      </c>
      <c r="S253" s="118">
        <v>2800000</v>
      </c>
      <c r="T253" s="119" t="s">
        <v>67</v>
      </c>
      <c r="U253" s="118">
        <v>57461216</v>
      </c>
      <c r="V253" s="118" t="s">
        <v>1180</v>
      </c>
      <c r="W253" s="219">
        <v>45314</v>
      </c>
      <c r="X253" s="219">
        <v>45314</v>
      </c>
      <c r="Y253" s="125" t="s">
        <v>77</v>
      </c>
      <c r="Z253" s="219">
        <v>45322</v>
      </c>
      <c r="AA253" s="124">
        <f t="shared" si="11"/>
        <v>8</v>
      </c>
      <c r="AB253" s="118">
        <v>0</v>
      </c>
      <c r="AC253" s="220">
        <v>0</v>
      </c>
      <c r="AD253" s="118">
        <v>0</v>
      </c>
      <c r="AE253" s="193" t="s">
        <v>77</v>
      </c>
      <c r="AF253" s="124">
        <f t="shared" si="14"/>
        <v>0</v>
      </c>
      <c r="AG253" s="118">
        <v>0</v>
      </c>
      <c r="AH253" s="118">
        <v>0</v>
      </c>
      <c r="AI253" s="193" t="s">
        <v>77</v>
      </c>
      <c r="AJ253" s="119">
        <v>0</v>
      </c>
      <c r="AK253" s="123" t="s">
        <v>77</v>
      </c>
      <c r="AL253" s="123" t="s">
        <v>77</v>
      </c>
      <c r="AM253" s="124">
        <f t="shared" si="15"/>
        <v>0</v>
      </c>
      <c r="AN253" s="124">
        <f>+K253+AC253-AH253</f>
        <v>2800000</v>
      </c>
      <c r="AO253" s="119" t="s">
        <v>69</v>
      </c>
      <c r="AP253" s="118">
        <v>2800000</v>
      </c>
      <c r="AQ253" s="119" t="s">
        <v>1214</v>
      </c>
      <c r="AR253" s="118">
        <v>0</v>
      </c>
      <c r="AS253" s="127" t="s">
        <v>77</v>
      </c>
      <c r="AT253" s="221">
        <v>2800000</v>
      </c>
      <c r="AU253" s="159">
        <f t="shared" si="12"/>
        <v>0</v>
      </c>
      <c r="AV253" s="98">
        <f t="shared" si="13"/>
        <v>1</v>
      </c>
      <c r="AW253" s="193" t="s">
        <v>77</v>
      </c>
      <c r="AX253" s="119" t="s">
        <v>1497</v>
      </c>
      <c r="AY253" s="118" t="s">
        <v>1462</v>
      </c>
      <c r="AZ253" s="116" t="s">
        <v>69</v>
      </c>
      <c r="BA253" s="116" t="s">
        <v>69</v>
      </c>
    </row>
    <row r="254" spans="2:53" x14ac:dyDescent="0.25">
      <c r="B254" s="116">
        <v>2024</v>
      </c>
      <c r="C254" s="116">
        <v>891780111</v>
      </c>
      <c r="D254" s="117" t="s">
        <v>64</v>
      </c>
      <c r="E254" s="119" t="s">
        <v>330</v>
      </c>
      <c r="F254" s="118" t="s">
        <v>596</v>
      </c>
      <c r="G254" s="218">
        <v>2020000100417</v>
      </c>
      <c r="H254" s="119" t="s">
        <v>75</v>
      </c>
      <c r="I254" s="117" t="s">
        <v>644</v>
      </c>
      <c r="J254" s="118" t="s">
        <v>857</v>
      </c>
      <c r="K254" s="118">
        <v>14850000</v>
      </c>
      <c r="L254" s="116" t="s">
        <v>70</v>
      </c>
      <c r="M254" s="118" t="s">
        <v>1134</v>
      </c>
      <c r="N254" s="118">
        <v>1084742720</v>
      </c>
      <c r="O254" s="118">
        <v>53</v>
      </c>
      <c r="P254" s="219">
        <v>45306</v>
      </c>
      <c r="Q254" s="118">
        <v>81800000</v>
      </c>
      <c r="R254" s="219">
        <v>45314</v>
      </c>
      <c r="S254" s="118">
        <v>14850000</v>
      </c>
      <c r="T254" s="119" t="s">
        <v>67</v>
      </c>
      <c r="U254" s="118">
        <v>72004252</v>
      </c>
      <c r="V254" s="118" t="s">
        <v>1191</v>
      </c>
      <c r="W254" s="219">
        <v>45314</v>
      </c>
      <c r="X254" s="219">
        <v>45314</v>
      </c>
      <c r="Y254" s="125" t="s">
        <v>77</v>
      </c>
      <c r="Z254" s="219">
        <v>45473</v>
      </c>
      <c r="AA254" s="124">
        <f t="shared" si="11"/>
        <v>159</v>
      </c>
      <c r="AB254" s="118">
        <v>1</v>
      </c>
      <c r="AC254" s="220">
        <v>3000000</v>
      </c>
      <c r="AD254" s="118">
        <v>0</v>
      </c>
      <c r="AE254" s="193" t="s">
        <v>77</v>
      </c>
      <c r="AF254" s="124">
        <f t="shared" si="14"/>
        <v>0</v>
      </c>
      <c r="AG254" s="118">
        <v>0</v>
      </c>
      <c r="AH254" s="118">
        <v>0</v>
      </c>
      <c r="AI254" s="193" t="s">
        <v>77</v>
      </c>
      <c r="AJ254" s="119">
        <v>0</v>
      </c>
      <c r="AK254" s="123" t="s">
        <v>77</v>
      </c>
      <c r="AL254" s="123" t="s">
        <v>77</v>
      </c>
      <c r="AM254" s="124">
        <f t="shared" si="15"/>
        <v>0</v>
      </c>
      <c r="AN254" s="124">
        <f>+K254+AC254-AH254</f>
        <v>17850000</v>
      </c>
      <c r="AO254" s="119" t="s">
        <v>1214</v>
      </c>
      <c r="AP254" s="118">
        <v>0</v>
      </c>
      <c r="AQ254" s="119" t="s">
        <v>1214</v>
      </c>
      <c r="AR254" s="118">
        <v>0</v>
      </c>
      <c r="AS254" s="127" t="s">
        <v>77</v>
      </c>
      <c r="AT254" s="221">
        <v>14550000</v>
      </c>
      <c r="AU254" s="159">
        <f t="shared" si="12"/>
        <v>3300000</v>
      </c>
      <c r="AV254" s="98">
        <f t="shared" si="13"/>
        <v>0.81512605042016806</v>
      </c>
      <c r="AW254" s="193" t="s">
        <v>77</v>
      </c>
      <c r="AX254" s="119" t="s">
        <v>1215</v>
      </c>
      <c r="AY254" s="118" t="s">
        <v>1463</v>
      </c>
      <c r="AZ254" s="116" t="s">
        <v>69</v>
      </c>
      <c r="BA254" s="116" t="s">
        <v>69</v>
      </c>
    </row>
    <row r="255" spans="2:53" x14ac:dyDescent="0.25">
      <c r="B255" s="116">
        <v>2024</v>
      </c>
      <c r="C255" s="116">
        <v>891780111</v>
      </c>
      <c r="D255" s="117" t="s">
        <v>64</v>
      </c>
      <c r="E255" s="119" t="s">
        <v>331</v>
      </c>
      <c r="F255" s="118" t="s">
        <v>597</v>
      </c>
      <c r="G255" s="218">
        <v>2020000100417</v>
      </c>
      <c r="H255" s="119" t="s">
        <v>75</v>
      </c>
      <c r="I255" s="117" t="s">
        <v>644</v>
      </c>
      <c r="J255" s="118" t="s">
        <v>858</v>
      </c>
      <c r="K255" s="118">
        <v>15950000</v>
      </c>
      <c r="L255" s="116" t="s">
        <v>70</v>
      </c>
      <c r="M255" s="118" t="s">
        <v>1135</v>
      </c>
      <c r="N255" s="118">
        <v>1082981011</v>
      </c>
      <c r="O255" s="118">
        <v>51</v>
      </c>
      <c r="P255" s="219">
        <v>45306</v>
      </c>
      <c r="Q255" s="118">
        <v>30450000</v>
      </c>
      <c r="R255" s="219">
        <v>45314</v>
      </c>
      <c r="S255" s="118">
        <v>15950000</v>
      </c>
      <c r="T255" s="119" t="s">
        <v>67</v>
      </c>
      <c r="U255" s="118">
        <v>36722626</v>
      </c>
      <c r="V255" s="118" t="s">
        <v>1203</v>
      </c>
      <c r="W255" s="219">
        <v>45314</v>
      </c>
      <c r="X255" s="219">
        <v>45314</v>
      </c>
      <c r="Y255" s="125" t="s">
        <v>77</v>
      </c>
      <c r="Z255" s="219">
        <v>45473</v>
      </c>
      <c r="AA255" s="124">
        <f t="shared" si="11"/>
        <v>159</v>
      </c>
      <c r="AB255" s="118">
        <v>0</v>
      </c>
      <c r="AC255" s="220">
        <v>0</v>
      </c>
      <c r="AD255" s="118">
        <v>0</v>
      </c>
      <c r="AE255" s="193" t="s">
        <v>77</v>
      </c>
      <c r="AF255" s="124">
        <f t="shared" si="14"/>
        <v>0</v>
      </c>
      <c r="AG255" s="118">
        <v>0</v>
      </c>
      <c r="AH255" s="118">
        <v>0</v>
      </c>
      <c r="AI255" s="193" t="s">
        <v>77</v>
      </c>
      <c r="AJ255" s="119">
        <v>0</v>
      </c>
      <c r="AK255" s="123" t="s">
        <v>77</v>
      </c>
      <c r="AL255" s="123" t="s">
        <v>77</v>
      </c>
      <c r="AM255" s="124">
        <f t="shared" si="15"/>
        <v>0</v>
      </c>
      <c r="AN255" s="124">
        <f>+K255+AC255-AH255</f>
        <v>15950000</v>
      </c>
      <c r="AO255" s="119" t="s">
        <v>1214</v>
      </c>
      <c r="AP255" s="118">
        <v>0</v>
      </c>
      <c r="AQ255" s="119" t="s">
        <v>1214</v>
      </c>
      <c r="AR255" s="118">
        <v>0</v>
      </c>
      <c r="AS255" s="127" t="s">
        <v>77</v>
      </c>
      <c r="AT255" s="221">
        <v>13050000</v>
      </c>
      <c r="AU255" s="159">
        <f t="shared" si="12"/>
        <v>2900000</v>
      </c>
      <c r="AV255" s="98">
        <f t="shared" si="13"/>
        <v>0.81818181818181823</v>
      </c>
      <c r="AW255" s="193" t="s">
        <v>77</v>
      </c>
      <c r="AX255" s="119" t="s">
        <v>1215</v>
      </c>
      <c r="AY255" s="118" t="s">
        <v>1464</v>
      </c>
      <c r="AZ255" s="116" t="s">
        <v>69</v>
      </c>
      <c r="BA255" s="116" t="s">
        <v>69</v>
      </c>
    </row>
    <row r="256" spans="2:53" x14ac:dyDescent="0.25">
      <c r="B256" s="116">
        <v>2024</v>
      </c>
      <c r="C256" s="116">
        <v>891780111</v>
      </c>
      <c r="D256" s="117" t="s">
        <v>64</v>
      </c>
      <c r="E256" s="119" t="s">
        <v>332</v>
      </c>
      <c r="F256" s="118" t="s">
        <v>598</v>
      </c>
      <c r="G256" s="218">
        <v>0</v>
      </c>
      <c r="H256" s="119" t="s">
        <v>75</v>
      </c>
      <c r="I256" s="117" t="s">
        <v>65</v>
      </c>
      <c r="J256" s="118" t="s">
        <v>859</v>
      </c>
      <c r="K256" s="118">
        <v>12833000</v>
      </c>
      <c r="L256" s="116" t="s">
        <v>70</v>
      </c>
      <c r="M256" s="118" t="s">
        <v>1136</v>
      </c>
      <c r="N256" s="118">
        <v>85150692</v>
      </c>
      <c r="O256" s="122">
        <v>14</v>
      </c>
      <c r="P256" s="219">
        <v>45302</v>
      </c>
      <c r="Q256" s="118">
        <v>2126349000</v>
      </c>
      <c r="R256" s="219">
        <v>45314</v>
      </c>
      <c r="S256" s="118">
        <v>12833000</v>
      </c>
      <c r="T256" s="119" t="s">
        <v>67</v>
      </c>
      <c r="U256" s="118">
        <v>57297693</v>
      </c>
      <c r="V256" s="118" t="s">
        <v>1183</v>
      </c>
      <c r="W256" s="219">
        <v>45314</v>
      </c>
      <c r="X256" s="219">
        <v>45314</v>
      </c>
      <c r="Y256" s="125" t="s">
        <v>77</v>
      </c>
      <c r="Z256" s="219">
        <v>45457</v>
      </c>
      <c r="AA256" s="124">
        <f t="shared" si="11"/>
        <v>143</v>
      </c>
      <c r="AB256" s="118">
        <v>0</v>
      </c>
      <c r="AC256" s="220">
        <v>0</v>
      </c>
      <c r="AD256" s="118">
        <v>0</v>
      </c>
      <c r="AE256" s="193" t="s">
        <v>77</v>
      </c>
      <c r="AF256" s="124">
        <f t="shared" si="14"/>
        <v>0</v>
      </c>
      <c r="AG256" s="118">
        <v>1</v>
      </c>
      <c r="AH256" s="118">
        <v>7750000</v>
      </c>
      <c r="AI256" s="193">
        <v>45371</v>
      </c>
      <c r="AJ256" s="119">
        <v>0</v>
      </c>
      <c r="AK256" s="123" t="s">
        <v>77</v>
      </c>
      <c r="AL256" s="123" t="s">
        <v>77</v>
      </c>
      <c r="AM256" s="124">
        <f t="shared" si="15"/>
        <v>0</v>
      </c>
      <c r="AN256" s="124">
        <f>+K256+AC256-AH256</f>
        <v>5083000</v>
      </c>
      <c r="AO256" s="119" t="s">
        <v>69</v>
      </c>
      <c r="AP256" s="118">
        <v>12833000</v>
      </c>
      <c r="AQ256" s="119" t="s">
        <v>1214</v>
      </c>
      <c r="AR256" s="118">
        <v>0</v>
      </c>
      <c r="AS256" s="127" t="s">
        <v>77</v>
      </c>
      <c r="AT256" s="221">
        <v>4167000</v>
      </c>
      <c r="AU256" s="159">
        <f t="shared" si="12"/>
        <v>916000</v>
      </c>
      <c r="AV256" s="98">
        <f t="shared" si="13"/>
        <v>0.81979146173519579</v>
      </c>
      <c r="AW256" s="193" t="s">
        <v>77</v>
      </c>
      <c r="AX256" s="119" t="s">
        <v>1216</v>
      </c>
      <c r="AY256" s="118" t="s">
        <v>1465</v>
      </c>
      <c r="AZ256" s="116" t="s">
        <v>69</v>
      </c>
      <c r="BA256" s="116" t="s">
        <v>69</v>
      </c>
    </row>
    <row r="257" spans="2:53" x14ac:dyDescent="0.25">
      <c r="B257" s="116">
        <v>2024</v>
      </c>
      <c r="C257" s="116">
        <v>891780111</v>
      </c>
      <c r="D257" s="117" t="s">
        <v>64</v>
      </c>
      <c r="E257" s="119" t="s">
        <v>333</v>
      </c>
      <c r="F257" s="118" t="s">
        <v>599</v>
      </c>
      <c r="G257" s="218">
        <v>0</v>
      </c>
      <c r="H257" s="119" t="s">
        <v>75</v>
      </c>
      <c r="I257" s="117" t="s">
        <v>65</v>
      </c>
      <c r="J257" s="118" t="s">
        <v>860</v>
      </c>
      <c r="K257" s="118">
        <v>12500000</v>
      </c>
      <c r="L257" s="116" t="s">
        <v>70</v>
      </c>
      <c r="M257" s="118" t="s">
        <v>1137</v>
      </c>
      <c r="N257" s="118">
        <v>36548123</v>
      </c>
      <c r="O257" s="122">
        <v>14</v>
      </c>
      <c r="P257" s="219">
        <v>45302</v>
      </c>
      <c r="Q257" s="118">
        <v>2126349000</v>
      </c>
      <c r="R257" s="219">
        <v>45314</v>
      </c>
      <c r="S257" s="118">
        <v>12500000</v>
      </c>
      <c r="T257" s="119" t="s">
        <v>67</v>
      </c>
      <c r="U257" s="118">
        <v>57400977</v>
      </c>
      <c r="V257" s="118" t="s">
        <v>1205</v>
      </c>
      <c r="W257" s="219">
        <v>45314</v>
      </c>
      <c r="X257" s="219">
        <v>45314</v>
      </c>
      <c r="Y257" s="125" t="s">
        <v>77</v>
      </c>
      <c r="Z257" s="219">
        <v>45457</v>
      </c>
      <c r="AA257" s="124">
        <f t="shared" si="11"/>
        <v>143</v>
      </c>
      <c r="AB257" s="118">
        <v>0</v>
      </c>
      <c r="AC257" s="220">
        <v>0</v>
      </c>
      <c r="AD257" s="118">
        <v>0</v>
      </c>
      <c r="AE257" s="193" t="s">
        <v>77</v>
      </c>
      <c r="AF257" s="124">
        <f t="shared" si="14"/>
        <v>0</v>
      </c>
      <c r="AG257" s="118">
        <v>0</v>
      </c>
      <c r="AH257" s="118">
        <v>0</v>
      </c>
      <c r="AI257" s="193" t="s">
        <v>77</v>
      </c>
      <c r="AJ257" s="119">
        <v>0</v>
      </c>
      <c r="AK257" s="123" t="s">
        <v>77</v>
      </c>
      <c r="AL257" s="123" t="s">
        <v>77</v>
      </c>
      <c r="AM257" s="124">
        <f t="shared" si="15"/>
        <v>0</v>
      </c>
      <c r="AN257" s="124">
        <f>+K257+AC257-AH257</f>
        <v>12500000</v>
      </c>
      <c r="AO257" s="119" t="s">
        <v>69</v>
      </c>
      <c r="AP257" s="118">
        <v>12500000</v>
      </c>
      <c r="AQ257" s="119" t="s">
        <v>1214</v>
      </c>
      <c r="AR257" s="118">
        <v>0</v>
      </c>
      <c r="AS257" s="127" t="s">
        <v>77</v>
      </c>
      <c r="AT257" s="221">
        <v>11333000</v>
      </c>
      <c r="AU257" s="159">
        <f t="shared" si="12"/>
        <v>1167000</v>
      </c>
      <c r="AV257" s="98">
        <f t="shared" si="13"/>
        <v>0.90664</v>
      </c>
      <c r="AW257" s="193" t="s">
        <v>77</v>
      </c>
      <c r="AX257" s="119" t="s">
        <v>1215</v>
      </c>
      <c r="AY257" s="118" t="s">
        <v>1466</v>
      </c>
      <c r="AZ257" s="116" t="s">
        <v>69</v>
      </c>
      <c r="BA257" s="116" t="s">
        <v>69</v>
      </c>
    </row>
    <row r="258" spans="2:53" x14ac:dyDescent="0.25">
      <c r="B258" s="116">
        <v>2024</v>
      </c>
      <c r="C258" s="116">
        <v>891780111</v>
      </c>
      <c r="D258" s="117" t="s">
        <v>64</v>
      </c>
      <c r="E258" s="119" t="s">
        <v>334</v>
      </c>
      <c r="F258" s="118" t="s">
        <v>600</v>
      </c>
      <c r="G258" s="218">
        <v>0</v>
      </c>
      <c r="H258" s="119" t="s">
        <v>75</v>
      </c>
      <c r="I258" s="117" t="s">
        <v>65</v>
      </c>
      <c r="J258" s="118" t="s">
        <v>861</v>
      </c>
      <c r="K258" s="118">
        <v>35500000</v>
      </c>
      <c r="L258" s="116" t="s">
        <v>70</v>
      </c>
      <c r="M258" s="118" t="s">
        <v>1138</v>
      </c>
      <c r="N258" s="118">
        <v>79488380</v>
      </c>
      <c r="O258" s="122">
        <v>13</v>
      </c>
      <c r="P258" s="193">
        <v>45302</v>
      </c>
      <c r="Q258" s="118">
        <v>4518689382</v>
      </c>
      <c r="R258" s="219">
        <v>45314</v>
      </c>
      <c r="S258" s="118">
        <v>35500000</v>
      </c>
      <c r="T258" s="119" t="s">
        <v>67</v>
      </c>
      <c r="U258" s="118">
        <v>85455983</v>
      </c>
      <c r="V258" s="118" t="s">
        <v>1170</v>
      </c>
      <c r="W258" s="219">
        <v>45314</v>
      </c>
      <c r="X258" s="219">
        <v>45314</v>
      </c>
      <c r="Y258" s="125" t="s">
        <v>77</v>
      </c>
      <c r="Z258" s="219">
        <v>45457</v>
      </c>
      <c r="AA258" s="124">
        <f t="shared" si="11"/>
        <v>143</v>
      </c>
      <c r="AB258" s="118">
        <v>0</v>
      </c>
      <c r="AC258" s="220">
        <v>0</v>
      </c>
      <c r="AD258" s="118">
        <v>0</v>
      </c>
      <c r="AE258" s="193" t="s">
        <v>77</v>
      </c>
      <c r="AF258" s="124">
        <f t="shared" si="14"/>
        <v>0</v>
      </c>
      <c r="AG258" s="118">
        <v>0</v>
      </c>
      <c r="AH258" s="118">
        <v>0</v>
      </c>
      <c r="AI258" s="193" t="s">
        <v>77</v>
      </c>
      <c r="AJ258" s="119">
        <v>0</v>
      </c>
      <c r="AK258" s="123" t="s">
        <v>77</v>
      </c>
      <c r="AL258" s="123" t="s">
        <v>77</v>
      </c>
      <c r="AM258" s="124">
        <f t="shared" si="15"/>
        <v>0</v>
      </c>
      <c r="AN258" s="124">
        <f>+K258+AC258-AH258</f>
        <v>35500000</v>
      </c>
      <c r="AO258" s="119" t="s">
        <v>69</v>
      </c>
      <c r="AP258" s="118">
        <v>35500000</v>
      </c>
      <c r="AQ258" s="119" t="s">
        <v>1214</v>
      </c>
      <c r="AR258" s="118">
        <v>0</v>
      </c>
      <c r="AS258" s="127" t="s">
        <v>77</v>
      </c>
      <c r="AT258" s="221">
        <v>32187000</v>
      </c>
      <c r="AU258" s="159">
        <f t="shared" si="12"/>
        <v>3313000</v>
      </c>
      <c r="AV258" s="98">
        <f t="shared" si="13"/>
        <v>0.90667605633802817</v>
      </c>
      <c r="AW258" s="193" t="s">
        <v>77</v>
      </c>
      <c r="AX258" s="119" t="s">
        <v>1215</v>
      </c>
      <c r="AY258" s="118" t="s">
        <v>1467</v>
      </c>
      <c r="AZ258" s="116" t="s">
        <v>69</v>
      </c>
      <c r="BA258" s="116" t="s">
        <v>69</v>
      </c>
    </row>
    <row r="259" spans="2:53" x14ac:dyDescent="0.25">
      <c r="B259" s="116">
        <v>2024</v>
      </c>
      <c r="C259" s="116">
        <v>891780111</v>
      </c>
      <c r="D259" s="117" t="s">
        <v>64</v>
      </c>
      <c r="E259" s="119" t="s">
        <v>335</v>
      </c>
      <c r="F259" s="118" t="s">
        <v>601</v>
      </c>
      <c r="G259" s="218">
        <v>0</v>
      </c>
      <c r="H259" s="119" t="s">
        <v>75</v>
      </c>
      <c r="I259" s="117" t="s">
        <v>65</v>
      </c>
      <c r="J259" s="118" t="s">
        <v>862</v>
      </c>
      <c r="K259" s="118">
        <v>15730000</v>
      </c>
      <c r="L259" s="116" t="s">
        <v>70</v>
      </c>
      <c r="M259" s="118" t="s">
        <v>1139</v>
      </c>
      <c r="N259" s="118">
        <v>1082996348</v>
      </c>
      <c r="O259" s="122">
        <v>13</v>
      </c>
      <c r="P259" s="193">
        <v>45302</v>
      </c>
      <c r="Q259" s="118">
        <v>4518689382</v>
      </c>
      <c r="R259" s="219">
        <v>45314</v>
      </c>
      <c r="S259" s="118">
        <v>15730000</v>
      </c>
      <c r="T259" s="119" t="s">
        <v>67</v>
      </c>
      <c r="U259" s="118">
        <v>32770239</v>
      </c>
      <c r="V259" s="118" t="s">
        <v>1206</v>
      </c>
      <c r="W259" s="219">
        <v>45314</v>
      </c>
      <c r="X259" s="219">
        <v>45314</v>
      </c>
      <c r="Y259" s="125" t="s">
        <v>77</v>
      </c>
      <c r="Z259" s="219">
        <v>45457</v>
      </c>
      <c r="AA259" s="124">
        <f t="shared" si="11"/>
        <v>143</v>
      </c>
      <c r="AB259" s="118">
        <v>0</v>
      </c>
      <c r="AC259" s="220">
        <v>0</v>
      </c>
      <c r="AD259" s="118">
        <v>0</v>
      </c>
      <c r="AE259" s="193" t="s">
        <v>77</v>
      </c>
      <c r="AF259" s="124">
        <f t="shared" si="14"/>
        <v>0</v>
      </c>
      <c r="AG259" s="118">
        <v>0</v>
      </c>
      <c r="AH259" s="118">
        <v>0</v>
      </c>
      <c r="AI259" s="193" t="s">
        <v>77</v>
      </c>
      <c r="AJ259" s="119">
        <v>0</v>
      </c>
      <c r="AK259" s="123" t="s">
        <v>77</v>
      </c>
      <c r="AL259" s="123" t="s">
        <v>77</v>
      </c>
      <c r="AM259" s="124">
        <f t="shared" si="15"/>
        <v>0</v>
      </c>
      <c r="AN259" s="124">
        <f>+K259+AC259-AH259</f>
        <v>15730000</v>
      </c>
      <c r="AO259" s="119" t="s">
        <v>69</v>
      </c>
      <c r="AP259" s="118">
        <v>15730000</v>
      </c>
      <c r="AQ259" s="119" t="s">
        <v>1214</v>
      </c>
      <c r="AR259" s="118">
        <v>0</v>
      </c>
      <c r="AS259" s="127" t="s">
        <v>77</v>
      </c>
      <c r="AT259" s="221">
        <v>14190000</v>
      </c>
      <c r="AU259" s="159">
        <f t="shared" si="12"/>
        <v>1540000</v>
      </c>
      <c r="AV259" s="98">
        <f t="shared" si="13"/>
        <v>0.90209790209790208</v>
      </c>
      <c r="AW259" s="193" t="s">
        <v>77</v>
      </c>
      <c r="AX259" s="119" t="s">
        <v>1215</v>
      </c>
      <c r="AY259" s="118" t="s">
        <v>1468</v>
      </c>
      <c r="AZ259" s="116" t="s">
        <v>69</v>
      </c>
      <c r="BA259" s="116" t="s">
        <v>69</v>
      </c>
    </row>
    <row r="260" spans="2:53" x14ac:dyDescent="0.25">
      <c r="B260" s="116">
        <v>2024</v>
      </c>
      <c r="C260" s="116">
        <v>891780111</v>
      </c>
      <c r="D260" s="117" t="s">
        <v>64</v>
      </c>
      <c r="E260" s="119" t="s">
        <v>336</v>
      </c>
      <c r="F260" s="118" t="s">
        <v>602</v>
      </c>
      <c r="G260" s="218">
        <v>2020000100417</v>
      </c>
      <c r="H260" s="119" t="s">
        <v>75</v>
      </c>
      <c r="I260" s="117" t="s">
        <v>644</v>
      </c>
      <c r="J260" s="118" t="s">
        <v>863</v>
      </c>
      <c r="K260" s="118">
        <v>15950000</v>
      </c>
      <c r="L260" s="116" t="s">
        <v>70</v>
      </c>
      <c r="M260" s="118" t="s">
        <v>1140</v>
      </c>
      <c r="N260" s="118">
        <v>1221977218</v>
      </c>
      <c r="O260" s="118">
        <v>53</v>
      </c>
      <c r="P260" s="219">
        <v>45306</v>
      </c>
      <c r="Q260" s="118">
        <v>81800000</v>
      </c>
      <c r="R260" s="219">
        <v>45314</v>
      </c>
      <c r="S260" s="118">
        <v>15950000</v>
      </c>
      <c r="T260" s="119" t="s">
        <v>67</v>
      </c>
      <c r="U260" s="118">
        <v>36724655</v>
      </c>
      <c r="V260" s="118" t="s">
        <v>1207</v>
      </c>
      <c r="W260" s="219">
        <v>45314</v>
      </c>
      <c r="X260" s="219">
        <v>45314</v>
      </c>
      <c r="Y260" s="125" t="s">
        <v>77</v>
      </c>
      <c r="Z260" s="219">
        <v>45473</v>
      </c>
      <c r="AA260" s="124">
        <f t="shared" si="11"/>
        <v>159</v>
      </c>
      <c r="AB260" s="118">
        <v>0</v>
      </c>
      <c r="AC260" s="220">
        <v>0</v>
      </c>
      <c r="AD260" s="118">
        <v>0</v>
      </c>
      <c r="AE260" s="193" t="s">
        <v>77</v>
      </c>
      <c r="AF260" s="124">
        <f t="shared" si="14"/>
        <v>0</v>
      </c>
      <c r="AG260" s="118">
        <v>0</v>
      </c>
      <c r="AH260" s="118">
        <v>0</v>
      </c>
      <c r="AI260" s="193" t="s">
        <v>77</v>
      </c>
      <c r="AJ260" s="119">
        <v>0</v>
      </c>
      <c r="AK260" s="123" t="s">
        <v>77</v>
      </c>
      <c r="AL260" s="123" t="s">
        <v>77</v>
      </c>
      <c r="AM260" s="124">
        <f t="shared" si="15"/>
        <v>0</v>
      </c>
      <c r="AN260" s="124">
        <f>+K260+AC260-AH260</f>
        <v>15950000</v>
      </c>
      <c r="AO260" s="119" t="s">
        <v>1214</v>
      </c>
      <c r="AP260" s="118">
        <v>0</v>
      </c>
      <c r="AQ260" s="119" t="s">
        <v>1214</v>
      </c>
      <c r="AR260" s="118">
        <v>0</v>
      </c>
      <c r="AS260" s="127" t="s">
        <v>77</v>
      </c>
      <c r="AT260" s="221">
        <v>13050000</v>
      </c>
      <c r="AU260" s="159">
        <f t="shared" si="12"/>
        <v>2900000</v>
      </c>
      <c r="AV260" s="98">
        <f t="shared" si="13"/>
        <v>0.81818181818181823</v>
      </c>
      <c r="AW260" s="193" t="s">
        <v>77</v>
      </c>
      <c r="AX260" s="119" t="s">
        <v>1215</v>
      </c>
      <c r="AY260" s="118" t="s">
        <v>1469</v>
      </c>
      <c r="AZ260" s="116" t="s">
        <v>69</v>
      </c>
      <c r="BA260" s="116" t="s">
        <v>69</v>
      </c>
    </row>
    <row r="261" spans="2:53" x14ac:dyDescent="0.25">
      <c r="B261" s="116">
        <v>2024</v>
      </c>
      <c r="C261" s="116">
        <v>891780111</v>
      </c>
      <c r="D261" s="117" t="s">
        <v>64</v>
      </c>
      <c r="E261" s="119" t="s">
        <v>337</v>
      </c>
      <c r="F261" s="118" t="s">
        <v>603</v>
      </c>
      <c r="G261" s="218">
        <v>0</v>
      </c>
      <c r="H261" s="119" t="s">
        <v>75</v>
      </c>
      <c r="I261" s="117" t="s">
        <v>65</v>
      </c>
      <c r="J261" s="118" t="s">
        <v>864</v>
      </c>
      <c r="K261" s="118">
        <v>14850000</v>
      </c>
      <c r="L261" s="116" t="s">
        <v>70</v>
      </c>
      <c r="M261" s="118" t="s">
        <v>1141</v>
      </c>
      <c r="N261" s="118">
        <v>57465032</v>
      </c>
      <c r="O261" s="122">
        <v>13</v>
      </c>
      <c r="P261" s="193">
        <v>45302</v>
      </c>
      <c r="Q261" s="118">
        <v>4518689382</v>
      </c>
      <c r="R261" s="219">
        <v>45315</v>
      </c>
      <c r="S261" s="118">
        <v>14850000</v>
      </c>
      <c r="T261" s="119" t="s">
        <v>67</v>
      </c>
      <c r="U261" s="118">
        <v>57400977</v>
      </c>
      <c r="V261" s="118" t="s">
        <v>1205</v>
      </c>
      <c r="W261" s="219">
        <v>45315</v>
      </c>
      <c r="X261" s="219">
        <v>45315</v>
      </c>
      <c r="Y261" s="125" t="s">
        <v>77</v>
      </c>
      <c r="Z261" s="219">
        <v>45457</v>
      </c>
      <c r="AA261" s="124">
        <f t="shared" si="11"/>
        <v>142</v>
      </c>
      <c r="AB261" s="118">
        <v>0</v>
      </c>
      <c r="AC261" s="220">
        <v>0</v>
      </c>
      <c r="AD261" s="118">
        <v>0</v>
      </c>
      <c r="AE261" s="193" t="s">
        <v>77</v>
      </c>
      <c r="AF261" s="124">
        <f t="shared" si="14"/>
        <v>0</v>
      </c>
      <c r="AG261" s="118">
        <v>0</v>
      </c>
      <c r="AH261" s="118">
        <v>0</v>
      </c>
      <c r="AI261" s="193" t="s">
        <v>77</v>
      </c>
      <c r="AJ261" s="119">
        <v>0</v>
      </c>
      <c r="AK261" s="123" t="s">
        <v>77</v>
      </c>
      <c r="AL261" s="123" t="s">
        <v>77</v>
      </c>
      <c r="AM261" s="124">
        <f t="shared" si="15"/>
        <v>0</v>
      </c>
      <c r="AN261" s="124">
        <f>+K261+AC261-AH261</f>
        <v>14850000</v>
      </c>
      <c r="AO261" s="119" t="s">
        <v>69</v>
      </c>
      <c r="AP261" s="118">
        <v>14850000</v>
      </c>
      <c r="AQ261" s="119" t="s">
        <v>1214</v>
      </c>
      <c r="AR261" s="118">
        <v>0</v>
      </c>
      <c r="AS261" s="127" t="s">
        <v>77</v>
      </c>
      <c r="AT261" s="221">
        <v>13464000</v>
      </c>
      <c r="AU261" s="159">
        <f t="shared" si="12"/>
        <v>1386000</v>
      </c>
      <c r="AV261" s="98">
        <f t="shared" si="13"/>
        <v>0.90666666666666662</v>
      </c>
      <c r="AW261" s="193" t="s">
        <v>77</v>
      </c>
      <c r="AX261" s="119" t="s">
        <v>1215</v>
      </c>
      <c r="AY261" s="118" t="s">
        <v>1470</v>
      </c>
      <c r="AZ261" s="116" t="s">
        <v>69</v>
      </c>
      <c r="BA261" s="116" t="s">
        <v>69</v>
      </c>
    </row>
    <row r="262" spans="2:53" x14ac:dyDescent="0.25">
      <c r="B262" s="116">
        <v>2024</v>
      </c>
      <c r="C262" s="116">
        <v>891780111</v>
      </c>
      <c r="D262" s="117" t="s">
        <v>64</v>
      </c>
      <c r="E262" s="119" t="s">
        <v>338</v>
      </c>
      <c r="F262" s="118" t="s">
        <v>604</v>
      </c>
      <c r="G262" s="218">
        <v>0</v>
      </c>
      <c r="H262" s="119" t="s">
        <v>75</v>
      </c>
      <c r="I262" s="117" t="s">
        <v>65</v>
      </c>
      <c r="J262" s="118" t="s">
        <v>865</v>
      </c>
      <c r="K262" s="118">
        <v>25000000</v>
      </c>
      <c r="L262" s="116" t="s">
        <v>70</v>
      </c>
      <c r="M262" s="118" t="s">
        <v>1142</v>
      </c>
      <c r="N262" s="118">
        <v>85460949</v>
      </c>
      <c r="O262" s="122">
        <v>13</v>
      </c>
      <c r="P262" s="193">
        <v>45302</v>
      </c>
      <c r="Q262" s="118">
        <v>4518689382</v>
      </c>
      <c r="R262" s="219">
        <v>45315</v>
      </c>
      <c r="S262" s="118">
        <v>25000000</v>
      </c>
      <c r="T262" s="119" t="s">
        <v>67</v>
      </c>
      <c r="U262" s="118">
        <v>12621405</v>
      </c>
      <c r="V262" s="118" t="s">
        <v>68</v>
      </c>
      <c r="W262" s="219">
        <v>45315</v>
      </c>
      <c r="X262" s="219">
        <v>45315</v>
      </c>
      <c r="Y262" s="125" t="s">
        <v>77</v>
      </c>
      <c r="Z262" s="219">
        <v>45457</v>
      </c>
      <c r="AA262" s="124">
        <f t="shared" si="11"/>
        <v>142</v>
      </c>
      <c r="AB262" s="118">
        <v>0</v>
      </c>
      <c r="AC262" s="220">
        <v>0</v>
      </c>
      <c r="AD262" s="118">
        <v>0</v>
      </c>
      <c r="AE262" s="193" t="s">
        <v>77</v>
      </c>
      <c r="AF262" s="124">
        <f t="shared" si="14"/>
        <v>0</v>
      </c>
      <c r="AG262" s="118">
        <v>1</v>
      </c>
      <c r="AH262" s="118">
        <v>21499000</v>
      </c>
      <c r="AI262" s="193">
        <v>45327</v>
      </c>
      <c r="AJ262" s="119">
        <v>0</v>
      </c>
      <c r="AK262" s="123" t="s">
        <v>77</v>
      </c>
      <c r="AL262" s="123" t="s">
        <v>77</v>
      </c>
      <c r="AM262" s="124">
        <f t="shared" si="15"/>
        <v>0</v>
      </c>
      <c r="AN262" s="124">
        <f>+K262+AC262-AH262</f>
        <v>3501000</v>
      </c>
      <c r="AO262" s="119" t="s">
        <v>69</v>
      </c>
      <c r="AP262" s="118">
        <v>25000000</v>
      </c>
      <c r="AQ262" s="119" t="s">
        <v>1214</v>
      </c>
      <c r="AR262" s="118">
        <v>0</v>
      </c>
      <c r="AS262" s="127" t="s">
        <v>77</v>
      </c>
      <c r="AT262" s="221">
        <v>3501000</v>
      </c>
      <c r="AU262" s="159">
        <f t="shared" si="12"/>
        <v>0</v>
      </c>
      <c r="AV262" s="98">
        <f t="shared" si="13"/>
        <v>1</v>
      </c>
      <c r="AW262" s="193" t="s">
        <v>77</v>
      </c>
      <c r="AX262" s="119" t="s">
        <v>1216</v>
      </c>
      <c r="AY262" s="118" t="s">
        <v>1471</v>
      </c>
      <c r="AZ262" s="116" t="s">
        <v>69</v>
      </c>
      <c r="BA262" s="116" t="s">
        <v>69</v>
      </c>
    </row>
    <row r="263" spans="2:53" x14ac:dyDescent="0.25">
      <c r="B263" s="116">
        <v>2024</v>
      </c>
      <c r="C263" s="116">
        <v>891780111</v>
      </c>
      <c r="D263" s="117" t="s">
        <v>64</v>
      </c>
      <c r="E263" s="119" t="s">
        <v>339</v>
      </c>
      <c r="F263" s="118" t="s">
        <v>605</v>
      </c>
      <c r="G263" s="218">
        <v>0</v>
      </c>
      <c r="H263" s="119" t="s">
        <v>75</v>
      </c>
      <c r="I263" s="117" t="s">
        <v>65</v>
      </c>
      <c r="J263" s="118" t="s">
        <v>866</v>
      </c>
      <c r="K263" s="118">
        <v>14760000</v>
      </c>
      <c r="L263" s="116" t="s">
        <v>70</v>
      </c>
      <c r="M263" s="118" t="s">
        <v>1143</v>
      </c>
      <c r="N263" s="118">
        <v>19617672</v>
      </c>
      <c r="O263" s="122">
        <v>13</v>
      </c>
      <c r="P263" s="193">
        <v>45302</v>
      </c>
      <c r="Q263" s="118">
        <v>4518689382</v>
      </c>
      <c r="R263" s="219">
        <v>45315</v>
      </c>
      <c r="S263" s="118">
        <v>14760000</v>
      </c>
      <c r="T263" s="119" t="s">
        <v>67</v>
      </c>
      <c r="U263" s="118">
        <v>72004252</v>
      </c>
      <c r="V263" s="118" t="s">
        <v>1191</v>
      </c>
      <c r="W263" s="219">
        <v>45315</v>
      </c>
      <c r="X263" s="219">
        <v>45315</v>
      </c>
      <c r="Y263" s="125" t="s">
        <v>77</v>
      </c>
      <c r="Z263" s="219">
        <v>45457</v>
      </c>
      <c r="AA263" s="124">
        <f t="shared" si="11"/>
        <v>142</v>
      </c>
      <c r="AB263" s="118">
        <v>1</v>
      </c>
      <c r="AC263" s="220">
        <v>2700000</v>
      </c>
      <c r="AD263" s="118">
        <v>0</v>
      </c>
      <c r="AE263" s="193" t="s">
        <v>77</v>
      </c>
      <c r="AF263" s="124">
        <f t="shared" si="14"/>
        <v>0</v>
      </c>
      <c r="AG263" s="118">
        <v>0</v>
      </c>
      <c r="AH263" s="118">
        <v>0</v>
      </c>
      <c r="AI263" s="193" t="s">
        <v>77</v>
      </c>
      <c r="AJ263" s="119">
        <v>0</v>
      </c>
      <c r="AK263" s="123" t="s">
        <v>77</v>
      </c>
      <c r="AL263" s="123" t="s">
        <v>77</v>
      </c>
      <c r="AM263" s="124">
        <f t="shared" si="15"/>
        <v>0</v>
      </c>
      <c r="AN263" s="124">
        <f>+K263+AC263-AH263</f>
        <v>17460000</v>
      </c>
      <c r="AO263" s="119" t="s">
        <v>69</v>
      </c>
      <c r="AP263" s="118">
        <v>14760000</v>
      </c>
      <c r="AQ263" s="119" t="s">
        <v>1214</v>
      </c>
      <c r="AR263" s="118">
        <v>0</v>
      </c>
      <c r="AS263" s="127" t="s">
        <v>77</v>
      </c>
      <c r="AT263" s="221">
        <v>15900000</v>
      </c>
      <c r="AU263" s="159">
        <f t="shared" si="12"/>
        <v>1560000</v>
      </c>
      <c r="AV263" s="98">
        <f t="shared" si="13"/>
        <v>0.9106529209621993</v>
      </c>
      <c r="AW263" s="193" t="s">
        <v>77</v>
      </c>
      <c r="AX263" s="119" t="s">
        <v>1215</v>
      </c>
      <c r="AY263" s="118" t="s">
        <v>1472</v>
      </c>
      <c r="AZ263" s="116" t="s">
        <v>69</v>
      </c>
      <c r="BA263" s="116" t="s">
        <v>69</v>
      </c>
    </row>
    <row r="264" spans="2:53" x14ac:dyDescent="0.25">
      <c r="B264" s="116">
        <v>2024</v>
      </c>
      <c r="C264" s="116">
        <v>891780111</v>
      </c>
      <c r="D264" s="117" t="s">
        <v>64</v>
      </c>
      <c r="E264" s="119" t="s">
        <v>340</v>
      </c>
      <c r="F264" s="118" t="s">
        <v>606</v>
      </c>
      <c r="G264" s="218">
        <v>0</v>
      </c>
      <c r="H264" s="119" t="s">
        <v>75</v>
      </c>
      <c r="I264" s="117" t="s">
        <v>65</v>
      </c>
      <c r="J264" s="118" t="s">
        <v>867</v>
      </c>
      <c r="K264" s="118">
        <v>13500000</v>
      </c>
      <c r="L264" s="116" t="s">
        <v>70</v>
      </c>
      <c r="M264" s="118" t="s">
        <v>1144</v>
      </c>
      <c r="N264" s="118">
        <v>1082958221</v>
      </c>
      <c r="O264" s="122">
        <v>14</v>
      </c>
      <c r="P264" s="219">
        <v>45302</v>
      </c>
      <c r="Q264" s="118">
        <v>2126349000</v>
      </c>
      <c r="R264" s="219">
        <v>45315</v>
      </c>
      <c r="S264" s="118">
        <v>13500000</v>
      </c>
      <c r="T264" s="119" t="s">
        <v>67</v>
      </c>
      <c r="U264" s="118">
        <v>57400977</v>
      </c>
      <c r="V264" s="118" t="s">
        <v>1205</v>
      </c>
      <c r="W264" s="219">
        <v>45315</v>
      </c>
      <c r="X264" s="219">
        <v>45315</v>
      </c>
      <c r="Y264" s="125" t="s">
        <v>77</v>
      </c>
      <c r="Z264" s="219">
        <v>45457</v>
      </c>
      <c r="AA264" s="124">
        <f t="shared" ref="AA264:AA327" si="16">+IF(Y264="1800-01-01",Z264-X264,Z264-Y264)</f>
        <v>142</v>
      </c>
      <c r="AB264" s="118">
        <v>0</v>
      </c>
      <c r="AC264" s="220">
        <v>0</v>
      </c>
      <c r="AD264" s="118">
        <v>0</v>
      </c>
      <c r="AE264" s="193" t="s">
        <v>77</v>
      </c>
      <c r="AF264" s="124">
        <f t="shared" si="14"/>
        <v>0</v>
      </c>
      <c r="AG264" s="118">
        <v>0</v>
      </c>
      <c r="AH264" s="118">
        <v>0</v>
      </c>
      <c r="AI264" s="193" t="s">
        <v>77</v>
      </c>
      <c r="AJ264" s="119">
        <v>0</v>
      </c>
      <c r="AK264" s="123" t="s">
        <v>77</v>
      </c>
      <c r="AL264" s="123" t="s">
        <v>77</v>
      </c>
      <c r="AM264" s="124">
        <f t="shared" si="15"/>
        <v>0</v>
      </c>
      <c r="AN264" s="124">
        <f>+K264+AC264-AH264</f>
        <v>13500000</v>
      </c>
      <c r="AO264" s="119" t="s">
        <v>69</v>
      </c>
      <c r="AP264" s="118">
        <v>13500000</v>
      </c>
      <c r="AQ264" s="119" t="s">
        <v>1214</v>
      </c>
      <c r="AR264" s="118">
        <v>0</v>
      </c>
      <c r="AS264" s="127" t="s">
        <v>77</v>
      </c>
      <c r="AT264" s="221">
        <v>12240000</v>
      </c>
      <c r="AU264" s="159">
        <f t="shared" ref="AU264:AU327" si="17">AN264-AT264</f>
        <v>1260000</v>
      </c>
      <c r="AV264" s="98">
        <f t="shared" ref="AV264:AV327" si="18">+IFERROR(AT264/AN264,"_")</f>
        <v>0.90666666666666662</v>
      </c>
      <c r="AW264" s="193" t="s">
        <v>77</v>
      </c>
      <c r="AX264" s="119" t="s">
        <v>1215</v>
      </c>
      <c r="AY264" s="118" t="s">
        <v>1473</v>
      </c>
      <c r="AZ264" s="116" t="s">
        <v>69</v>
      </c>
      <c r="BA264" s="116" t="s">
        <v>69</v>
      </c>
    </row>
    <row r="265" spans="2:53" x14ac:dyDescent="0.25">
      <c r="B265" s="116">
        <v>2024</v>
      </c>
      <c r="C265" s="116">
        <v>891780111</v>
      </c>
      <c r="D265" s="117" t="s">
        <v>64</v>
      </c>
      <c r="E265" s="119" t="s">
        <v>341</v>
      </c>
      <c r="F265" s="118" t="s">
        <v>607</v>
      </c>
      <c r="G265" s="218">
        <v>0</v>
      </c>
      <c r="H265" s="119" t="s">
        <v>75</v>
      </c>
      <c r="I265" s="117" t="s">
        <v>65</v>
      </c>
      <c r="J265" s="118" t="s">
        <v>868</v>
      </c>
      <c r="K265" s="118">
        <v>14300000</v>
      </c>
      <c r="L265" s="116" t="s">
        <v>70</v>
      </c>
      <c r="M265" s="118" t="s">
        <v>1145</v>
      </c>
      <c r="N265" s="118">
        <v>1122812358</v>
      </c>
      <c r="O265" s="122">
        <v>13</v>
      </c>
      <c r="P265" s="193">
        <v>45302</v>
      </c>
      <c r="Q265" s="118">
        <v>4518689382</v>
      </c>
      <c r="R265" s="219">
        <v>45315</v>
      </c>
      <c r="S265" s="118">
        <v>14300000</v>
      </c>
      <c r="T265" s="119" t="s">
        <v>67</v>
      </c>
      <c r="U265" s="118">
        <v>32770239</v>
      </c>
      <c r="V265" s="118" t="s">
        <v>1206</v>
      </c>
      <c r="W265" s="219">
        <v>45315</v>
      </c>
      <c r="X265" s="219">
        <v>45315</v>
      </c>
      <c r="Y265" s="125" t="s">
        <v>77</v>
      </c>
      <c r="Z265" s="219">
        <v>45457</v>
      </c>
      <c r="AA265" s="124">
        <f t="shared" si="16"/>
        <v>142</v>
      </c>
      <c r="AB265" s="118">
        <v>0</v>
      </c>
      <c r="AC265" s="220">
        <v>0</v>
      </c>
      <c r="AD265" s="118">
        <v>0</v>
      </c>
      <c r="AE265" s="193" t="s">
        <v>77</v>
      </c>
      <c r="AF265" s="124">
        <f t="shared" si="14"/>
        <v>0</v>
      </c>
      <c r="AG265" s="118">
        <v>1</v>
      </c>
      <c r="AH265" s="118">
        <v>12900000</v>
      </c>
      <c r="AI265" s="193">
        <v>45327</v>
      </c>
      <c r="AJ265" s="119">
        <v>0</v>
      </c>
      <c r="AK265" s="123" t="s">
        <v>77</v>
      </c>
      <c r="AL265" s="123" t="s">
        <v>77</v>
      </c>
      <c r="AM265" s="124">
        <f t="shared" si="15"/>
        <v>0</v>
      </c>
      <c r="AN265" s="124">
        <f>+K265+AC265-AH265</f>
        <v>1400000</v>
      </c>
      <c r="AO265" s="119" t="s">
        <v>69</v>
      </c>
      <c r="AP265" s="118">
        <v>14300000</v>
      </c>
      <c r="AQ265" s="119" t="s">
        <v>1214</v>
      </c>
      <c r="AR265" s="118">
        <v>0</v>
      </c>
      <c r="AS265" s="127" t="s">
        <v>77</v>
      </c>
      <c r="AT265" s="221">
        <v>1400000</v>
      </c>
      <c r="AU265" s="159">
        <f t="shared" si="17"/>
        <v>0</v>
      </c>
      <c r="AV265" s="98">
        <f t="shared" si="18"/>
        <v>1</v>
      </c>
      <c r="AW265" s="193">
        <v>45355</v>
      </c>
      <c r="AX265" s="119" t="s">
        <v>1216</v>
      </c>
      <c r="AY265" s="118" t="s">
        <v>1474</v>
      </c>
      <c r="AZ265" s="116" t="s">
        <v>69</v>
      </c>
      <c r="BA265" s="116" t="s">
        <v>69</v>
      </c>
    </row>
    <row r="266" spans="2:53" x14ac:dyDescent="0.25">
      <c r="B266" s="116">
        <v>2024</v>
      </c>
      <c r="C266" s="116">
        <v>891780111</v>
      </c>
      <c r="D266" s="117" t="s">
        <v>64</v>
      </c>
      <c r="E266" s="119" t="s">
        <v>342</v>
      </c>
      <c r="F266" s="118" t="s">
        <v>608</v>
      </c>
      <c r="G266" s="218">
        <v>0</v>
      </c>
      <c r="H266" s="119" t="s">
        <v>75</v>
      </c>
      <c r="I266" s="117" t="s">
        <v>65</v>
      </c>
      <c r="J266" s="118" t="s">
        <v>869</v>
      </c>
      <c r="K266" s="118">
        <v>14300000</v>
      </c>
      <c r="L266" s="116" t="s">
        <v>70</v>
      </c>
      <c r="M266" s="118" t="s">
        <v>1146</v>
      </c>
      <c r="N266" s="118">
        <v>1082904561</v>
      </c>
      <c r="O266" s="122">
        <v>13</v>
      </c>
      <c r="P266" s="193">
        <v>45302</v>
      </c>
      <c r="Q266" s="118">
        <v>4518689382</v>
      </c>
      <c r="R266" s="219">
        <v>45315</v>
      </c>
      <c r="S266" s="118">
        <v>14300000</v>
      </c>
      <c r="T266" s="119" t="s">
        <v>67</v>
      </c>
      <c r="U266" s="118">
        <v>72255882</v>
      </c>
      <c r="V266" s="118" t="s">
        <v>1208</v>
      </c>
      <c r="W266" s="219">
        <v>45315</v>
      </c>
      <c r="X266" s="219">
        <v>45315</v>
      </c>
      <c r="Y266" s="125" t="s">
        <v>77</v>
      </c>
      <c r="Z266" s="219">
        <v>45457</v>
      </c>
      <c r="AA266" s="124">
        <f t="shared" si="16"/>
        <v>142</v>
      </c>
      <c r="AB266" s="118">
        <v>0</v>
      </c>
      <c r="AC266" s="220">
        <v>0</v>
      </c>
      <c r="AD266" s="118">
        <v>0</v>
      </c>
      <c r="AE266" s="193" t="s">
        <v>77</v>
      </c>
      <c r="AF266" s="124">
        <f t="shared" si="14"/>
        <v>0</v>
      </c>
      <c r="AG266" s="118">
        <v>0</v>
      </c>
      <c r="AH266" s="118">
        <v>0</v>
      </c>
      <c r="AI266" s="193" t="s">
        <v>77</v>
      </c>
      <c r="AJ266" s="119">
        <v>0</v>
      </c>
      <c r="AK266" s="123" t="s">
        <v>77</v>
      </c>
      <c r="AL266" s="123" t="s">
        <v>77</v>
      </c>
      <c r="AM266" s="124">
        <f t="shared" si="15"/>
        <v>0</v>
      </c>
      <c r="AN266" s="124">
        <f>+K266+AC266-AH266</f>
        <v>14300000</v>
      </c>
      <c r="AO266" s="119" t="s">
        <v>69</v>
      </c>
      <c r="AP266" s="118">
        <v>14300000</v>
      </c>
      <c r="AQ266" s="119" t="s">
        <v>1214</v>
      </c>
      <c r="AR266" s="118">
        <v>0</v>
      </c>
      <c r="AS266" s="127" t="s">
        <v>77</v>
      </c>
      <c r="AT266" s="221">
        <v>12900000</v>
      </c>
      <c r="AU266" s="159">
        <f t="shared" si="17"/>
        <v>1400000</v>
      </c>
      <c r="AV266" s="98">
        <f t="shared" si="18"/>
        <v>0.90209790209790208</v>
      </c>
      <c r="AW266" s="193" t="s">
        <v>77</v>
      </c>
      <c r="AX266" s="119" t="s">
        <v>1215</v>
      </c>
      <c r="AY266" s="118" t="s">
        <v>1475</v>
      </c>
      <c r="AZ266" s="116" t="s">
        <v>69</v>
      </c>
      <c r="BA266" s="116" t="s">
        <v>69</v>
      </c>
    </row>
    <row r="267" spans="2:53" x14ac:dyDescent="0.25">
      <c r="B267" s="116">
        <v>2024</v>
      </c>
      <c r="C267" s="116">
        <v>891780111</v>
      </c>
      <c r="D267" s="117" t="s">
        <v>64</v>
      </c>
      <c r="E267" s="119" t="s">
        <v>343</v>
      </c>
      <c r="F267" s="118" t="s">
        <v>609</v>
      </c>
      <c r="G267" s="218">
        <v>0</v>
      </c>
      <c r="H267" s="119" t="s">
        <v>75</v>
      </c>
      <c r="I267" s="117" t="s">
        <v>65</v>
      </c>
      <c r="J267" s="118" t="s">
        <v>870</v>
      </c>
      <c r="K267" s="118">
        <v>16280000</v>
      </c>
      <c r="L267" s="116" t="s">
        <v>70</v>
      </c>
      <c r="M267" s="118" t="s">
        <v>1147</v>
      </c>
      <c r="N267" s="118">
        <v>1082957435</v>
      </c>
      <c r="O267" s="122">
        <v>13</v>
      </c>
      <c r="P267" s="193">
        <v>45302</v>
      </c>
      <c r="Q267" s="118">
        <v>4518689382</v>
      </c>
      <c r="R267" s="219">
        <v>45315</v>
      </c>
      <c r="S267" s="118">
        <v>16280000</v>
      </c>
      <c r="T267" s="119" t="s">
        <v>67</v>
      </c>
      <c r="U267" s="118">
        <v>1082868728</v>
      </c>
      <c r="V267" s="118" t="s">
        <v>1201</v>
      </c>
      <c r="W267" s="219">
        <v>45315</v>
      </c>
      <c r="X267" s="219">
        <v>45315</v>
      </c>
      <c r="Y267" s="125" t="s">
        <v>77</v>
      </c>
      <c r="Z267" s="219">
        <v>45457</v>
      </c>
      <c r="AA267" s="124">
        <f t="shared" si="16"/>
        <v>142</v>
      </c>
      <c r="AB267" s="118">
        <v>0</v>
      </c>
      <c r="AC267" s="220">
        <v>0</v>
      </c>
      <c r="AD267" s="118">
        <v>0</v>
      </c>
      <c r="AE267" s="193" t="s">
        <v>77</v>
      </c>
      <c r="AF267" s="124">
        <f t="shared" si="14"/>
        <v>0</v>
      </c>
      <c r="AG267" s="118">
        <v>0</v>
      </c>
      <c r="AH267" s="118">
        <v>0</v>
      </c>
      <c r="AI267" s="193" t="s">
        <v>77</v>
      </c>
      <c r="AJ267" s="119">
        <v>0</v>
      </c>
      <c r="AK267" s="123" t="s">
        <v>77</v>
      </c>
      <c r="AL267" s="123" t="s">
        <v>77</v>
      </c>
      <c r="AM267" s="124">
        <f t="shared" si="15"/>
        <v>0</v>
      </c>
      <c r="AN267" s="124">
        <f>+K267+AC267-AH267</f>
        <v>16280000</v>
      </c>
      <c r="AO267" s="119" t="s">
        <v>69</v>
      </c>
      <c r="AP267" s="118">
        <v>16280000</v>
      </c>
      <c r="AQ267" s="119" t="s">
        <v>1214</v>
      </c>
      <c r="AR267" s="118">
        <v>0</v>
      </c>
      <c r="AS267" s="127" t="s">
        <v>77</v>
      </c>
      <c r="AT267" s="221">
        <v>14740000</v>
      </c>
      <c r="AU267" s="159">
        <f t="shared" si="17"/>
        <v>1540000</v>
      </c>
      <c r="AV267" s="98">
        <f t="shared" si="18"/>
        <v>0.90540540540540537</v>
      </c>
      <c r="AW267" s="193" t="s">
        <v>77</v>
      </c>
      <c r="AX267" s="119" t="s">
        <v>1215</v>
      </c>
      <c r="AY267" s="118" t="s">
        <v>1476</v>
      </c>
      <c r="AZ267" s="116" t="s">
        <v>69</v>
      </c>
      <c r="BA267" s="116" t="s">
        <v>69</v>
      </c>
    </row>
    <row r="268" spans="2:53" x14ac:dyDescent="0.25">
      <c r="B268" s="116">
        <v>2024</v>
      </c>
      <c r="C268" s="116">
        <v>891780111</v>
      </c>
      <c r="D268" s="117" t="s">
        <v>64</v>
      </c>
      <c r="E268" s="119" t="s">
        <v>344</v>
      </c>
      <c r="F268" s="118" t="s">
        <v>610</v>
      </c>
      <c r="G268" s="218">
        <v>0</v>
      </c>
      <c r="H268" s="119" t="s">
        <v>75</v>
      </c>
      <c r="I268" s="117" t="s">
        <v>65</v>
      </c>
      <c r="J268" s="118" t="s">
        <v>871</v>
      </c>
      <c r="K268" s="118">
        <v>13500000</v>
      </c>
      <c r="L268" s="116" t="s">
        <v>70</v>
      </c>
      <c r="M268" s="118" t="s">
        <v>1148</v>
      </c>
      <c r="N268" s="118">
        <v>57444371</v>
      </c>
      <c r="O268" s="122">
        <v>14</v>
      </c>
      <c r="P268" s="219">
        <v>45302</v>
      </c>
      <c r="Q268" s="118">
        <v>2126349000</v>
      </c>
      <c r="R268" s="219">
        <v>45315</v>
      </c>
      <c r="S268" s="118">
        <v>13500000</v>
      </c>
      <c r="T268" s="119" t="s">
        <v>67</v>
      </c>
      <c r="U268" s="118">
        <v>57400977</v>
      </c>
      <c r="V268" s="118" t="s">
        <v>1205</v>
      </c>
      <c r="W268" s="219">
        <v>45315</v>
      </c>
      <c r="X268" s="219">
        <v>45315</v>
      </c>
      <c r="Y268" s="125" t="s">
        <v>77</v>
      </c>
      <c r="Z268" s="219">
        <v>45457</v>
      </c>
      <c r="AA268" s="124">
        <f t="shared" si="16"/>
        <v>142</v>
      </c>
      <c r="AB268" s="118">
        <v>0</v>
      </c>
      <c r="AC268" s="220">
        <v>0</v>
      </c>
      <c r="AD268" s="118">
        <v>0</v>
      </c>
      <c r="AE268" s="193" t="s">
        <v>77</v>
      </c>
      <c r="AF268" s="124">
        <f t="shared" si="14"/>
        <v>0</v>
      </c>
      <c r="AG268" s="118">
        <v>0</v>
      </c>
      <c r="AH268" s="118">
        <v>0</v>
      </c>
      <c r="AI268" s="193" t="s">
        <v>77</v>
      </c>
      <c r="AJ268" s="119">
        <v>0</v>
      </c>
      <c r="AK268" s="123" t="s">
        <v>77</v>
      </c>
      <c r="AL268" s="123" t="s">
        <v>77</v>
      </c>
      <c r="AM268" s="124">
        <f t="shared" si="15"/>
        <v>0</v>
      </c>
      <c r="AN268" s="124">
        <f>+K268+AC268-AH268</f>
        <v>13500000</v>
      </c>
      <c r="AO268" s="119" t="s">
        <v>69</v>
      </c>
      <c r="AP268" s="118">
        <v>13500000</v>
      </c>
      <c r="AQ268" s="119" t="s">
        <v>1214</v>
      </c>
      <c r="AR268" s="118">
        <v>0</v>
      </c>
      <c r="AS268" s="127" t="s">
        <v>77</v>
      </c>
      <c r="AT268" s="221">
        <v>12240000</v>
      </c>
      <c r="AU268" s="159">
        <f t="shared" si="17"/>
        <v>1260000</v>
      </c>
      <c r="AV268" s="98">
        <f t="shared" si="18"/>
        <v>0.90666666666666662</v>
      </c>
      <c r="AW268" s="193" t="s">
        <v>77</v>
      </c>
      <c r="AX268" s="119" t="s">
        <v>1215</v>
      </c>
      <c r="AY268" s="118" t="s">
        <v>1477</v>
      </c>
      <c r="AZ268" s="116" t="s">
        <v>69</v>
      </c>
      <c r="BA268" s="116" t="s">
        <v>69</v>
      </c>
    </row>
    <row r="269" spans="2:53" x14ac:dyDescent="0.25">
      <c r="B269" s="116">
        <v>2024</v>
      </c>
      <c r="C269" s="116">
        <v>891780111</v>
      </c>
      <c r="D269" s="117" t="s">
        <v>64</v>
      </c>
      <c r="E269" s="119" t="s">
        <v>345</v>
      </c>
      <c r="F269" s="118" t="s">
        <v>611</v>
      </c>
      <c r="G269" s="218">
        <v>0</v>
      </c>
      <c r="H269" s="119" t="s">
        <v>75</v>
      </c>
      <c r="I269" s="117" t="s">
        <v>65</v>
      </c>
      <c r="J269" s="118" t="s">
        <v>872</v>
      </c>
      <c r="K269" s="118">
        <v>14490000</v>
      </c>
      <c r="L269" s="116" t="s">
        <v>70</v>
      </c>
      <c r="M269" s="118" t="s">
        <v>1149</v>
      </c>
      <c r="N269" s="118">
        <v>4979192</v>
      </c>
      <c r="O269" s="122">
        <v>13</v>
      </c>
      <c r="P269" s="193">
        <v>45302</v>
      </c>
      <c r="Q269" s="118">
        <v>4518689382</v>
      </c>
      <c r="R269" s="219">
        <v>45315</v>
      </c>
      <c r="S269" s="118">
        <v>14490000</v>
      </c>
      <c r="T269" s="119" t="s">
        <v>67</v>
      </c>
      <c r="U269" s="118">
        <v>84457182</v>
      </c>
      <c r="V269" s="118" t="s">
        <v>1199</v>
      </c>
      <c r="W269" s="219">
        <v>45315</v>
      </c>
      <c r="X269" s="219">
        <v>45315</v>
      </c>
      <c r="Y269" s="125" t="s">
        <v>77</v>
      </c>
      <c r="Z269" s="219">
        <v>45457</v>
      </c>
      <c r="AA269" s="124">
        <f t="shared" si="16"/>
        <v>142</v>
      </c>
      <c r="AB269" s="118">
        <v>0</v>
      </c>
      <c r="AC269" s="220">
        <v>0</v>
      </c>
      <c r="AD269" s="118">
        <v>0</v>
      </c>
      <c r="AE269" s="193" t="s">
        <v>77</v>
      </c>
      <c r="AF269" s="124">
        <f t="shared" si="14"/>
        <v>0</v>
      </c>
      <c r="AG269" s="118">
        <v>0</v>
      </c>
      <c r="AH269" s="118">
        <v>0</v>
      </c>
      <c r="AI269" s="193" t="s">
        <v>77</v>
      </c>
      <c r="AJ269" s="119">
        <v>0</v>
      </c>
      <c r="AK269" s="123" t="s">
        <v>77</v>
      </c>
      <c r="AL269" s="123" t="s">
        <v>77</v>
      </c>
      <c r="AM269" s="124">
        <f t="shared" si="15"/>
        <v>0</v>
      </c>
      <c r="AN269" s="124">
        <f>+K269+AC269-AH269</f>
        <v>14490000</v>
      </c>
      <c r="AO269" s="119" t="s">
        <v>69</v>
      </c>
      <c r="AP269" s="118">
        <v>14490000</v>
      </c>
      <c r="AQ269" s="119" t="s">
        <v>1214</v>
      </c>
      <c r="AR269" s="118">
        <v>0</v>
      </c>
      <c r="AS269" s="127" t="s">
        <v>77</v>
      </c>
      <c r="AT269" s="221">
        <v>13230000</v>
      </c>
      <c r="AU269" s="159">
        <f t="shared" si="17"/>
        <v>1260000</v>
      </c>
      <c r="AV269" s="98">
        <f t="shared" si="18"/>
        <v>0.91304347826086951</v>
      </c>
      <c r="AW269" s="193" t="s">
        <v>77</v>
      </c>
      <c r="AX269" s="119" t="s">
        <v>1215</v>
      </c>
      <c r="AY269" s="118" t="s">
        <v>1478</v>
      </c>
      <c r="AZ269" s="116" t="s">
        <v>69</v>
      </c>
      <c r="BA269" s="116" t="s">
        <v>69</v>
      </c>
    </row>
    <row r="270" spans="2:53" x14ac:dyDescent="0.25">
      <c r="B270" s="116">
        <v>2024</v>
      </c>
      <c r="C270" s="116">
        <v>891780111</v>
      </c>
      <c r="D270" s="117" t="s">
        <v>64</v>
      </c>
      <c r="E270" s="119" t="s">
        <v>346</v>
      </c>
      <c r="F270" s="118" t="s">
        <v>612</v>
      </c>
      <c r="G270" s="218">
        <v>0</v>
      </c>
      <c r="H270" s="119" t="s">
        <v>75</v>
      </c>
      <c r="I270" s="117" t="s">
        <v>65</v>
      </c>
      <c r="J270" s="118" t="s">
        <v>784</v>
      </c>
      <c r="K270" s="118">
        <v>12833000</v>
      </c>
      <c r="L270" s="116" t="s">
        <v>70</v>
      </c>
      <c r="M270" s="118" t="s">
        <v>1150</v>
      </c>
      <c r="N270" s="118">
        <v>1084727795</v>
      </c>
      <c r="O270" s="122">
        <v>14</v>
      </c>
      <c r="P270" s="219">
        <v>45302</v>
      </c>
      <c r="Q270" s="118">
        <v>2126349000</v>
      </c>
      <c r="R270" s="219">
        <v>45315</v>
      </c>
      <c r="S270" s="118">
        <v>12833000</v>
      </c>
      <c r="T270" s="119" t="s">
        <v>67</v>
      </c>
      <c r="U270" s="118">
        <v>84457182</v>
      </c>
      <c r="V270" s="118" t="s">
        <v>1199</v>
      </c>
      <c r="W270" s="219">
        <v>45315</v>
      </c>
      <c r="X270" s="219">
        <v>45315</v>
      </c>
      <c r="Y270" s="125" t="s">
        <v>77</v>
      </c>
      <c r="Z270" s="219">
        <v>45457</v>
      </c>
      <c r="AA270" s="124">
        <f t="shared" si="16"/>
        <v>142</v>
      </c>
      <c r="AB270" s="118">
        <v>0</v>
      </c>
      <c r="AC270" s="220">
        <v>0</v>
      </c>
      <c r="AD270" s="118">
        <v>0</v>
      </c>
      <c r="AE270" s="193" t="s">
        <v>77</v>
      </c>
      <c r="AF270" s="124">
        <f t="shared" si="14"/>
        <v>0</v>
      </c>
      <c r="AG270" s="118">
        <v>0</v>
      </c>
      <c r="AH270" s="118">
        <v>0</v>
      </c>
      <c r="AI270" s="193" t="s">
        <v>77</v>
      </c>
      <c r="AJ270" s="119">
        <v>0</v>
      </c>
      <c r="AK270" s="123" t="s">
        <v>77</v>
      </c>
      <c r="AL270" s="123" t="s">
        <v>77</v>
      </c>
      <c r="AM270" s="124">
        <f t="shared" si="15"/>
        <v>0</v>
      </c>
      <c r="AN270" s="124">
        <f>+K270+AC270-AH270</f>
        <v>12833000</v>
      </c>
      <c r="AO270" s="119" t="s">
        <v>69</v>
      </c>
      <c r="AP270" s="118">
        <v>12833000</v>
      </c>
      <c r="AQ270" s="119" t="s">
        <v>1214</v>
      </c>
      <c r="AR270" s="118">
        <v>0</v>
      </c>
      <c r="AS270" s="127" t="s">
        <v>77</v>
      </c>
      <c r="AT270" s="221">
        <v>9167000</v>
      </c>
      <c r="AU270" s="159">
        <f t="shared" si="17"/>
        <v>3666000</v>
      </c>
      <c r="AV270" s="98">
        <f t="shared" si="18"/>
        <v>0.71433024234395703</v>
      </c>
      <c r="AW270" s="193" t="s">
        <v>77</v>
      </c>
      <c r="AX270" s="119" t="s">
        <v>1215</v>
      </c>
      <c r="AY270" s="118" t="s">
        <v>1479</v>
      </c>
      <c r="AZ270" s="116" t="s">
        <v>69</v>
      </c>
      <c r="BA270" s="116" t="s">
        <v>69</v>
      </c>
    </row>
    <row r="271" spans="2:53" x14ac:dyDescent="0.25">
      <c r="B271" s="116">
        <v>2024</v>
      </c>
      <c r="C271" s="116">
        <v>891780111</v>
      </c>
      <c r="D271" s="117" t="s">
        <v>64</v>
      </c>
      <c r="E271" s="119" t="s">
        <v>347</v>
      </c>
      <c r="F271" s="118" t="s">
        <v>613</v>
      </c>
      <c r="G271" s="218">
        <v>0</v>
      </c>
      <c r="H271" s="119" t="s">
        <v>75</v>
      </c>
      <c r="I271" s="117" t="s">
        <v>65</v>
      </c>
      <c r="J271" s="118" t="s">
        <v>873</v>
      </c>
      <c r="K271" s="118">
        <v>2400000</v>
      </c>
      <c r="L271" s="116" t="s">
        <v>70</v>
      </c>
      <c r="M271" s="118" t="s">
        <v>1151</v>
      </c>
      <c r="N271" s="118">
        <v>72006198</v>
      </c>
      <c r="O271" s="118">
        <v>50</v>
      </c>
      <c r="P271" s="219">
        <v>45306</v>
      </c>
      <c r="Q271" s="118">
        <v>318249309.38</v>
      </c>
      <c r="R271" s="219">
        <v>45315</v>
      </c>
      <c r="S271" s="118">
        <v>2400000</v>
      </c>
      <c r="T271" s="119" t="s">
        <v>67</v>
      </c>
      <c r="U271" s="118">
        <v>1082870070</v>
      </c>
      <c r="V271" s="118" t="s">
        <v>1202</v>
      </c>
      <c r="W271" s="219">
        <v>45315</v>
      </c>
      <c r="X271" s="219">
        <v>45315</v>
      </c>
      <c r="Y271" s="125" t="s">
        <v>77</v>
      </c>
      <c r="Z271" s="219">
        <v>45322</v>
      </c>
      <c r="AA271" s="124">
        <f t="shared" si="16"/>
        <v>7</v>
      </c>
      <c r="AB271" s="118">
        <v>0</v>
      </c>
      <c r="AC271" s="220">
        <v>0</v>
      </c>
      <c r="AD271" s="118">
        <v>0</v>
      </c>
      <c r="AE271" s="193" t="s">
        <v>77</v>
      </c>
      <c r="AF271" s="124">
        <f t="shared" si="14"/>
        <v>0</v>
      </c>
      <c r="AG271" s="118">
        <v>0</v>
      </c>
      <c r="AH271" s="118">
        <v>0</v>
      </c>
      <c r="AI271" s="193" t="s">
        <v>77</v>
      </c>
      <c r="AJ271" s="119">
        <v>0</v>
      </c>
      <c r="AK271" s="123" t="s">
        <v>77</v>
      </c>
      <c r="AL271" s="123" t="s">
        <v>77</v>
      </c>
      <c r="AM271" s="124">
        <f t="shared" si="15"/>
        <v>0</v>
      </c>
      <c r="AN271" s="124">
        <f>+K271+AC271-AH271</f>
        <v>2400000</v>
      </c>
      <c r="AO271" s="119" t="s">
        <v>69</v>
      </c>
      <c r="AP271" s="118">
        <v>2400000</v>
      </c>
      <c r="AQ271" s="119" t="s">
        <v>1214</v>
      </c>
      <c r="AR271" s="118">
        <v>0</v>
      </c>
      <c r="AS271" s="127" t="s">
        <v>77</v>
      </c>
      <c r="AT271" s="221">
        <v>2400000</v>
      </c>
      <c r="AU271" s="159">
        <f t="shared" si="17"/>
        <v>0</v>
      </c>
      <c r="AV271" s="98">
        <f t="shared" si="18"/>
        <v>1</v>
      </c>
      <c r="AW271" s="193" t="s">
        <v>77</v>
      </c>
      <c r="AX271" s="119" t="s">
        <v>1497</v>
      </c>
      <c r="AY271" s="118" t="s">
        <v>1480</v>
      </c>
      <c r="AZ271" s="116" t="s">
        <v>69</v>
      </c>
      <c r="BA271" s="116" t="s">
        <v>69</v>
      </c>
    </row>
    <row r="272" spans="2:53" x14ac:dyDescent="0.25">
      <c r="B272" s="116">
        <v>2024</v>
      </c>
      <c r="C272" s="116">
        <v>891780111</v>
      </c>
      <c r="D272" s="117" t="s">
        <v>64</v>
      </c>
      <c r="E272" s="119" t="s">
        <v>348</v>
      </c>
      <c r="F272" s="118" t="s">
        <v>614</v>
      </c>
      <c r="G272" s="218">
        <v>0</v>
      </c>
      <c r="H272" s="119" t="s">
        <v>75</v>
      </c>
      <c r="I272" s="117" t="s">
        <v>65</v>
      </c>
      <c r="J272" s="118" t="s">
        <v>874</v>
      </c>
      <c r="K272" s="118">
        <v>14300000</v>
      </c>
      <c r="L272" s="116" t="s">
        <v>70</v>
      </c>
      <c r="M272" s="118" t="s">
        <v>1152</v>
      </c>
      <c r="N272" s="118">
        <v>1102864782</v>
      </c>
      <c r="O272" s="122">
        <v>13</v>
      </c>
      <c r="P272" s="193">
        <v>45302</v>
      </c>
      <c r="Q272" s="118">
        <v>4518689382</v>
      </c>
      <c r="R272" s="219">
        <v>45315</v>
      </c>
      <c r="S272" s="118">
        <v>14300000</v>
      </c>
      <c r="T272" s="119" t="s">
        <v>67</v>
      </c>
      <c r="U272" s="118">
        <v>72221403</v>
      </c>
      <c r="V272" s="118" t="s">
        <v>1209</v>
      </c>
      <c r="W272" s="219">
        <v>45315</v>
      </c>
      <c r="X272" s="219">
        <v>45315</v>
      </c>
      <c r="Y272" s="125" t="s">
        <v>77</v>
      </c>
      <c r="Z272" s="219">
        <v>45457</v>
      </c>
      <c r="AA272" s="124">
        <f t="shared" si="16"/>
        <v>142</v>
      </c>
      <c r="AB272" s="118">
        <v>0</v>
      </c>
      <c r="AC272" s="220">
        <v>0</v>
      </c>
      <c r="AD272" s="118">
        <v>0</v>
      </c>
      <c r="AE272" s="193" t="s">
        <v>77</v>
      </c>
      <c r="AF272" s="124">
        <f t="shared" si="14"/>
        <v>0</v>
      </c>
      <c r="AG272" s="118">
        <v>0</v>
      </c>
      <c r="AH272" s="118">
        <v>0</v>
      </c>
      <c r="AI272" s="193" t="s">
        <v>77</v>
      </c>
      <c r="AJ272" s="119">
        <v>0</v>
      </c>
      <c r="AK272" s="123" t="s">
        <v>77</v>
      </c>
      <c r="AL272" s="123" t="s">
        <v>77</v>
      </c>
      <c r="AM272" s="124">
        <f t="shared" si="15"/>
        <v>0</v>
      </c>
      <c r="AN272" s="124">
        <f>+K272+AC272-AH272</f>
        <v>14300000</v>
      </c>
      <c r="AO272" s="119" t="s">
        <v>69</v>
      </c>
      <c r="AP272" s="118">
        <v>14300000</v>
      </c>
      <c r="AQ272" s="119" t="s">
        <v>1214</v>
      </c>
      <c r="AR272" s="118">
        <v>0</v>
      </c>
      <c r="AS272" s="127" t="s">
        <v>77</v>
      </c>
      <c r="AT272" s="221">
        <v>12900000</v>
      </c>
      <c r="AU272" s="159">
        <f t="shared" si="17"/>
        <v>1400000</v>
      </c>
      <c r="AV272" s="98">
        <f t="shared" si="18"/>
        <v>0.90209790209790208</v>
      </c>
      <c r="AW272" s="193" t="s">
        <v>77</v>
      </c>
      <c r="AX272" s="119" t="s">
        <v>1215</v>
      </c>
      <c r="AY272" s="118" t="s">
        <v>1481</v>
      </c>
      <c r="AZ272" s="116" t="s">
        <v>69</v>
      </c>
      <c r="BA272" s="116" t="s">
        <v>69</v>
      </c>
    </row>
    <row r="273" spans="2:53" x14ac:dyDescent="0.25">
      <c r="B273" s="116">
        <v>2024</v>
      </c>
      <c r="C273" s="116">
        <v>891780111</v>
      </c>
      <c r="D273" s="117" t="s">
        <v>64</v>
      </c>
      <c r="E273" s="119" t="s">
        <v>349</v>
      </c>
      <c r="F273" s="118" t="s">
        <v>615</v>
      </c>
      <c r="G273" s="218">
        <v>0</v>
      </c>
      <c r="H273" s="119" t="s">
        <v>75</v>
      </c>
      <c r="I273" s="117" t="s">
        <v>65</v>
      </c>
      <c r="J273" s="118" t="s">
        <v>875</v>
      </c>
      <c r="K273" s="118">
        <v>10010000</v>
      </c>
      <c r="L273" s="116" t="s">
        <v>70</v>
      </c>
      <c r="M273" s="118" t="s">
        <v>1153</v>
      </c>
      <c r="N273" s="118">
        <v>57435172</v>
      </c>
      <c r="O273" s="122">
        <v>14</v>
      </c>
      <c r="P273" s="219">
        <v>45302</v>
      </c>
      <c r="Q273" s="118">
        <v>2126349000</v>
      </c>
      <c r="R273" s="219">
        <v>45315</v>
      </c>
      <c r="S273" s="118">
        <v>10010000</v>
      </c>
      <c r="T273" s="119" t="s">
        <v>67</v>
      </c>
      <c r="U273" s="118">
        <v>57444673</v>
      </c>
      <c r="V273" s="118" t="s">
        <v>1175</v>
      </c>
      <c r="W273" s="219">
        <v>45315</v>
      </c>
      <c r="X273" s="219">
        <v>45315</v>
      </c>
      <c r="Y273" s="125" t="s">
        <v>77</v>
      </c>
      <c r="Z273" s="219">
        <v>45457</v>
      </c>
      <c r="AA273" s="124">
        <f t="shared" si="16"/>
        <v>142</v>
      </c>
      <c r="AB273" s="118">
        <v>0</v>
      </c>
      <c r="AC273" s="220">
        <v>0</v>
      </c>
      <c r="AD273" s="118">
        <v>0</v>
      </c>
      <c r="AE273" s="193" t="s">
        <v>77</v>
      </c>
      <c r="AF273" s="124">
        <f t="shared" si="14"/>
        <v>0</v>
      </c>
      <c r="AG273" s="118">
        <v>0</v>
      </c>
      <c r="AH273" s="118">
        <v>0</v>
      </c>
      <c r="AI273" s="193" t="s">
        <v>77</v>
      </c>
      <c r="AJ273" s="119">
        <v>0</v>
      </c>
      <c r="AK273" s="123" t="s">
        <v>77</v>
      </c>
      <c r="AL273" s="123" t="s">
        <v>77</v>
      </c>
      <c r="AM273" s="124">
        <f t="shared" si="15"/>
        <v>0</v>
      </c>
      <c r="AN273" s="124">
        <f>+K273+AC273-AH273</f>
        <v>10010000</v>
      </c>
      <c r="AO273" s="119" t="s">
        <v>69</v>
      </c>
      <c r="AP273" s="118">
        <v>10010000</v>
      </c>
      <c r="AQ273" s="119" t="s">
        <v>1214</v>
      </c>
      <c r="AR273" s="118">
        <v>0</v>
      </c>
      <c r="AS273" s="127" t="s">
        <v>77</v>
      </c>
      <c r="AT273" s="221">
        <v>9030000</v>
      </c>
      <c r="AU273" s="159">
        <f t="shared" si="17"/>
        <v>980000</v>
      </c>
      <c r="AV273" s="98">
        <f t="shared" si="18"/>
        <v>0.90209790209790208</v>
      </c>
      <c r="AW273" s="193" t="s">
        <v>77</v>
      </c>
      <c r="AX273" s="119" t="s">
        <v>1215</v>
      </c>
      <c r="AY273" s="118" t="s">
        <v>1482</v>
      </c>
      <c r="AZ273" s="116" t="s">
        <v>69</v>
      </c>
      <c r="BA273" s="116" t="s">
        <v>69</v>
      </c>
    </row>
    <row r="274" spans="2:53" x14ac:dyDescent="0.25">
      <c r="B274" s="116">
        <v>2024</v>
      </c>
      <c r="C274" s="116">
        <v>891780111</v>
      </c>
      <c r="D274" s="117" t="s">
        <v>64</v>
      </c>
      <c r="E274" s="119" t="s">
        <v>350</v>
      </c>
      <c r="F274" s="118" t="s">
        <v>616</v>
      </c>
      <c r="G274" s="218">
        <v>0</v>
      </c>
      <c r="H274" s="119" t="s">
        <v>75</v>
      </c>
      <c r="I274" s="117" t="s">
        <v>65</v>
      </c>
      <c r="J274" s="118" t="s">
        <v>875</v>
      </c>
      <c r="K274" s="118">
        <v>10010000</v>
      </c>
      <c r="L274" s="116" t="s">
        <v>70</v>
      </c>
      <c r="M274" s="118" t="s">
        <v>1154</v>
      </c>
      <c r="N274" s="118">
        <v>1082977230</v>
      </c>
      <c r="O274" s="122">
        <v>14</v>
      </c>
      <c r="P274" s="219">
        <v>45302</v>
      </c>
      <c r="Q274" s="118">
        <v>2126349000</v>
      </c>
      <c r="R274" s="219">
        <v>45315</v>
      </c>
      <c r="S274" s="118">
        <v>10010000</v>
      </c>
      <c r="T274" s="119" t="s">
        <v>67</v>
      </c>
      <c r="U274" s="118">
        <v>57444673</v>
      </c>
      <c r="V274" s="118" t="s">
        <v>1175</v>
      </c>
      <c r="W274" s="219">
        <v>45315</v>
      </c>
      <c r="X274" s="219">
        <v>45315</v>
      </c>
      <c r="Y274" s="125" t="s">
        <v>77</v>
      </c>
      <c r="Z274" s="219">
        <v>45457</v>
      </c>
      <c r="AA274" s="124">
        <f t="shared" si="16"/>
        <v>142</v>
      </c>
      <c r="AB274" s="118">
        <v>0</v>
      </c>
      <c r="AC274" s="220">
        <v>0</v>
      </c>
      <c r="AD274" s="118">
        <v>0</v>
      </c>
      <c r="AE274" s="193" t="s">
        <v>77</v>
      </c>
      <c r="AF274" s="124">
        <f t="shared" si="14"/>
        <v>0</v>
      </c>
      <c r="AG274" s="118">
        <v>0</v>
      </c>
      <c r="AH274" s="118">
        <v>0</v>
      </c>
      <c r="AI274" s="193" t="s">
        <v>77</v>
      </c>
      <c r="AJ274" s="119">
        <v>0</v>
      </c>
      <c r="AK274" s="123" t="s">
        <v>77</v>
      </c>
      <c r="AL274" s="123" t="s">
        <v>77</v>
      </c>
      <c r="AM274" s="124">
        <f t="shared" si="15"/>
        <v>0</v>
      </c>
      <c r="AN274" s="124">
        <f>+K274+AC274-AH274</f>
        <v>10010000</v>
      </c>
      <c r="AO274" s="119" t="s">
        <v>69</v>
      </c>
      <c r="AP274" s="118">
        <v>10010000</v>
      </c>
      <c r="AQ274" s="119" t="s">
        <v>1214</v>
      </c>
      <c r="AR274" s="118">
        <v>0</v>
      </c>
      <c r="AS274" s="127" t="s">
        <v>77</v>
      </c>
      <c r="AT274" s="221">
        <v>9030000</v>
      </c>
      <c r="AU274" s="159">
        <f t="shared" si="17"/>
        <v>980000</v>
      </c>
      <c r="AV274" s="98">
        <f t="shared" si="18"/>
        <v>0.90209790209790208</v>
      </c>
      <c r="AW274" s="193" t="s">
        <v>77</v>
      </c>
      <c r="AX274" s="119" t="s">
        <v>1215</v>
      </c>
      <c r="AY274" s="118" t="s">
        <v>1483</v>
      </c>
      <c r="AZ274" s="116" t="s">
        <v>69</v>
      </c>
      <c r="BA274" s="116" t="s">
        <v>69</v>
      </c>
    </row>
    <row r="275" spans="2:53" x14ac:dyDescent="0.25">
      <c r="B275" s="116">
        <v>2024</v>
      </c>
      <c r="C275" s="116">
        <v>891780111</v>
      </c>
      <c r="D275" s="117" t="s">
        <v>64</v>
      </c>
      <c r="E275" s="119" t="s">
        <v>351</v>
      </c>
      <c r="F275" s="118" t="s">
        <v>617</v>
      </c>
      <c r="G275" s="218">
        <v>0</v>
      </c>
      <c r="H275" s="119" t="s">
        <v>75</v>
      </c>
      <c r="I275" s="117" t="s">
        <v>65</v>
      </c>
      <c r="J275" s="118" t="s">
        <v>876</v>
      </c>
      <c r="K275" s="118">
        <v>20000000</v>
      </c>
      <c r="L275" s="116" t="s">
        <v>70</v>
      </c>
      <c r="M275" s="118" t="s">
        <v>1155</v>
      </c>
      <c r="N275" s="118">
        <v>1065883393</v>
      </c>
      <c r="O275" s="122">
        <v>13</v>
      </c>
      <c r="P275" s="193">
        <v>45302</v>
      </c>
      <c r="Q275" s="118">
        <v>4518689382</v>
      </c>
      <c r="R275" s="219">
        <v>45315</v>
      </c>
      <c r="S275" s="118">
        <v>20000000</v>
      </c>
      <c r="T275" s="119" t="s">
        <v>67</v>
      </c>
      <c r="U275" s="118">
        <v>15443332</v>
      </c>
      <c r="V275" s="118" t="s">
        <v>1177</v>
      </c>
      <c r="W275" s="219">
        <v>45315</v>
      </c>
      <c r="X275" s="219">
        <v>45315</v>
      </c>
      <c r="Y275" s="125" t="s">
        <v>77</v>
      </c>
      <c r="Z275" s="219">
        <v>45457</v>
      </c>
      <c r="AA275" s="124">
        <f t="shared" si="16"/>
        <v>142</v>
      </c>
      <c r="AB275" s="118">
        <v>0</v>
      </c>
      <c r="AC275" s="220">
        <v>0</v>
      </c>
      <c r="AD275" s="118">
        <v>0</v>
      </c>
      <c r="AE275" s="193" t="s">
        <v>77</v>
      </c>
      <c r="AF275" s="124">
        <f t="shared" si="14"/>
        <v>0</v>
      </c>
      <c r="AG275" s="118">
        <v>0</v>
      </c>
      <c r="AH275" s="118">
        <v>0</v>
      </c>
      <c r="AI275" s="193" t="s">
        <v>77</v>
      </c>
      <c r="AJ275" s="119">
        <v>0</v>
      </c>
      <c r="AK275" s="123" t="s">
        <v>77</v>
      </c>
      <c r="AL275" s="123" t="s">
        <v>77</v>
      </c>
      <c r="AM275" s="124">
        <f t="shared" si="15"/>
        <v>0</v>
      </c>
      <c r="AN275" s="124">
        <f>+K275+AC275-AH275</f>
        <v>20000000</v>
      </c>
      <c r="AO275" s="119" t="s">
        <v>69</v>
      </c>
      <c r="AP275" s="118">
        <v>20000000</v>
      </c>
      <c r="AQ275" s="119" t="s">
        <v>1214</v>
      </c>
      <c r="AR275" s="118">
        <v>0</v>
      </c>
      <c r="AS275" s="127" t="s">
        <v>77</v>
      </c>
      <c r="AT275" s="221">
        <v>18133000</v>
      </c>
      <c r="AU275" s="159">
        <f t="shared" si="17"/>
        <v>1867000</v>
      </c>
      <c r="AV275" s="98">
        <f t="shared" si="18"/>
        <v>0.90664999999999996</v>
      </c>
      <c r="AW275" s="193" t="s">
        <v>77</v>
      </c>
      <c r="AX275" s="119" t="s">
        <v>1215</v>
      </c>
      <c r="AY275" s="118" t="s">
        <v>1484</v>
      </c>
      <c r="AZ275" s="116" t="s">
        <v>69</v>
      </c>
      <c r="BA275" s="116" t="s">
        <v>69</v>
      </c>
    </row>
    <row r="276" spans="2:53" x14ac:dyDescent="0.25">
      <c r="B276" s="116">
        <v>2024</v>
      </c>
      <c r="C276" s="116">
        <v>891780111</v>
      </c>
      <c r="D276" s="117" t="s">
        <v>64</v>
      </c>
      <c r="E276" s="119" t="s">
        <v>352</v>
      </c>
      <c r="F276" s="118" t="s">
        <v>618</v>
      </c>
      <c r="G276" s="218">
        <v>0</v>
      </c>
      <c r="H276" s="119" t="s">
        <v>75</v>
      </c>
      <c r="I276" s="117" t="s">
        <v>65</v>
      </c>
      <c r="J276" s="118" t="s">
        <v>877</v>
      </c>
      <c r="K276" s="118">
        <v>30000000</v>
      </c>
      <c r="L276" s="116" t="s">
        <v>70</v>
      </c>
      <c r="M276" s="118" t="s">
        <v>1156</v>
      </c>
      <c r="N276" s="118">
        <v>1018413783</v>
      </c>
      <c r="O276" s="122">
        <v>13</v>
      </c>
      <c r="P276" s="193">
        <v>45302</v>
      </c>
      <c r="Q276" s="118">
        <v>4518689382</v>
      </c>
      <c r="R276" s="219">
        <v>45316</v>
      </c>
      <c r="S276" s="118">
        <v>30000000</v>
      </c>
      <c r="T276" s="119" t="s">
        <v>67</v>
      </c>
      <c r="U276" s="118">
        <v>57461216</v>
      </c>
      <c r="V276" s="118" t="s">
        <v>1180</v>
      </c>
      <c r="W276" s="219">
        <v>45316</v>
      </c>
      <c r="X276" s="219">
        <v>45316</v>
      </c>
      <c r="Y276" s="125" t="s">
        <v>77</v>
      </c>
      <c r="Z276" s="219">
        <v>45457</v>
      </c>
      <c r="AA276" s="124">
        <f t="shared" si="16"/>
        <v>141</v>
      </c>
      <c r="AB276" s="118">
        <v>0</v>
      </c>
      <c r="AC276" s="220">
        <v>0</v>
      </c>
      <c r="AD276" s="118">
        <v>0</v>
      </c>
      <c r="AE276" s="193" t="s">
        <v>77</v>
      </c>
      <c r="AF276" s="124">
        <f t="shared" si="14"/>
        <v>0</v>
      </c>
      <c r="AG276" s="118">
        <v>0</v>
      </c>
      <c r="AH276" s="118">
        <v>0</v>
      </c>
      <c r="AI276" s="193" t="s">
        <v>77</v>
      </c>
      <c r="AJ276" s="119">
        <v>0</v>
      </c>
      <c r="AK276" s="123" t="s">
        <v>77</v>
      </c>
      <c r="AL276" s="123" t="s">
        <v>77</v>
      </c>
      <c r="AM276" s="124">
        <f t="shared" si="15"/>
        <v>0</v>
      </c>
      <c r="AN276" s="124">
        <f>+K276+AC276-AH276</f>
        <v>30000000</v>
      </c>
      <c r="AO276" s="119" t="s">
        <v>69</v>
      </c>
      <c r="AP276" s="118">
        <v>30000000</v>
      </c>
      <c r="AQ276" s="119" t="s">
        <v>1214</v>
      </c>
      <c r="AR276" s="118">
        <v>0</v>
      </c>
      <c r="AS276" s="127" t="s">
        <v>77</v>
      </c>
      <c r="AT276" s="221">
        <v>27200000</v>
      </c>
      <c r="AU276" s="159">
        <f t="shared" si="17"/>
        <v>2800000</v>
      </c>
      <c r="AV276" s="98">
        <f t="shared" si="18"/>
        <v>0.90666666666666662</v>
      </c>
      <c r="AW276" s="193" t="s">
        <v>77</v>
      </c>
      <c r="AX276" s="119" t="s">
        <v>1215</v>
      </c>
      <c r="AY276" s="118" t="s">
        <v>1485</v>
      </c>
      <c r="AZ276" s="116" t="s">
        <v>69</v>
      </c>
      <c r="BA276" s="116" t="s">
        <v>69</v>
      </c>
    </row>
    <row r="277" spans="2:53" x14ac:dyDescent="0.25">
      <c r="B277" s="116">
        <v>2024</v>
      </c>
      <c r="C277" s="116">
        <v>891780111</v>
      </c>
      <c r="D277" s="117" t="s">
        <v>64</v>
      </c>
      <c r="E277" s="119" t="s">
        <v>353</v>
      </c>
      <c r="F277" s="118" t="s">
        <v>619</v>
      </c>
      <c r="G277" s="218">
        <v>2020000100417</v>
      </c>
      <c r="H277" s="119" t="s">
        <v>75</v>
      </c>
      <c r="I277" s="117" t="s">
        <v>644</v>
      </c>
      <c r="J277" s="118" t="s">
        <v>878</v>
      </c>
      <c r="K277" s="118">
        <v>28000000</v>
      </c>
      <c r="L277" s="116" t="s">
        <v>70</v>
      </c>
      <c r="M277" s="118" t="s">
        <v>1157</v>
      </c>
      <c r="N277" s="118">
        <v>85461666</v>
      </c>
      <c r="O277" s="118">
        <v>53</v>
      </c>
      <c r="P277" s="219">
        <v>45306</v>
      </c>
      <c r="Q277" s="118">
        <v>81800000</v>
      </c>
      <c r="R277" s="219">
        <v>45316</v>
      </c>
      <c r="S277" s="118">
        <v>28000000</v>
      </c>
      <c r="T277" s="119" t="s">
        <v>67</v>
      </c>
      <c r="U277" s="118">
        <v>72220242</v>
      </c>
      <c r="V277" s="118" t="s">
        <v>1210</v>
      </c>
      <c r="W277" s="219">
        <v>45316</v>
      </c>
      <c r="X277" s="219">
        <v>45316</v>
      </c>
      <c r="Y277" s="125" t="s">
        <v>77</v>
      </c>
      <c r="Z277" s="219">
        <v>45473</v>
      </c>
      <c r="AA277" s="124">
        <f t="shared" si="16"/>
        <v>157</v>
      </c>
      <c r="AB277" s="118">
        <v>0</v>
      </c>
      <c r="AC277" s="220">
        <v>0</v>
      </c>
      <c r="AD277" s="118">
        <v>0</v>
      </c>
      <c r="AE277" s="193" t="s">
        <v>77</v>
      </c>
      <c r="AF277" s="124">
        <f t="shared" si="14"/>
        <v>0</v>
      </c>
      <c r="AG277" s="118">
        <v>0</v>
      </c>
      <c r="AH277" s="118">
        <v>0</v>
      </c>
      <c r="AI277" s="193" t="s">
        <v>77</v>
      </c>
      <c r="AJ277" s="119">
        <v>0</v>
      </c>
      <c r="AK277" s="123" t="s">
        <v>77</v>
      </c>
      <c r="AL277" s="123" t="s">
        <v>77</v>
      </c>
      <c r="AM277" s="124">
        <f t="shared" si="15"/>
        <v>0</v>
      </c>
      <c r="AN277" s="124">
        <f>+K277+AC277-AH277</f>
        <v>28000000</v>
      </c>
      <c r="AO277" s="119" t="s">
        <v>1214</v>
      </c>
      <c r="AP277" s="118">
        <v>0</v>
      </c>
      <c r="AQ277" s="119" t="s">
        <v>1214</v>
      </c>
      <c r="AR277" s="118">
        <v>0</v>
      </c>
      <c r="AS277" s="127" t="s">
        <v>77</v>
      </c>
      <c r="AT277" s="221">
        <v>22800000</v>
      </c>
      <c r="AU277" s="159">
        <f t="shared" si="17"/>
        <v>5200000</v>
      </c>
      <c r="AV277" s="98">
        <f t="shared" si="18"/>
        <v>0.81428571428571428</v>
      </c>
      <c r="AW277" s="193" t="s">
        <v>77</v>
      </c>
      <c r="AX277" s="119" t="s">
        <v>1215</v>
      </c>
      <c r="AY277" s="118" t="s">
        <v>1486</v>
      </c>
      <c r="AZ277" s="116" t="s">
        <v>69</v>
      </c>
      <c r="BA277" s="116" t="s">
        <v>69</v>
      </c>
    </row>
    <row r="278" spans="2:53" x14ac:dyDescent="0.25">
      <c r="B278" s="116">
        <v>2024</v>
      </c>
      <c r="C278" s="116">
        <v>891780111</v>
      </c>
      <c r="D278" s="117" t="s">
        <v>64</v>
      </c>
      <c r="E278" s="119" t="s">
        <v>354</v>
      </c>
      <c r="F278" s="118" t="s">
        <v>620</v>
      </c>
      <c r="G278" s="218">
        <v>0</v>
      </c>
      <c r="H278" s="119" t="s">
        <v>75</v>
      </c>
      <c r="I278" s="117" t="s">
        <v>65</v>
      </c>
      <c r="J278" s="118" t="s">
        <v>879</v>
      </c>
      <c r="K278" s="118">
        <v>16500000</v>
      </c>
      <c r="L278" s="116" t="s">
        <v>70</v>
      </c>
      <c r="M278" s="118" t="s">
        <v>1158</v>
      </c>
      <c r="N278" s="118">
        <v>17805883</v>
      </c>
      <c r="O278" s="122">
        <v>13</v>
      </c>
      <c r="P278" s="193">
        <v>45302</v>
      </c>
      <c r="Q278" s="118">
        <v>4518689382</v>
      </c>
      <c r="R278" s="219">
        <v>45316</v>
      </c>
      <c r="S278" s="118">
        <v>16500000</v>
      </c>
      <c r="T278" s="119" t="s">
        <v>67</v>
      </c>
      <c r="U278" s="118">
        <v>85449357</v>
      </c>
      <c r="V278" s="118" t="s">
        <v>1172</v>
      </c>
      <c r="W278" s="219">
        <v>45316</v>
      </c>
      <c r="X278" s="219">
        <v>45316</v>
      </c>
      <c r="Y278" s="125" t="s">
        <v>77</v>
      </c>
      <c r="Z278" s="219">
        <v>45457</v>
      </c>
      <c r="AA278" s="124">
        <f t="shared" si="16"/>
        <v>141</v>
      </c>
      <c r="AB278" s="118">
        <v>0</v>
      </c>
      <c r="AC278" s="220">
        <v>0</v>
      </c>
      <c r="AD278" s="118">
        <v>0</v>
      </c>
      <c r="AE278" s="193" t="s">
        <v>77</v>
      </c>
      <c r="AF278" s="124">
        <f t="shared" si="14"/>
        <v>0</v>
      </c>
      <c r="AG278" s="118">
        <v>0</v>
      </c>
      <c r="AH278" s="118">
        <v>0</v>
      </c>
      <c r="AI278" s="193" t="s">
        <v>77</v>
      </c>
      <c r="AJ278" s="119">
        <v>0</v>
      </c>
      <c r="AK278" s="123" t="s">
        <v>77</v>
      </c>
      <c r="AL278" s="123" t="s">
        <v>77</v>
      </c>
      <c r="AM278" s="124">
        <f t="shared" si="15"/>
        <v>0</v>
      </c>
      <c r="AN278" s="124">
        <f>+K278+AC278-AH278</f>
        <v>16500000</v>
      </c>
      <c r="AO278" s="119" t="s">
        <v>69</v>
      </c>
      <c r="AP278" s="118">
        <v>16500000</v>
      </c>
      <c r="AQ278" s="119" t="s">
        <v>1214</v>
      </c>
      <c r="AR278" s="118">
        <v>0</v>
      </c>
      <c r="AS278" s="127" t="s">
        <v>77</v>
      </c>
      <c r="AT278" s="221">
        <v>14960000</v>
      </c>
      <c r="AU278" s="159">
        <f t="shared" si="17"/>
        <v>1540000</v>
      </c>
      <c r="AV278" s="98">
        <f t="shared" si="18"/>
        <v>0.90666666666666662</v>
      </c>
      <c r="AW278" s="193" t="s">
        <v>77</v>
      </c>
      <c r="AX278" s="119" t="s">
        <v>1215</v>
      </c>
      <c r="AY278" s="118" t="s">
        <v>1487</v>
      </c>
      <c r="AZ278" s="116" t="s">
        <v>69</v>
      </c>
      <c r="BA278" s="116" t="s">
        <v>69</v>
      </c>
    </row>
    <row r="279" spans="2:53" x14ac:dyDescent="0.25">
      <c r="B279" s="116">
        <v>2024</v>
      </c>
      <c r="C279" s="116">
        <v>891780111</v>
      </c>
      <c r="D279" s="117" t="s">
        <v>64</v>
      </c>
      <c r="E279" s="119" t="s">
        <v>355</v>
      </c>
      <c r="F279" s="118" t="s">
        <v>621</v>
      </c>
      <c r="G279" s="218">
        <v>0</v>
      </c>
      <c r="H279" s="119" t="s">
        <v>75</v>
      </c>
      <c r="I279" s="117" t="s">
        <v>65</v>
      </c>
      <c r="J279" s="118" t="s">
        <v>880</v>
      </c>
      <c r="K279" s="118">
        <v>14300000</v>
      </c>
      <c r="L279" s="116" t="s">
        <v>70</v>
      </c>
      <c r="M279" s="118" t="s">
        <v>1159</v>
      </c>
      <c r="N279" s="118">
        <v>1004373737</v>
      </c>
      <c r="O279" s="122">
        <v>13</v>
      </c>
      <c r="P279" s="193">
        <v>45302</v>
      </c>
      <c r="Q279" s="118">
        <v>4518689382</v>
      </c>
      <c r="R279" s="219">
        <v>45316</v>
      </c>
      <c r="S279" s="118">
        <v>14300000</v>
      </c>
      <c r="T279" s="119" t="s">
        <v>67</v>
      </c>
      <c r="U279" s="118">
        <v>41947381</v>
      </c>
      <c r="V279" s="118" t="s">
        <v>1173</v>
      </c>
      <c r="W279" s="219">
        <v>45316</v>
      </c>
      <c r="X279" s="219">
        <v>45316</v>
      </c>
      <c r="Y279" s="125" t="s">
        <v>77</v>
      </c>
      <c r="Z279" s="219">
        <v>45457</v>
      </c>
      <c r="AA279" s="124">
        <f t="shared" si="16"/>
        <v>141</v>
      </c>
      <c r="AB279" s="118">
        <v>0</v>
      </c>
      <c r="AC279" s="220">
        <v>0</v>
      </c>
      <c r="AD279" s="118">
        <v>0</v>
      </c>
      <c r="AE279" s="193" t="s">
        <v>77</v>
      </c>
      <c r="AF279" s="124">
        <f t="shared" si="14"/>
        <v>0</v>
      </c>
      <c r="AG279" s="118">
        <v>0</v>
      </c>
      <c r="AH279" s="118">
        <v>0</v>
      </c>
      <c r="AI279" s="193" t="s">
        <v>77</v>
      </c>
      <c r="AJ279" s="119">
        <v>0</v>
      </c>
      <c r="AK279" s="123" t="s">
        <v>77</v>
      </c>
      <c r="AL279" s="123" t="s">
        <v>77</v>
      </c>
      <c r="AM279" s="124">
        <f t="shared" si="15"/>
        <v>0</v>
      </c>
      <c r="AN279" s="124">
        <f>+K279+AC279-AH279</f>
        <v>14300000</v>
      </c>
      <c r="AO279" s="119" t="s">
        <v>69</v>
      </c>
      <c r="AP279" s="118">
        <v>14300000</v>
      </c>
      <c r="AQ279" s="119" t="s">
        <v>1214</v>
      </c>
      <c r="AR279" s="118">
        <v>0</v>
      </c>
      <c r="AS279" s="127" t="s">
        <v>77</v>
      </c>
      <c r="AT279" s="221">
        <v>12900000</v>
      </c>
      <c r="AU279" s="159">
        <f t="shared" si="17"/>
        <v>1400000</v>
      </c>
      <c r="AV279" s="98">
        <f t="shared" si="18"/>
        <v>0.90209790209790208</v>
      </c>
      <c r="AW279" s="193" t="s">
        <v>77</v>
      </c>
      <c r="AX279" s="119" t="s">
        <v>1215</v>
      </c>
      <c r="AY279" s="118" t="s">
        <v>1488</v>
      </c>
      <c r="AZ279" s="116" t="s">
        <v>69</v>
      </c>
      <c r="BA279" s="116" t="s">
        <v>69</v>
      </c>
    </row>
    <row r="280" spans="2:53" x14ac:dyDescent="0.25">
      <c r="B280" s="116">
        <v>2024</v>
      </c>
      <c r="C280" s="116">
        <v>891780111</v>
      </c>
      <c r="D280" s="117" t="s">
        <v>64</v>
      </c>
      <c r="E280" s="119" t="s">
        <v>356</v>
      </c>
      <c r="F280" s="118" t="s">
        <v>622</v>
      </c>
      <c r="G280" s="218">
        <v>0</v>
      </c>
      <c r="H280" s="119" t="s">
        <v>75</v>
      </c>
      <c r="I280" s="117" t="s">
        <v>65</v>
      </c>
      <c r="J280" s="118" t="s">
        <v>881</v>
      </c>
      <c r="K280" s="118">
        <v>14300000</v>
      </c>
      <c r="L280" s="116" t="s">
        <v>70</v>
      </c>
      <c r="M280" s="118" t="s">
        <v>1160</v>
      </c>
      <c r="N280" s="118">
        <v>57432322</v>
      </c>
      <c r="O280" s="122">
        <v>13</v>
      </c>
      <c r="P280" s="193">
        <v>45302</v>
      </c>
      <c r="Q280" s="118">
        <v>4518689382</v>
      </c>
      <c r="R280" s="219">
        <v>45316</v>
      </c>
      <c r="S280" s="118">
        <v>14300000</v>
      </c>
      <c r="T280" s="119" t="s">
        <v>67</v>
      </c>
      <c r="U280" s="118">
        <v>72221403</v>
      </c>
      <c r="V280" s="118" t="s">
        <v>1209</v>
      </c>
      <c r="W280" s="219">
        <v>45316</v>
      </c>
      <c r="X280" s="219">
        <v>45316</v>
      </c>
      <c r="Y280" s="125" t="s">
        <v>77</v>
      </c>
      <c r="Z280" s="219">
        <v>45457</v>
      </c>
      <c r="AA280" s="124">
        <f t="shared" si="16"/>
        <v>141</v>
      </c>
      <c r="AB280" s="118">
        <v>0</v>
      </c>
      <c r="AC280" s="220">
        <v>0</v>
      </c>
      <c r="AD280" s="118">
        <v>0</v>
      </c>
      <c r="AE280" s="193" t="s">
        <v>77</v>
      </c>
      <c r="AF280" s="124">
        <f t="shared" si="14"/>
        <v>0</v>
      </c>
      <c r="AG280" s="118">
        <v>0</v>
      </c>
      <c r="AH280" s="118">
        <v>0</v>
      </c>
      <c r="AI280" s="193" t="s">
        <v>77</v>
      </c>
      <c r="AJ280" s="119">
        <v>0</v>
      </c>
      <c r="AK280" s="123" t="s">
        <v>77</v>
      </c>
      <c r="AL280" s="123" t="s">
        <v>77</v>
      </c>
      <c r="AM280" s="124">
        <f t="shared" si="15"/>
        <v>0</v>
      </c>
      <c r="AN280" s="124">
        <f>+K280+AC280-AH280</f>
        <v>14300000</v>
      </c>
      <c r="AO280" s="119" t="s">
        <v>69</v>
      </c>
      <c r="AP280" s="118">
        <v>14300000</v>
      </c>
      <c r="AQ280" s="119" t="s">
        <v>1214</v>
      </c>
      <c r="AR280" s="118">
        <v>0</v>
      </c>
      <c r="AS280" s="127" t="s">
        <v>77</v>
      </c>
      <c r="AT280" s="221">
        <v>12900000</v>
      </c>
      <c r="AU280" s="159">
        <f t="shared" si="17"/>
        <v>1400000</v>
      </c>
      <c r="AV280" s="98">
        <f t="shared" si="18"/>
        <v>0.90209790209790208</v>
      </c>
      <c r="AW280" s="193" t="s">
        <v>77</v>
      </c>
      <c r="AX280" s="119" t="s">
        <v>1215</v>
      </c>
      <c r="AY280" s="118" t="s">
        <v>1489</v>
      </c>
      <c r="AZ280" s="116" t="s">
        <v>69</v>
      </c>
      <c r="BA280" s="116" t="s">
        <v>69</v>
      </c>
    </row>
    <row r="281" spans="2:53" x14ac:dyDescent="0.25">
      <c r="B281" s="116">
        <v>2024</v>
      </c>
      <c r="C281" s="116">
        <v>891780111</v>
      </c>
      <c r="D281" s="117" t="s">
        <v>64</v>
      </c>
      <c r="E281" s="119" t="s">
        <v>357</v>
      </c>
      <c r="F281" s="118" t="s">
        <v>623</v>
      </c>
      <c r="G281" s="218">
        <v>0</v>
      </c>
      <c r="H281" s="119" t="s">
        <v>75</v>
      </c>
      <c r="I281" s="117" t="s">
        <v>65</v>
      </c>
      <c r="J281" s="118" t="s">
        <v>882</v>
      </c>
      <c r="K281" s="118">
        <v>12500000</v>
      </c>
      <c r="L281" s="116" t="s">
        <v>70</v>
      </c>
      <c r="M281" s="118" t="s">
        <v>1161</v>
      </c>
      <c r="N281" s="118">
        <v>1082968870</v>
      </c>
      <c r="O281" s="122">
        <v>14</v>
      </c>
      <c r="P281" s="219">
        <v>45302</v>
      </c>
      <c r="Q281" s="118">
        <v>2126349000</v>
      </c>
      <c r="R281" s="219">
        <v>45316</v>
      </c>
      <c r="S281" s="118">
        <v>12500000</v>
      </c>
      <c r="T281" s="119" t="s">
        <v>67</v>
      </c>
      <c r="U281" s="118">
        <v>57426272</v>
      </c>
      <c r="V281" s="118" t="s">
        <v>1211</v>
      </c>
      <c r="W281" s="219">
        <v>45316</v>
      </c>
      <c r="X281" s="219">
        <v>45316</v>
      </c>
      <c r="Y281" s="125" t="s">
        <v>77</v>
      </c>
      <c r="Z281" s="219">
        <v>45457</v>
      </c>
      <c r="AA281" s="124">
        <f t="shared" si="16"/>
        <v>141</v>
      </c>
      <c r="AB281" s="118">
        <v>0</v>
      </c>
      <c r="AC281" s="220">
        <v>0</v>
      </c>
      <c r="AD281" s="118">
        <v>0</v>
      </c>
      <c r="AE281" s="193" t="s">
        <v>77</v>
      </c>
      <c r="AF281" s="124">
        <f t="shared" si="14"/>
        <v>0</v>
      </c>
      <c r="AG281" s="118">
        <v>0</v>
      </c>
      <c r="AH281" s="118">
        <v>0</v>
      </c>
      <c r="AI281" s="193" t="s">
        <v>77</v>
      </c>
      <c r="AJ281" s="119">
        <v>0</v>
      </c>
      <c r="AK281" s="123" t="s">
        <v>77</v>
      </c>
      <c r="AL281" s="123" t="s">
        <v>77</v>
      </c>
      <c r="AM281" s="124">
        <f t="shared" si="15"/>
        <v>0</v>
      </c>
      <c r="AN281" s="124">
        <f>+K281+AC281-AH281</f>
        <v>12500000</v>
      </c>
      <c r="AO281" s="119" t="s">
        <v>69</v>
      </c>
      <c r="AP281" s="118">
        <v>12500000</v>
      </c>
      <c r="AQ281" s="119" t="s">
        <v>1214</v>
      </c>
      <c r="AR281" s="118">
        <v>0</v>
      </c>
      <c r="AS281" s="127" t="s">
        <v>77</v>
      </c>
      <c r="AT281" s="221">
        <v>8833000</v>
      </c>
      <c r="AU281" s="159">
        <f t="shared" si="17"/>
        <v>3667000</v>
      </c>
      <c r="AV281" s="98">
        <f t="shared" si="18"/>
        <v>0.70664000000000005</v>
      </c>
      <c r="AW281" s="193" t="s">
        <v>77</v>
      </c>
      <c r="AX281" s="119" t="s">
        <v>1215</v>
      </c>
      <c r="AY281" s="118" t="s">
        <v>1490</v>
      </c>
      <c r="AZ281" s="116" t="s">
        <v>69</v>
      </c>
      <c r="BA281" s="116" t="s">
        <v>69</v>
      </c>
    </row>
    <row r="282" spans="2:53" x14ac:dyDescent="0.25">
      <c r="B282" s="116">
        <v>2024</v>
      </c>
      <c r="C282" s="116">
        <v>891780111</v>
      </c>
      <c r="D282" s="117" t="s">
        <v>64</v>
      </c>
      <c r="E282" s="119" t="s">
        <v>358</v>
      </c>
      <c r="F282" s="118" t="s">
        <v>624</v>
      </c>
      <c r="G282" s="218">
        <v>0</v>
      </c>
      <c r="H282" s="119" t="s">
        <v>75</v>
      </c>
      <c r="I282" s="117" t="s">
        <v>65</v>
      </c>
      <c r="J282" s="118" t="s">
        <v>883</v>
      </c>
      <c r="K282" s="118">
        <v>7900000</v>
      </c>
      <c r="L282" s="116" t="s">
        <v>70</v>
      </c>
      <c r="M282" s="118" t="s">
        <v>1162</v>
      </c>
      <c r="N282" s="118">
        <v>1004345117</v>
      </c>
      <c r="O282" s="122">
        <v>13</v>
      </c>
      <c r="P282" s="193">
        <v>45302</v>
      </c>
      <c r="Q282" s="118">
        <v>4518689382</v>
      </c>
      <c r="R282" s="219">
        <v>45316</v>
      </c>
      <c r="S282" s="118">
        <v>7900000</v>
      </c>
      <c r="T282" s="119" t="s">
        <v>67</v>
      </c>
      <c r="U282" s="118">
        <v>1082950841</v>
      </c>
      <c r="V282" s="118" t="s">
        <v>1212</v>
      </c>
      <c r="W282" s="219">
        <v>45316</v>
      </c>
      <c r="X282" s="219">
        <v>45316</v>
      </c>
      <c r="Y282" s="125" t="s">
        <v>77</v>
      </c>
      <c r="Z282" s="219">
        <v>45387</v>
      </c>
      <c r="AA282" s="124">
        <f t="shared" si="16"/>
        <v>71</v>
      </c>
      <c r="AB282" s="118">
        <v>0</v>
      </c>
      <c r="AC282" s="220">
        <v>0</v>
      </c>
      <c r="AD282" s="118">
        <v>0</v>
      </c>
      <c r="AE282" s="193" t="s">
        <v>77</v>
      </c>
      <c r="AF282" s="124">
        <f t="shared" si="14"/>
        <v>0</v>
      </c>
      <c r="AG282" s="118">
        <v>0</v>
      </c>
      <c r="AH282" s="118">
        <v>0</v>
      </c>
      <c r="AI282" s="193" t="s">
        <v>77</v>
      </c>
      <c r="AJ282" s="119">
        <v>0</v>
      </c>
      <c r="AK282" s="123" t="s">
        <v>77</v>
      </c>
      <c r="AL282" s="123" t="s">
        <v>77</v>
      </c>
      <c r="AM282" s="124">
        <f t="shared" si="15"/>
        <v>0</v>
      </c>
      <c r="AN282" s="124">
        <f>+K282+AC282-AH282</f>
        <v>7900000</v>
      </c>
      <c r="AO282" s="119" t="s">
        <v>69</v>
      </c>
      <c r="AP282" s="118">
        <v>7900000</v>
      </c>
      <c r="AQ282" s="119" t="s">
        <v>1214</v>
      </c>
      <c r="AR282" s="118">
        <v>0</v>
      </c>
      <c r="AS282" s="127" t="s">
        <v>77</v>
      </c>
      <c r="AT282" s="221">
        <v>4900000</v>
      </c>
      <c r="AU282" s="159">
        <f t="shared" si="17"/>
        <v>3000000</v>
      </c>
      <c r="AV282" s="98">
        <f t="shared" si="18"/>
        <v>0.620253164556962</v>
      </c>
      <c r="AW282" s="193" t="s">
        <v>77</v>
      </c>
      <c r="AX282" s="119" t="s">
        <v>1215</v>
      </c>
      <c r="AY282" s="118" t="s">
        <v>1491</v>
      </c>
      <c r="AZ282" s="116" t="s">
        <v>69</v>
      </c>
      <c r="BA282" s="116" t="s">
        <v>69</v>
      </c>
    </row>
    <row r="283" spans="2:53" x14ac:dyDescent="0.25">
      <c r="B283" s="116">
        <v>2024</v>
      </c>
      <c r="C283" s="116">
        <v>891780111</v>
      </c>
      <c r="D283" s="117" t="s">
        <v>64</v>
      </c>
      <c r="E283" s="119" t="s">
        <v>359</v>
      </c>
      <c r="F283" s="118" t="s">
        <v>625</v>
      </c>
      <c r="G283" s="218">
        <v>0</v>
      </c>
      <c r="H283" s="119" t="s">
        <v>75</v>
      </c>
      <c r="I283" s="117" t="s">
        <v>65</v>
      </c>
      <c r="J283" s="118" t="s">
        <v>884</v>
      </c>
      <c r="K283" s="118">
        <v>18253000</v>
      </c>
      <c r="L283" s="116" t="s">
        <v>70</v>
      </c>
      <c r="M283" s="118" t="s">
        <v>1163</v>
      </c>
      <c r="N283" s="118">
        <v>36726367</v>
      </c>
      <c r="O283" s="122">
        <v>13</v>
      </c>
      <c r="P283" s="193">
        <v>45302</v>
      </c>
      <c r="Q283" s="118">
        <v>4518689382</v>
      </c>
      <c r="R283" s="219">
        <v>45316</v>
      </c>
      <c r="S283" s="118">
        <v>18253000</v>
      </c>
      <c r="T283" s="119" t="s">
        <v>67</v>
      </c>
      <c r="U283" s="118">
        <v>12542472</v>
      </c>
      <c r="V283" s="118" t="s">
        <v>1213</v>
      </c>
      <c r="W283" s="219">
        <v>45316</v>
      </c>
      <c r="X283" s="219">
        <v>45316</v>
      </c>
      <c r="Y283" s="125" t="s">
        <v>77</v>
      </c>
      <c r="Z283" s="219">
        <v>45457</v>
      </c>
      <c r="AA283" s="124">
        <f t="shared" si="16"/>
        <v>141</v>
      </c>
      <c r="AB283" s="118">
        <v>0</v>
      </c>
      <c r="AC283" s="220">
        <v>0</v>
      </c>
      <c r="AD283" s="118">
        <v>0</v>
      </c>
      <c r="AE283" s="193" t="s">
        <v>77</v>
      </c>
      <c r="AF283" s="124">
        <f t="shared" si="14"/>
        <v>0</v>
      </c>
      <c r="AG283" s="118">
        <v>0</v>
      </c>
      <c r="AH283" s="118">
        <v>0</v>
      </c>
      <c r="AI283" s="193" t="s">
        <v>77</v>
      </c>
      <c r="AJ283" s="119">
        <v>0</v>
      </c>
      <c r="AK283" s="123" t="s">
        <v>77</v>
      </c>
      <c r="AL283" s="123" t="s">
        <v>77</v>
      </c>
      <c r="AM283" s="124">
        <f t="shared" si="15"/>
        <v>0</v>
      </c>
      <c r="AN283" s="124">
        <f>+K283+AC283-AH283</f>
        <v>18253000</v>
      </c>
      <c r="AO283" s="119" t="s">
        <v>69</v>
      </c>
      <c r="AP283" s="118">
        <v>18253000</v>
      </c>
      <c r="AQ283" s="119" t="s">
        <v>1214</v>
      </c>
      <c r="AR283" s="118">
        <v>0</v>
      </c>
      <c r="AS283" s="127" t="s">
        <v>77</v>
      </c>
      <c r="AT283" s="221">
        <v>16527000</v>
      </c>
      <c r="AU283" s="159">
        <f t="shared" si="17"/>
        <v>1726000</v>
      </c>
      <c r="AV283" s="98">
        <f t="shared" si="18"/>
        <v>0.90544020161069416</v>
      </c>
      <c r="AW283" s="193" t="s">
        <v>77</v>
      </c>
      <c r="AX283" s="119" t="s">
        <v>1215</v>
      </c>
      <c r="AY283" s="118" t="s">
        <v>1492</v>
      </c>
      <c r="AZ283" s="116" t="s">
        <v>69</v>
      </c>
      <c r="BA283" s="116" t="s">
        <v>69</v>
      </c>
    </row>
    <row r="284" spans="2:53" x14ac:dyDescent="0.25">
      <c r="B284" s="116">
        <v>2024</v>
      </c>
      <c r="C284" s="116">
        <v>891780111</v>
      </c>
      <c r="D284" s="117" t="s">
        <v>64</v>
      </c>
      <c r="E284" s="119" t="s">
        <v>360</v>
      </c>
      <c r="F284" s="118" t="s">
        <v>626</v>
      </c>
      <c r="G284" s="218">
        <v>0</v>
      </c>
      <c r="H284" s="119" t="s">
        <v>75</v>
      </c>
      <c r="I284" s="117" t="s">
        <v>65</v>
      </c>
      <c r="J284" s="118" t="s">
        <v>885</v>
      </c>
      <c r="K284" s="118">
        <v>14300000</v>
      </c>
      <c r="L284" s="116" t="s">
        <v>70</v>
      </c>
      <c r="M284" s="118" t="s">
        <v>1164</v>
      </c>
      <c r="N284" s="118">
        <v>1082915040</v>
      </c>
      <c r="O284" s="122">
        <v>13</v>
      </c>
      <c r="P284" s="193">
        <v>45302</v>
      </c>
      <c r="Q284" s="118">
        <v>4518689382</v>
      </c>
      <c r="R284" s="219">
        <v>45317</v>
      </c>
      <c r="S284" s="118">
        <v>14300000</v>
      </c>
      <c r="T284" s="119" t="s">
        <v>67</v>
      </c>
      <c r="U284" s="118">
        <v>41947381</v>
      </c>
      <c r="V284" s="118" t="s">
        <v>1173</v>
      </c>
      <c r="W284" s="219">
        <v>45317</v>
      </c>
      <c r="X284" s="219">
        <v>45317</v>
      </c>
      <c r="Y284" s="125" t="s">
        <v>77</v>
      </c>
      <c r="Z284" s="219">
        <v>45457</v>
      </c>
      <c r="AA284" s="124">
        <f t="shared" si="16"/>
        <v>140</v>
      </c>
      <c r="AB284" s="118">
        <v>0</v>
      </c>
      <c r="AC284" s="220">
        <v>0</v>
      </c>
      <c r="AD284" s="118">
        <v>0</v>
      </c>
      <c r="AE284" s="193" t="s">
        <v>77</v>
      </c>
      <c r="AF284" s="124">
        <f t="shared" si="14"/>
        <v>0</v>
      </c>
      <c r="AG284" s="118">
        <v>0</v>
      </c>
      <c r="AH284" s="118">
        <v>0</v>
      </c>
      <c r="AI284" s="193" t="s">
        <v>77</v>
      </c>
      <c r="AJ284" s="119">
        <v>0</v>
      </c>
      <c r="AK284" s="123" t="s">
        <v>77</v>
      </c>
      <c r="AL284" s="123" t="s">
        <v>77</v>
      </c>
      <c r="AM284" s="124">
        <f t="shared" si="15"/>
        <v>0</v>
      </c>
      <c r="AN284" s="124">
        <f>+K284+AC284-AH284</f>
        <v>14300000</v>
      </c>
      <c r="AO284" s="119" t="s">
        <v>69</v>
      </c>
      <c r="AP284" s="118">
        <v>14300000</v>
      </c>
      <c r="AQ284" s="119" t="s">
        <v>1214</v>
      </c>
      <c r="AR284" s="118">
        <v>0</v>
      </c>
      <c r="AS284" s="127" t="s">
        <v>77</v>
      </c>
      <c r="AT284" s="221">
        <v>12900000</v>
      </c>
      <c r="AU284" s="159">
        <f t="shared" si="17"/>
        <v>1400000</v>
      </c>
      <c r="AV284" s="98">
        <f t="shared" si="18"/>
        <v>0.90209790209790208</v>
      </c>
      <c r="AW284" s="193" t="s">
        <v>77</v>
      </c>
      <c r="AX284" s="119" t="s">
        <v>1215</v>
      </c>
      <c r="AY284" s="118" t="s">
        <v>1493</v>
      </c>
      <c r="AZ284" s="116" t="s">
        <v>69</v>
      </c>
      <c r="BA284" s="116" t="s">
        <v>69</v>
      </c>
    </row>
    <row r="285" spans="2:53" x14ac:dyDescent="0.25">
      <c r="B285" s="116">
        <v>2024</v>
      </c>
      <c r="C285" s="116">
        <v>891780111</v>
      </c>
      <c r="D285" s="117" t="s">
        <v>64</v>
      </c>
      <c r="E285" s="119" t="s">
        <v>361</v>
      </c>
      <c r="F285" s="118" t="s">
        <v>627</v>
      </c>
      <c r="G285" s="218">
        <v>0</v>
      </c>
      <c r="H285" s="119" t="s">
        <v>75</v>
      </c>
      <c r="I285" s="117" t="s">
        <v>65</v>
      </c>
      <c r="J285" s="118" t="s">
        <v>886</v>
      </c>
      <c r="K285" s="118">
        <v>30500000</v>
      </c>
      <c r="L285" s="116" t="s">
        <v>70</v>
      </c>
      <c r="M285" s="118" t="s">
        <v>1165</v>
      </c>
      <c r="N285" s="118">
        <v>7603745</v>
      </c>
      <c r="O285" s="122">
        <v>13</v>
      </c>
      <c r="P285" s="193">
        <v>45302</v>
      </c>
      <c r="Q285" s="118">
        <v>4518689382</v>
      </c>
      <c r="R285" s="219">
        <v>45317</v>
      </c>
      <c r="S285" s="118">
        <v>30500000</v>
      </c>
      <c r="T285" s="119" t="s">
        <v>67</v>
      </c>
      <c r="U285" s="118">
        <v>12621405</v>
      </c>
      <c r="V285" s="118" t="s">
        <v>68</v>
      </c>
      <c r="W285" s="219">
        <v>45317</v>
      </c>
      <c r="X285" s="219">
        <v>45317</v>
      </c>
      <c r="Y285" s="125" t="s">
        <v>77</v>
      </c>
      <c r="Z285" s="219">
        <v>45457</v>
      </c>
      <c r="AA285" s="124">
        <f t="shared" si="16"/>
        <v>140</v>
      </c>
      <c r="AB285" s="118">
        <v>0</v>
      </c>
      <c r="AC285" s="220">
        <v>0</v>
      </c>
      <c r="AD285" s="118">
        <v>0</v>
      </c>
      <c r="AE285" s="193" t="s">
        <v>77</v>
      </c>
      <c r="AF285" s="124">
        <f t="shared" si="14"/>
        <v>0</v>
      </c>
      <c r="AG285" s="118">
        <v>0</v>
      </c>
      <c r="AH285" s="118">
        <v>0</v>
      </c>
      <c r="AI285" s="193" t="s">
        <v>77</v>
      </c>
      <c r="AJ285" s="119">
        <v>0</v>
      </c>
      <c r="AK285" s="123" t="s">
        <v>77</v>
      </c>
      <c r="AL285" s="123" t="s">
        <v>77</v>
      </c>
      <c r="AM285" s="124">
        <f t="shared" si="15"/>
        <v>0</v>
      </c>
      <c r="AN285" s="124">
        <f>+K285+AC285-AH285</f>
        <v>30500000</v>
      </c>
      <c r="AO285" s="119" t="s">
        <v>69</v>
      </c>
      <c r="AP285" s="118">
        <v>30500000</v>
      </c>
      <c r="AQ285" s="119" t="s">
        <v>1214</v>
      </c>
      <c r="AR285" s="118">
        <v>0</v>
      </c>
      <c r="AS285" s="127" t="s">
        <v>77</v>
      </c>
      <c r="AT285" s="221">
        <v>27653000</v>
      </c>
      <c r="AU285" s="159">
        <f t="shared" si="17"/>
        <v>2847000</v>
      </c>
      <c r="AV285" s="98">
        <f t="shared" si="18"/>
        <v>0.90665573770491803</v>
      </c>
      <c r="AW285" s="193" t="s">
        <v>77</v>
      </c>
      <c r="AX285" s="119" t="s">
        <v>1215</v>
      </c>
      <c r="AY285" s="118" t="s">
        <v>1494</v>
      </c>
      <c r="AZ285" s="116" t="s">
        <v>69</v>
      </c>
      <c r="BA285" s="116" t="s">
        <v>69</v>
      </c>
    </row>
    <row r="286" spans="2:53" x14ac:dyDescent="0.25">
      <c r="B286" s="116">
        <v>2024</v>
      </c>
      <c r="C286" s="116">
        <v>891780111</v>
      </c>
      <c r="D286" s="117" t="s">
        <v>64</v>
      </c>
      <c r="E286" s="119" t="s">
        <v>362</v>
      </c>
      <c r="F286" s="118" t="s">
        <v>628</v>
      </c>
      <c r="G286" s="218">
        <v>2020000100417</v>
      </c>
      <c r="H286" s="119" t="s">
        <v>75</v>
      </c>
      <c r="I286" s="117" t="s">
        <v>644</v>
      </c>
      <c r="J286" s="118" t="s">
        <v>887</v>
      </c>
      <c r="K286" s="118">
        <v>23000000</v>
      </c>
      <c r="L286" s="116" t="s">
        <v>70</v>
      </c>
      <c r="M286" s="118" t="s">
        <v>1166</v>
      </c>
      <c r="N286" s="118">
        <v>57297436</v>
      </c>
      <c r="O286" s="118">
        <v>53</v>
      </c>
      <c r="P286" s="219">
        <v>45306</v>
      </c>
      <c r="Q286" s="118">
        <v>81800000</v>
      </c>
      <c r="R286" s="219">
        <v>45317</v>
      </c>
      <c r="S286" s="118">
        <v>23000000</v>
      </c>
      <c r="T286" s="119" t="s">
        <v>67</v>
      </c>
      <c r="U286" s="118">
        <v>36724655</v>
      </c>
      <c r="V286" s="118" t="s">
        <v>1207</v>
      </c>
      <c r="W286" s="219">
        <v>45317</v>
      </c>
      <c r="X286" s="219">
        <v>45317</v>
      </c>
      <c r="Y286" s="125" t="s">
        <v>77</v>
      </c>
      <c r="Z286" s="219">
        <v>45473</v>
      </c>
      <c r="AA286" s="124">
        <f t="shared" si="16"/>
        <v>156</v>
      </c>
      <c r="AB286" s="118">
        <v>1</v>
      </c>
      <c r="AC286" s="220">
        <v>8000000</v>
      </c>
      <c r="AD286" s="118">
        <v>0</v>
      </c>
      <c r="AE286" s="193" t="s">
        <v>77</v>
      </c>
      <c r="AF286" s="124">
        <f t="shared" si="14"/>
        <v>0</v>
      </c>
      <c r="AG286" s="118">
        <v>0</v>
      </c>
      <c r="AH286" s="118">
        <v>0</v>
      </c>
      <c r="AI286" s="193" t="s">
        <v>77</v>
      </c>
      <c r="AJ286" s="119">
        <v>0</v>
      </c>
      <c r="AK286" s="123" t="s">
        <v>77</v>
      </c>
      <c r="AL286" s="123" t="s">
        <v>77</v>
      </c>
      <c r="AM286" s="124">
        <f t="shared" si="15"/>
        <v>0</v>
      </c>
      <c r="AN286" s="124">
        <f>+K286+AC286-AH286</f>
        <v>31000000</v>
      </c>
      <c r="AO286" s="119" t="s">
        <v>1214</v>
      </c>
      <c r="AP286" s="118">
        <v>0</v>
      </c>
      <c r="AQ286" s="119" t="s">
        <v>1214</v>
      </c>
      <c r="AR286" s="118">
        <v>0</v>
      </c>
      <c r="AS286" s="127" t="s">
        <v>77</v>
      </c>
      <c r="AT286" s="221">
        <v>25166000</v>
      </c>
      <c r="AU286" s="159">
        <f t="shared" si="17"/>
        <v>5834000</v>
      </c>
      <c r="AV286" s="98">
        <f t="shared" si="18"/>
        <v>0.81180645161290321</v>
      </c>
      <c r="AW286" s="193" t="s">
        <v>77</v>
      </c>
      <c r="AX286" s="119" t="s">
        <v>1215</v>
      </c>
      <c r="AY286" s="118" t="s">
        <v>1495</v>
      </c>
      <c r="AZ286" s="116" t="s">
        <v>69</v>
      </c>
      <c r="BA286" s="116" t="s">
        <v>69</v>
      </c>
    </row>
    <row r="287" spans="2:53" x14ac:dyDescent="0.25">
      <c r="B287" s="116">
        <v>2024</v>
      </c>
      <c r="C287" s="116">
        <v>891780111</v>
      </c>
      <c r="D287" s="117" t="s">
        <v>64</v>
      </c>
      <c r="E287" s="119" t="s">
        <v>363</v>
      </c>
      <c r="F287" s="118" t="s">
        <v>629</v>
      </c>
      <c r="G287" s="218">
        <v>0</v>
      </c>
      <c r="H287" s="119" t="s">
        <v>75</v>
      </c>
      <c r="I287" s="117" t="s">
        <v>65</v>
      </c>
      <c r="J287" s="118" t="s">
        <v>888</v>
      </c>
      <c r="K287" s="118">
        <v>15000000</v>
      </c>
      <c r="L287" s="116" t="s">
        <v>70</v>
      </c>
      <c r="M287" s="118" t="s">
        <v>1167</v>
      </c>
      <c r="N287" s="118">
        <v>57441673</v>
      </c>
      <c r="O287" s="122">
        <v>14</v>
      </c>
      <c r="P287" s="219">
        <v>45302</v>
      </c>
      <c r="Q287" s="118">
        <v>2126349000</v>
      </c>
      <c r="R287" s="219">
        <v>45320</v>
      </c>
      <c r="S287" s="118">
        <v>15000000</v>
      </c>
      <c r="T287" s="119" t="s">
        <v>67</v>
      </c>
      <c r="U287" s="118">
        <v>57400977</v>
      </c>
      <c r="V287" s="118" t="s">
        <v>1205</v>
      </c>
      <c r="W287" s="219">
        <v>45320</v>
      </c>
      <c r="X287" s="219">
        <v>45320</v>
      </c>
      <c r="Y287" s="125" t="s">
        <v>77</v>
      </c>
      <c r="Z287" s="219">
        <v>45457</v>
      </c>
      <c r="AA287" s="124">
        <f t="shared" si="16"/>
        <v>137</v>
      </c>
      <c r="AB287" s="118">
        <v>0</v>
      </c>
      <c r="AC287" s="220">
        <v>0</v>
      </c>
      <c r="AD287" s="118">
        <v>0</v>
      </c>
      <c r="AE287" s="193" t="s">
        <v>77</v>
      </c>
      <c r="AF287" s="124">
        <f t="shared" si="14"/>
        <v>0</v>
      </c>
      <c r="AG287" s="118">
        <v>0</v>
      </c>
      <c r="AH287" s="118">
        <v>0</v>
      </c>
      <c r="AI287" s="193" t="s">
        <v>77</v>
      </c>
      <c r="AJ287" s="119">
        <v>0</v>
      </c>
      <c r="AK287" s="123" t="s">
        <v>77</v>
      </c>
      <c r="AL287" s="123" t="s">
        <v>77</v>
      </c>
      <c r="AM287" s="124">
        <f t="shared" si="15"/>
        <v>0</v>
      </c>
      <c r="AN287" s="124">
        <f>+K287+AC287-AH287</f>
        <v>15000000</v>
      </c>
      <c r="AO287" s="119" t="s">
        <v>69</v>
      </c>
      <c r="AP287" s="118">
        <v>15000000</v>
      </c>
      <c r="AQ287" s="119" t="s">
        <v>1214</v>
      </c>
      <c r="AR287" s="118">
        <v>0</v>
      </c>
      <c r="AS287" s="127" t="s">
        <v>77</v>
      </c>
      <c r="AT287" s="221">
        <v>13600000</v>
      </c>
      <c r="AU287" s="159">
        <f t="shared" si="17"/>
        <v>1400000</v>
      </c>
      <c r="AV287" s="98">
        <f t="shared" si="18"/>
        <v>0.90666666666666662</v>
      </c>
      <c r="AW287" s="193" t="s">
        <v>77</v>
      </c>
      <c r="AX287" s="119" t="s">
        <v>1215</v>
      </c>
      <c r="AY287" s="118" t="s">
        <v>1496</v>
      </c>
      <c r="AZ287" s="116" t="s">
        <v>69</v>
      </c>
      <c r="BA287" s="116" t="s">
        <v>69</v>
      </c>
    </row>
    <row r="288" spans="2:53" x14ac:dyDescent="0.25">
      <c r="B288" s="116">
        <v>2024</v>
      </c>
      <c r="C288" s="116">
        <v>891780111</v>
      </c>
      <c r="D288" s="117" t="s">
        <v>64</v>
      </c>
      <c r="E288" s="119" t="s">
        <v>1498</v>
      </c>
      <c r="F288" s="124" t="s">
        <v>1820</v>
      </c>
      <c r="G288" s="218">
        <v>0</v>
      </c>
      <c r="H288" s="119" t="s">
        <v>75</v>
      </c>
      <c r="I288" s="117" t="s">
        <v>644</v>
      </c>
      <c r="J288" s="118" t="s">
        <v>2141</v>
      </c>
      <c r="K288" s="118">
        <v>6800000</v>
      </c>
      <c r="L288" s="116" t="s">
        <v>70</v>
      </c>
      <c r="M288" s="118" t="s">
        <v>2391</v>
      </c>
      <c r="N288" s="118">
        <v>1083007524</v>
      </c>
      <c r="O288" s="122">
        <v>170</v>
      </c>
      <c r="P288" s="219">
        <v>45320</v>
      </c>
      <c r="Q288" s="118">
        <v>165200000</v>
      </c>
      <c r="R288" s="219">
        <v>45323</v>
      </c>
      <c r="S288" s="118">
        <v>6800000</v>
      </c>
      <c r="T288" s="119" t="s">
        <v>67</v>
      </c>
      <c r="U288" s="118">
        <v>36559959</v>
      </c>
      <c r="V288" s="118" t="s">
        <v>2706</v>
      </c>
      <c r="W288" s="219">
        <v>45323</v>
      </c>
      <c r="X288" s="219">
        <v>45323</v>
      </c>
      <c r="Y288" s="125" t="s">
        <v>77</v>
      </c>
      <c r="Z288" s="219">
        <v>45382</v>
      </c>
      <c r="AA288" s="124">
        <f t="shared" si="16"/>
        <v>59</v>
      </c>
      <c r="AB288" s="118">
        <v>0</v>
      </c>
      <c r="AC288" s="220">
        <v>0</v>
      </c>
      <c r="AD288" s="118">
        <v>0</v>
      </c>
      <c r="AE288" s="193" t="s">
        <v>77</v>
      </c>
      <c r="AF288" s="124">
        <f t="shared" ref="AF288:AF351" si="19">+IF(AE288="1800-01-01",0,AE288-Z288)</f>
        <v>0</v>
      </c>
      <c r="AG288" s="118">
        <v>0</v>
      </c>
      <c r="AH288" s="118">
        <v>0</v>
      </c>
      <c r="AI288" s="193" t="s">
        <v>77</v>
      </c>
      <c r="AJ288" s="119">
        <v>0</v>
      </c>
      <c r="AK288" s="123" t="s">
        <v>77</v>
      </c>
      <c r="AL288" s="123" t="s">
        <v>77</v>
      </c>
      <c r="AM288" s="124">
        <f t="shared" ref="AM288:AM351" si="20">+IF(AK288="1800-01-01",0,AL288-AK288)</f>
        <v>0</v>
      </c>
      <c r="AN288" s="124">
        <f>+K288+AC288-AH288</f>
        <v>6800000</v>
      </c>
      <c r="AO288" s="119" t="s">
        <v>1214</v>
      </c>
      <c r="AP288" s="118">
        <v>0</v>
      </c>
      <c r="AQ288" s="119" t="s">
        <v>1214</v>
      </c>
      <c r="AR288" s="118">
        <v>0</v>
      </c>
      <c r="AS288" s="127" t="s">
        <v>77</v>
      </c>
      <c r="AT288" s="221">
        <v>4100000</v>
      </c>
      <c r="AU288" s="159">
        <f t="shared" si="17"/>
        <v>2700000</v>
      </c>
      <c r="AV288" s="98">
        <f t="shared" si="18"/>
        <v>0.6029411764705882</v>
      </c>
      <c r="AW288" s="193" t="s">
        <v>77</v>
      </c>
      <c r="AX288" s="119" t="s">
        <v>1215</v>
      </c>
      <c r="AY288" s="118" t="s">
        <v>2729</v>
      </c>
      <c r="AZ288" s="116" t="s">
        <v>69</v>
      </c>
      <c r="BA288" s="116" t="s">
        <v>69</v>
      </c>
    </row>
    <row r="289" spans="2:53" x14ac:dyDescent="0.25">
      <c r="B289" s="116">
        <v>2024</v>
      </c>
      <c r="C289" s="116">
        <v>891780111</v>
      </c>
      <c r="D289" s="117" t="s">
        <v>64</v>
      </c>
      <c r="E289" s="119" t="s">
        <v>1499</v>
      </c>
      <c r="F289" s="124" t="s">
        <v>1821</v>
      </c>
      <c r="G289" s="218">
        <v>0</v>
      </c>
      <c r="H289" s="119" t="s">
        <v>75</v>
      </c>
      <c r="I289" s="117" t="s">
        <v>644</v>
      </c>
      <c r="J289" s="118" t="s">
        <v>2142</v>
      </c>
      <c r="K289" s="118">
        <v>8500000</v>
      </c>
      <c r="L289" s="116" t="s">
        <v>70</v>
      </c>
      <c r="M289" s="118" t="s">
        <v>2392</v>
      </c>
      <c r="N289" s="118">
        <v>1082984815</v>
      </c>
      <c r="O289" s="122">
        <v>170</v>
      </c>
      <c r="P289" s="219">
        <v>45320</v>
      </c>
      <c r="Q289" s="118">
        <v>165200000</v>
      </c>
      <c r="R289" s="219">
        <v>45323</v>
      </c>
      <c r="S289" s="118">
        <v>8500000</v>
      </c>
      <c r="T289" s="119" t="s">
        <v>67</v>
      </c>
      <c r="U289" s="118">
        <v>36559959</v>
      </c>
      <c r="V289" s="118" t="s">
        <v>2706</v>
      </c>
      <c r="W289" s="219">
        <v>45323</v>
      </c>
      <c r="X289" s="219">
        <v>45323</v>
      </c>
      <c r="Y289" s="125" t="s">
        <v>77</v>
      </c>
      <c r="Z289" s="219">
        <v>45382</v>
      </c>
      <c r="AA289" s="124">
        <f t="shared" si="16"/>
        <v>59</v>
      </c>
      <c r="AB289" s="118">
        <v>0</v>
      </c>
      <c r="AC289" s="220">
        <v>0</v>
      </c>
      <c r="AD289" s="118">
        <v>0</v>
      </c>
      <c r="AE289" s="193" t="s">
        <v>77</v>
      </c>
      <c r="AF289" s="124">
        <f t="shared" si="19"/>
        <v>0</v>
      </c>
      <c r="AG289" s="118">
        <v>0</v>
      </c>
      <c r="AH289" s="118">
        <v>0</v>
      </c>
      <c r="AI289" s="193" t="s">
        <v>77</v>
      </c>
      <c r="AJ289" s="119">
        <v>0</v>
      </c>
      <c r="AK289" s="123" t="s">
        <v>77</v>
      </c>
      <c r="AL289" s="123" t="s">
        <v>77</v>
      </c>
      <c r="AM289" s="124">
        <f t="shared" si="20"/>
        <v>0</v>
      </c>
      <c r="AN289" s="124">
        <f>+K289+AC289-AH289</f>
        <v>8500000</v>
      </c>
      <c r="AO289" s="119" t="s">
        <v>1214</v>
      </c>
      <c r="AP289" s="118">
        <v>0</v>
      </c>
      <c r="AQ289" s="119" t="s">
        <v>1214</v>
      </c>
      <c r="AR289" s="118">
        <v>0</v>
      </c>
      <c r="AS289" s="127" t="s">
        <v>77</v>
      </c>
      <c r="AT289" s="221">
        <v>8500000</v>
      </c>
      <c r="AU289" s="159">
        <f t="shared" si="17"/>
        <v>0</v>
      </c>
      <c r="AV289" s="98">
        <f t="shared" si="18"/>
        <v>1</v>
      </c>
      <c r="AW289" s="193" t="s">
        <v>77</v>
      </c>
      <c r="AX289" s="119" t="s">
        <v>1497</v>
      </c>
      <c r="AY289" s="118" t="s">
        <v>2730</v>
      </c>
      <c r="AZ289" s="116" t="s">
        <v>69</v>
      </c>
      <c r="BA289" s="116" t="s">
        <v>69</v>
      </c>
    </row>
    <row r="290" spans="2:53" x14ac:dyDescent="0.25">
      <c r="B290" s="116">
        <v>2024</v>
      </c>
      <c r="C290" s="116">
        <v>891780111</v>
      </c>
      <c r="D290" s="117" t="s">
        <v>64</v>
      </c>
      <c r="E290" s="119" t="s">
        <v>1500</v>
      </c>
      <c r="F290" s="124" t="s">
        <v>1822</v>
      </c>
      <c r="G290" s="218">
        <v>0</v>
      </c>
      <c r="H290" s="119" t="s">
        <v>75</v>
      </c>
      <c r="I290" s="117" t="s">
        <v>644</v>
      </c>
      <c r="J290" s="118" t="s">
        <v>2143</v>
      </c>
      <c r="K290" s="118">
        <v>6400000</v>
      </c>
      <c r="L290" s="116" t="s">
        <v>70</v>
      </c>
      <c r="M290" s="118" t="s">
        <v>2393</v>
      </c>
      <c r="N290" s="118">
        <v>1083003056</v>
      </c>
      <c r="O290" s="122">
        <v>170</v>
      </c>
      <c r="P290" s="219">
        <v>45320</v>
      </c>
      <c r="Q290" s="118">
        <v>165200000</v>
      </c>
      <c r="R290" s="219">
        <v>45323</v>
      </c>
      <c r="S290" s="118">
        <v>6400000</v>
      </c>
      <c r="T290" s="119" t="s">
        <v>67</v>
      </c>
      <c r="U290" s="118">
        <v>36559959</v>
      </c>
      <c r="V290" s="118" t="s">
        <v>2706</v>
      </c>
      <c r="W290" s="219">
        <v>45323</v>
      </c>
      <c r="X290" s="219">
        <v>45323</v>
      </c>
      <c r="Y290" s="125" t="s">
        <v>77</v>
      </c>
      <c r="Z290" s="219">
        <v>45382</v>
      </c>
      <c r="AA290" s="124">
        <f t="shared" si="16"/>
        <v>59</v>
      </c>
      <c r="AB290" s="118">
        <v>0</v>
      </c>
      <c r="AC290" s="220">
        <v>0</v>
      </c>
      <c r="AD290" s="118">
        <v>0</v>
      </c>
      <c r="AE290" s="193" t="s">
        <v>77</v>
      </c>
      <c r="AF290" s="124">
        <f t="shared" si="19"/>
        <v>0</v>
      </c>
      <c r="AG290" s="118">
        <v>0</v>
      </c>
      <c r="AH290" s="118">
        <v>0</v>
      </c>
      <c r="AI290" s="193" t="s">
        <v>77</v>
      </c>
      <c r="AJ290" s="119">
        <v>0</v>
      </c>
      <c r="AK290" s="123" t="s">
        <v>77</v>
      </c>
      <c r="AL290" s="123" t="s">
        <v>77</v>
      </c>
      <c r="AM290" s="124">
        <f t="shared" si="20"/>
        <v>0</v>
      </c>
      <c r="AN290" s="124">
        <f>+K290+AC290-AH290</f>
        <v>6400000</v>
      </c>
      <c r="AO290" s="119" t="s">
        <v>1214</v>
      </c>
      <c r="AP290" s="118">
        <v>0</v>
      </c>
      <c r="AQ290" s="119" t="s">
        <v>1214</v>
      </c>
      <c r="AR290" s="118">
        <v>0</v>
      </c>
      <c r="AS290" s="127" t="s">
        <v>77</v>
      </c>
      <c r="AT290" s="221">
        <v>6400000</v>
      </c>
      <c r="AU290" s="159">
        <f t="shared" si="17"/>
        <v>0</v>
      </c>
      <c r="AV290" s="98">
        <f t="shared" si="18"/>
        <v>1</v>
      </c>
      <c r="AW290" s="193" t="s">
        <v>77</v>
      </c>
      <c r="AX290" s="119" t="s">
        <v>1497</v>
      </c>
      <c r="AY290" s="118" t="s">
        <v>2731</v>
      </c>
      <c r="AZ290" s="116" t="s">
        <v>69</v>
      </c>
      <c r="BA290" s="116" t="s">
        <v>69</v>
      </c>
    </row>
    <row r="291" spans="2:53" x14ac:dyDescent="0.25">
      <c r="B291" s="116">
        <v>2024</v>
      </c>
      <c r="C291" s="116">
        <v>891780111</v>
      </c>
      <c r="D291" s="117" t="s">
        <v>64</v>
      </c>
      <c r="E291" s="119" t="s">
        <v>1501</v>
      </c>
      <c r="F291" s="124" t="s">
        <v>1823</v>
      </c>
      <c r="G291" s="218">
        <v>0</v>
      </c>
      <c r="H291" s="119" t="s">
        <v>75</v>
      </c>
      <c r="I291" s="117" t="s">
        <v>644</v>
      </c>
      <c r="J291" s="118" t="s">
        <v>2144</v>
      </c>
      <c r="K291" s="118">
        <v>10000000</v>
      </c>
      <c r="L291" s="116" t="s">
        <v>70</v>
      </c>
      <c r="M291" s="118" t="s">
        <v>2394</v>
      </c>
      <c r="N291" s="118">
        <v>1049615490</v>
      </c>
      <c r="O291" s="122">
        <v>170</v>
      </c>
      <c r="P291" s="219">
        <v>45320</v>
      </c>
      <c r="Q291" s="118">
        <v>165200000</v>
      </c>
      <c r="R291" s="219">
        <v>45323</v>
      </c>
      <c r="S291" s="118">
        <v>10000000</v>
      </c>
      <c r="T291" s="119" t="s">
        <v>67</v>
      </c>
      <c r="U291" s="118">
        <v>36559959</v>
      </c>
      <c r="V291" s="118" t="s">
        <v>2706</v>
      </c>
      <c r="W291" s="219">
        <v>45323</v>
      </c>
      <c r="X291" s="219">
        <v>45323</v>
      </c>
      <c r="Y291" s="125" t="s">
        <v>77</v>
      </c>
      <c r="Z291" s="219">
        <v>45382</v>
      </c>
      <c r="AA291" s="124">
        <f t="shared" si="16"/>
        <v>59</v>
      </c>
      <c r="AB291" s="118">
        <v>0</v>
      </c>
      <c r="AC291" s="220">
        <v>0</v>
      </c>
      <c r="AD291" s="118">
        <v>0</v>
      </c>
      <c r="AE291" s="193" t="s">
        <v>77</v>
      </c>
      <c r="AF291" s="124">
        <f t="shared" si="19"/>
        <v>0</v>
      </c>
      <c r="AG291" s="118">
        <v>0</v>
      </c>
      <c r="AH291" s="118">
        <v>0</v>
      </c>
      <c r="AI291" s="193" t="s">
        <v>77</v>
      </c>
      <c r="AJ291" s="119">
        <v>0</v>
      </c>
      <c r="AK291" s="123" t="s">
        <v>77</v>
      </c>
      <c r="AL291" s="123" t="s">
        <v>77</v>
      </c>
      <c r="AM291" s="124">
        <f t="shared" si="20"/>
        <v>0</v>
      </c>
      <c r="AN291" s="124">
        <f>+K291+AC291-AH291</f>
        <v>10000000</v>
      </c>
      <c r="AO291" s="119" t="s">
        <v>1214</v>
      </c>
      <c r="AP291" s="118">
        <v>0</v>
      </c>
      <c r="AQ291" s="119" t="s">
        <v>1214</v>
      </c>
      <c r="AR291" s="118">
        <v>0</v>
      </c>
      <c r="AS291" s="127" t="s">
        <v>77</v>
      </c>
      <c r="AT291" s="221">
        <v>10000000</v>
      </c>
      <c r="AU291" s="159">
        <f t="shared" si="17"/>
        <v>0</v>
      </c>
      <c r="AV291" s="98">
        <f t="shared" si="18"/>
        <v>1</v>
      </c>
      <c r="AW291" s="193" t="s">
        <v>77</v>
      </c>
      <c r="AX291" s="119" t="s">
        <v>1497</v>
      </c>
      <c r="AY291" s="118" t="s">
        <v>2732</v>
      </c>
      <c r="AZ291" s="116" t="s">
        <v>69</v>
      </c>
      <c r="BA291" s="116" t="s">
        <v>69</v>
      </c>
    </row>
    <row r="292" spans="2:53" x14ac:dyDescent="0.25">
      <c r="B292" s="116">
        <v>2024</v>
      </c>
      <c r="C292" s="116">
        <v>891780111</v>
      </c>
      <c r="D292" s="117" t="s">
        <v>64</v>
      </c>
      <c r="E292" s="119" t="s">
        <v>1502</v>
      </c>
      <c r="F292" s="124" t="s">
        <v>1824</v>
      </c>
      <c r="G292" s="218">
        <v>0</v>
      </c>
      <c r="H292" s="119" t="s">
        <v>75</v>
      </c>
      <c r="I292" s="117" t="s">
        <v>65</v>
      </c>
      <c r="J292" s="118" t="s">
        <v>2145</v>
      </c>
      <c r="K292" s="118">
        <v>14500000</v>
      </c>
      <c r="L292" s="116" t="s">
        <v>70</v>
      </c>
      <c r="M292" s="118" t="s">
        <v>2395</v>
      </c>
      <c r="N292" s="118">
        <v>57464899</v>
      </c>
      <c r="O292" s="122">
        <v>51</v>
      </c>
      <c r="P292" s="219">
        <v>45306</v>
      </c>
      <c r="Q292" s="118">
        <v>30450000</v>
      </c>
      <c r="R292" s="219">
        <v>45323</v>
      </c>
      <c r="S292" s="118">
        <v>14500000</v>
      </c>
      <c r="T292" s="119" t="s">
        <v>67</v>
      </c>
      <c r="U292" s="118">
        <v>36722626</v>
      </c>
      <c r="V292" s="118" t="s">
        <v>1203</v>
      </c>
      <c r="W292" s="219">
        <v>45323</v>
      </c>
      <c r="X292" s="219">
        <v>45323</v>
      </c>
      <c r="Y292" s="125" t="s">
        <v>77</v>
      </c>
      <c r="Z292" s="219">
        <v>45473</v>
      </c>
      <c r="AA292" s="124">
        <f t="shared" si="16"/>
        <v>150</v>
      </c>
      <c r="AB292" s="118">
        <v>0</v>
      </c>
      <c r="AC292" s="220">
        <v>0</v>
      </c>
      <c r="AD292" s="118">
        <v>0</v>
      </c>
      <c r="AE292" s="193" t="s">
        <v>77</v>
      </c>
      <c r="AF292" s="124">
        <f t="shared" si="19"/>
        <v>0</v>
      </c>
      <c r="AG292" s="118">
        <v>0</v>
      </c>
      <c r="AH292" s="118">
        <v>0</v>
      </c>
      <c r="AI292" s="193" t="s">
        <v>77</v>
      </c>
      <c r="AJ292" s="119">
        <v>0</v>
      </c>
      <c r="AK292" s="123" t="s">
        <v>77</v>
      </c>
      <c r="AL292" s="123" t="s">
        <v>77</v>
      </c>
      <c r="AM292" s="124">
        <f t="shared" si="20"/>
        <v>0</v>
      </c>
      <c r="AN292" s="124">
        <f>+K292+AC292-AH292</f>
        <v>14500000</v>
      </c>
      <c r="AO292" s="119" t="s">
        <v>69</v>
      </c>
      <c r="AP292" s="118">
        <v>14500000</v>
      </c>
      <c r="AQ292" s="119" t="s">
        <v>1214</v>
      </c>
      <c r="AR292" s="118">
        <v>0</v>
      </c>
      <c r="AS292" s="127" t="s">
        <v>77</v>
      </c>
      <c r="AT292" s="221">
        <v>11600000</v>
      </c>
      <c r="AU292" s="159">
        <f t="shared" si="17"/>
        <v>2900000</v>
      </c>
      <c r="AV292" s="98">
        <f t="shared" si="18"/>
        <v>0.8</v>
      </c>
      <c r="AW292" s="193" t="s">
        <v>77</v>
      </c>
      <c r="AX292" s="119" t="s">
        <v>1215</v>
      </c>
      <c r="AY292" s="118" t="s">
        <v>2733</v>
      </c>
      <c r="AZ292" s="116" t="s">
        <v>69</v>
      </c>
      <c r="BA292" s="116" t="s">
        <v>69</v>
      </c>
    </row>
    <row r="293" spans="2:53" x14ac:dyDescent="0.25">
      <c r="B293" s="116">
        <v>2024</v>
      </c>
      <c r="C293" s="116">
        <v>891780111</v>
      </c>
      <c r="D293" s="117" t="s">
        <v>64</v>
      </c>
      <c r="E293" s="119" t="s">
        <v>1503</v>
      </c>
      <c r="F293" s="124" t="s">
        <v>1825</v>
      </c>
      <c r="G293" s="218">
        <v>0</v>
      </c>
      <c r="H293" s="119" t="s">
        <v>75</v>
      </c>
      <c r="I293" s="117" t="s">
        <v>65</v>
      </c>
      <c r="J293" s="118" t="s">
        <v>2146</v>
      </c>
      <c r="K293" s="118">
        <v>24567000</v>
      </c>
      <c r="L293" s="116" t="s">
        <v>70</v>
      </c>
      <c r="M293" s="118" t="s">
        <v>2396</v>
      </c>
      <c r="N293" s="118">
        <v>63315351</v>
      </c>
      <c r="O293" s="122">
        <v>13</v>
      </c>
      <c r="P293" s="193">
        <v>45302</v>
      </c>
      <c r="Q293" s="118">
        <v>4518689382</v>
      </c>
      <c r="R293" s="219">
        <v>45323</v>
      </c>
      <c r="S293" s="118">
        <v>24567000</v>
      </c>
      <c r="T293" s="119" t="s">
        <v>67</v>
      </c>
      <c r="U293" s="118">
        <v>41947381</v>
      </c>
      <c r="V293" s="118" t="s">
        <v>1173</v>
      </c>
      <c r="W293" s="219">
        <v>45323</v>
      </c>
      <c r="X293" s="219">
        <v>45323</v>
      </c>
      <c r="Y293" s="125" t="s">
        <v>77</v>
      </c>
      <c r="Z293" s="219">
        <v>45457</v>
      </c>
      <c r="AA293" s="124">
        <f t="shared" si="16"/>
        <v>134</v>
      </c>
      <c r="AB293" s="118">
        <v>0</v>
      </c>
      <c r="AC293" s="220">
        <v>0</v>
      </c>
      <c r="AD293" s="118">
        <v>0</v>
      </c>
      <c r="AE293" s="193" t="s">
        <v>77</v>
      </c>
      <c r="AF293" s="124">
        <f t="shared" si="19"/>
        <v>0</v>
      </c>
      <c r="AG293" s="118">
        <v>0</v>
      </c>
      <c r="AH293" s="118">
        <v>0</v>
      </c>
      <c r="AI293" s="193" t="s">
        <v>77</v>
      </c>
      <c r="AJ293" s="119">
        <v>0</v>
      </c>
      <c r="AK293" s="123" t="s">
        <v>77</v>
      </c>
      <c r="AL293" s="123" t="s">
        <v>77</v>
      </c>
      <c r="AM293" s="124">
        <f t="shared" si="20"/>
        <v>0</v>
      </c>
      <c r="AN293" s="124">
        <f>+K293+AC293-AH293</f>
        <v>24567000</v>
      </c>
      <c r="AO293" s="119" t="s">
        <v>69</v>
      </c>
      <c r="AP293" s="118">
        <v>24567000</v>
      </c>
      <c r="AQ293" s="119" t="s">
        <v>1214</v>
      </c>
      <c r="AR293" s="118">
        <v>0</v>
      </c>
      <c r="AS293" s="127" t="s">
        <v>77</v>
      </c>
      <c r="AT293" s="221">
        <v>22000000</v>
      </c>
      <c r="AU293" s="159">
        <f t="shared" si="17"/>
        <v>2567000</v>
      </c>
      <c r="AV293" s="98">
        <f t="shared" si="18"/>
        <v>0.89551023731021284</v>
      </c>
      <c r="AW293" s="193" t="s">
        <v>77</v>
      </c>
      <c r="AX293" s="119" t="s">
        <v>1215</v>
      </c>
      <c r="AY293" s="118" t="s">
        <v>2734</v>
      </c>
      <c r="AZ293" s="116" t="s">
        <v>69</v>
      </c>
      <c r="BA293" s="116" t="s">
        <v>69</v>
      </c>
    </row>
    <row r="294" spans="2:53" x14ac:dyDescent="0.25">
      <c r="B294" s="116">
        <v>2024</v>
      </c>
      <c r="C294" s="116">
        <v>891780111</v>
      </c>
      <c r="D294" s="117" t="s">
        <v>64</v>
      </c>
      <c r="E294" s="119" t="s">
        <v>1504</v>
      </c>
      <c r="F294" s="124" t="s">
        <v>1826</v>
      </c>
      <c r="G294" s="218">
        <v>0</v>
      </c>
      <c r="H294" s="119" t="s">
        <v>75</v>
      </c>
      <c r="I294" s="117" t="s">
        <v>65</v>
      </c>
      <c r="J294" s="118" t="s">
        <v>2147</v>
      </c>
      <c r="K294" s="118">
        <v>12060000</v>
      </c>
      <c r="L294" s="116" t="s">
        <v>70</v>
      </c>
      <c r="M294" s="118" t="s">
        <v>2397</v>
      </c>
      <c r="N294" s="118">
        <v>1083042706</v>
      </c>
      <c r="O294" s="122">
        <v>13</v>
      </c>
      <c r="P294" s="193">
        <v>45302</v>
      </c>
      <c r="Q294" s="118">
        <v>4518689382</v>
      </c>
      <c r="R294" s="219">
        <v>45323</v>
      </c>
      <c r="S294" s="118">
        <v>12060000</v>
      </c>
      <c r="T294" s="119" t="s">
        <v>67</v>
      </c>
      <c r="U294" s="118">
        <v>85450705</v>
      </c>
      <c r="V294" s="118" t="s">
        <v>2707</v>
      </c>
      <c r="W294" s="219">
        <v>45323</v>
      </c>
      <c r="X294" s="219">
        <v>45323</v>
      </c>
      <c r="Y294" s="125" t="s">
        <v>77</v>
      </c>
      <c r="Z294" s="219">
        <v>45457</v>
      </c>
      <c r="AA294" s="124">
        <f t="shared" si="16"/>
        <v>134</v>
      </c>
      <c r="AB294" s="118">
        <v>0</v>
      </c>
      <c r="AC294" s="220">
        <v>0</v>
      </c>
      <c r="AD294" s="118">
        <v>0</v>
      </c>
      <c r="AE294" s="193" t="s">
        <v>77</v>
      </c>
      <c r="AF294" s="124">
        <f t="shared" si="19"/>
        <v>0</v>
      </c>
      <c r="AG294" s="118">
        <v>0</v>
      </c>
      <c r="AH294" s="118">
        <v>0</v>
      </c>
      <c r="AI294" s="193" t="s">
        <v>77</v>
      </c>
      <c r="AJ294" s="119">
        <v>0</v>
      </c>
      <c r="AK294" s="123" t="s">
        <v>77</v>
      </c>
      <c r="AL294" s="123" t="s">
        <v>77</v>
      </c>
      <c r="AM294" s="124">
        <f t="shared" si="20"/>
        <v>0</v>
      </c>
      <c r="AN294" s="124">
        <f>+K294+AC294-AH294</f>
        <v>12060000</v>
      </c>
      <c r="AO294" s="119" t="s">
        <v>69</v>
      </c>
      <c r="AP294" s="118">
        <v>12060000</v>
      </c>
      <c r="AQ294" s="119" t="s">
        <v>1214</v>
      </c>
      <c r="AR294" s="118">
        <v>0</v>
      </c>
      <c r="AS294" s="127" t="s">
        <v>77</v>
      </c>
      <c r="AT294" s="221">
        <v>10800000</v>
      </c>
      <c r="AU294" s="159">
        <f t="shared" si="17"/>
        <v>1260000</v>
      </c>
      <c r="AV294" s="98">
        <f t="shared" si="18"/>
        <v>0.89552238805970152</v>
      </c>
      <c r="AW294" s="193" t="s">
        <v>77</v>
      </c>
      <c r="AX294" s="119" t="s">
        <v>1215</v>
      </c>
      <c r="AY294" s="118" t="s">
        <v>2735</v>
      </c>
      <c r="AZ294" s="116" t="s">
        <v>69</v>
      </c>
      <c r="BA294" s="116" t="s">
        <v>69</v>
      </c>
    </row>
    <row r="295" spans="2:53" x14ac:dyDescent="0.25">
      <c r="B295" s="116">
        <v>2024</v>
      </c>
      <c r="C295" s="116">
        <v>891780111</v>
      </c>
      <c r="D295" s="117" t="s">
        <v>64</v>
      </c>
      <c r="E295" s="119" t="s">
        <v>1505</v>
      </c>
      <c r="F295" s="124" t="s">
        <v>1827</v>
      </c>
      <c r="G295" s="218">
        <v>0</v>
      </c>
      <c r="H295" s="119" t="s">
        <v>75</v>
      </c>
      <c r="I295" s="117" t="s">
        <v>644</v>
      </c>
      <c r="J295" s="118" t="s">
        <v>2148</v>
      </c>
      <c r="K295" s="118">
        <v>6600000</v>
      </c>
      <c r="L295" s="116" t="s">
        <v>70</v>
      </c>
      <c r="M295" s="118" t="s">
        <v>2398</v>
      </c>
      <c r="N295" s="118">
        <v>1042457246</v>
      </c>
      <c r="O295" s="122">
        <v>170</v>
      </c>
      <c r="P295" s="219">
        <v>45320</v>
      </c>
      <c r="Q295" s="118">
        <v>165200000</v>
      </c>
      <c r="R295" s="219">
        <v>45323</v>
      </c>
      <c r="S295" s="118">
        <v>6600000</v>
      </c>
      <c r="T295" s="119" t="s">
        <v>67</v>
      </c>
      <c r="U295" s="118">
        <v>36559959</v>
      </c>
      <c r="V295" s="118" t="s">
        <v>2706</v>
      </c>
      <c r="W295" s="219">
        <v>45323</v>
      </c>
      <c r="X295" s="219">
        <v>45323</v>
      </c>
      <c r="Y295" s="125" t="s">
        <v>77</v>
      </c>
      <c r="Z295" s="219">
        <v>45382</v>
      </c>
      <c r="AA295" s="124">
        <f t="shared" si="16"/>
        <v>59</v>
      </c>
      <c r="AB295" s="118">
        <v>0</v>
      </c>
      <c r="AC295" s="220">
        <v>0</v>
      </c>
      <c r="AD295" s="118">
        <v>0</v>
      </c>
      <c r="AE295" s="193" t="s">
        <v>77</v>
      </c>
      <c r="AF295" s="124">
        <f t="shared" si="19"/>
        <v>0</v>
      </c>
      <c r="AG295" s="118">
        <v>0</v>
      </c>
      <c r="AH295" s="118">
        <v>0</v>
      </c>
      <c r="AI295" s="193" t="s">
        <v>77</v>
      </c>
      <c r="AJ295" s="119">
        <v>0</v>
      </c>
      <c r="AK295" s="123" t="s">
        <v>77</v>
      </c>
      <c r="AL295" s="123" t="s">
        <v>77</v>
      </c>
      <c r="AM295" s="124">
        <f t="shared" si="20"/>
        <v>0</v>
      </c>
      <c r="AN295" s="124">
        <f>+K295+AC295-AH295</f>
        <v>6600000</v>
      </c>
      <c r="AO295" s="119" t="s">
        <v>1214</v>
      </c>
      <c r="AP295" s="118">
        <v>0</v>
      </c>
      <c r="AQ295" s="119" t="s">
        <v>1214</v>
      </c>
      <c r="AR295" s="118">
        <v>0</v>
      </c>
      <c r="AS295" s="127" t="s">
        <v>77</v>
      </c>
      <c r="AT295" s="221">
        <v>6600000</v>
      </c>
      <c r="AU295" s="159">
        <f t="shared" si="17"/>
        <v>0</v>
      </c>
      <c r="AV295" s="98">
        <f t="shared" si="18"/>
        <v>1</v>
      </c>
      <c r="AW295" s="193" t="s">
        <v>77</v>
      </c>
      <c r="AX295" s="119" t="s">
        <v>1497</v>
      </c>
      <c r="AY295" s="118" t="s">
        <v>2736</v>
      </c>
      <c r="AZ295" s="116" t="s">
        <v>69</v>
      </c>
      <c r="BA295" s="116" t="s">
        <v>69</v>
      </c>
    </row>
    <row r="296" spans="2:53" x14ac:dyDescent="0.25">
      <c r="B296" s="116">
        <v>2024</v>
      </c>
      <c r="C296" s="116">
        <v>891780111</v>
      </c>
      <c r="D296" s="117" t="s">
        <v>64</v>
      </c>
      <c r="E296" s="119" t="s">
        <v>1506</v>
      </c>
      <c r="F296" s="124" t="s">
        <v>1828</v>
      </c>
      <c r="G296" s="218">
        <v>0</v>
      </c>
      <c r="H296" s="119" t="s">
        <v>75</v>
      </c>
      <c r="I296" s="117" t="s">
        <v>644</v>
      </c>
      <c r="J296" s="118" t="s">
        <v>2149</v>
      </c>
      <c r="K296" s="118">
        <v>21000000</v>
      </c>
      <c r="L296" s="116" t="s">
        <v>70</v>
      </c>
      <c r="M296" s="118" t="s">
        <v>2399</v>
      </c>
      <c r="N296" s="118">
        <v>1091662627</v>
      </c>
      <c r="O296" s="122">
        <v>170</v>
      </c>
      <c r="P296" s="219">
        <v>45320</v>
      </c>
      <c r="Q296" s="118">
        <v>165200000</v>
      </c>
      <c r="R296" s="219">
        <v>45323</v>
      </c>
      <c r="S296" s="118">
        <v>21000000</v>
      </c>
      <c r="T296" s="119" t="s">
        <v>67</v>
      </c>
      <c r="U296" s="118">
        <v>36559959</v>
      </c>
      <c r="V296" s="118" t="s">
        <v>2706</v>
      </c>
      <c r="W296" s="219">
        <v>45323</v>
      </c>
      <c r="X296" s="219">
        <v>45323</v>
      </c>
      <c r="Y296" s="125" t="s">
        <v>77</v>
      </c>
      <c r="Z296" s="219">
        <v>45382</v>
      </c>
      <c r="AA296" s="124">
        <f t="shared" si="16"/>
        <v>59</v>
      </c>
      <c r="AB296" s="118">
        <v>0</v>
      </c>
      <c r="AC296" s="220">
        <v>0</v>
      </c>
      <c r="AD296" s="118">
        <v>0</v>
      </c>
      <c r="AE296" s="193" t="s">
        <v>77</v>
      </c>
      <c r="AF296" s="124">
        <f t="shared" si="19"/>
        <v>0</v>
      </c>
      <c r="AG296" s="118">
        <v>0</v>
      </c>
      <c r="AH296" s="118">
        <v>0</v>
      </c>
      <c r="AI296" s="193" t="s">
        <v>77</v>
      </c>
      <c r="AJ296" s="119">
        <v>0</v>
      </c>
      <c r="AK296" s="123" t="s">
        <v>77</v>
      </c>
      <c r="AL296" s="123" t="s">
        <v>77</v>
      </c>
      <c r="AM296" s="124">
        <f t="shared" si="20"/>
        <v>0</v>
      </c>
      <c r="AN296" s="124">
        <f>+K296+AC296-AH296</f>
        <v>21000000</v>
      </c>
      <c r="AO296" s="119" t="s">
        <v>1214</v>
      </c>
      <c r="AP296" s="118">
        <v>0</v>
      </c>
      <c r="AQ296" s="119" t="s">
        <v>1214</v>
      </c>
      <c r="AR296" s="118">
        <v>0</v>
      </c>
      <c r="AS296" s="127" t="s">
        <v>77</v>
      </c>
      <c r="AT296" s="221">
        <v>21000000</v>
      </c>
      <c r="AU296" s="159">
        <f t="shared" si="17"/>
        <v>0</v>
      </c>
      <c r="AV296" s="98">
        <f t="shared" si="18"/>
        <v>1</v>
      </c>
      <c r="AW296" s="193" t="s">
        <v>77</v>
      </c>
      <c r="AX296" s="119" t="s">
        <v>1497</v>
      </c>
      <c r="AY296" s="118" t="s">
        <v>2737</v>
      </c>
      <c r="AZ296" s="116" t="s">
        <v>69</v>
      </c>
      <c r="BA296" s="116" t="s">
        <v>69</v>
      </c>
    </row>
    <row r="297" spans="2:53" x14ac:dyDescent="0.25">
      <c r="B297" s="116">
        <v>2024</v>
      </c>
      <c r="C297" s="116">
        <v>891780111</v>
      </c>
      <c r="D297" s="117" t="s">
        <v>64</v>
      </c>
      <c r="E297" s="119" t="s">
        <v>1507</v>
      </c>
      <c r="F297" s="124" t="s">
        <v>1829</v>
      </c>
      <c r="G297" s="218">
        <v>0</v>
      </c>
      <c r="H297" s="119" t="s">
        <v>75</v>
      </c>
      <c r="I297" s="117" t="s">
        <v>65</v>
      </c>
      <c r="J297" s="118" t="s">
        <v>2150</v>
      </c>
      <c r="K297" s="118">
        <v>9380000</v>
      </c>
      <c r="L297" s="116" t="s">
        <v>70</v>
      </c>
      <c r="M297" s="118" t="s">
        <v>2400</v>
      </c>
      <c r="N297" s="118">
        <v>1148705492</v>
      </c>
      <c r="O297" s="122">
        <v>14</v>
      </c>
      <c r="P297" s="219">
        <v>45302</v>
      </c>
      <c r="Q297" s="118">
        <v>2126349000</v>
      </c>
      <c r="R297" s="219">
        <v>45323</v>
      </c>
      <c r="S297" s="118">
        <v>9380000</v>
      </c>
      <c r="T297" s="119" t="s">
        <v>67</v>
      </c>
      <c r="U297" s="118">
        <v>93400727</v>
      </c>
      <c r="V297" s="118" t="s">
        <v>1169</v>
      </c>
      <c r="W297" s="219">
        <v>45323</v>
      </c>
      <c r="X297" s="219">
        <v>45323</v>
      </c>
      <c r="Y297" s="125" t="s">
        <v>77</v>
      </c>
      <c r="Z297" s="219">
        <v>45457</v>
      </c>
      <c r="AA297" s="124">
        <f t="shared" si="16"/>
        <v>134</v>
      </c>
      <c r="AB297" s="118">
        <v>0</v>
      </c>
      <c r="AC297" s="220">
        <v>0</v>
      </c>
      <c r="AD297" s="118">
        <v>0</v>
      </c>
      <c r="AE297" s="193" t="s">
        <v>77</v>
      </c>
      <c r="AF297" s="124">
        <f t="shared" si="19"/>
        <v>0</v>
      </c>
      <c r="AG297" s="118">
        <v>0</v>
      </c>
      <c r="AH297" s="118">
        <v>0</v>
      </c>
      <c r="AI297" s="193" t="s">
        <v>77</v>
      </c>
      <c r="AJ297" s="119">
        <v>0</v>
      </c>
      <c r="AK297" s="123" t="s">
        <v>77</v>
      </c>
      <c r="AL297" s="123" t="s">
        <v>77</v>
      </c>
      <c r="AM297" s="124">
        <f t="shared" si="20"/>
        <v>0</v>
      </c>
      <c r="AN297" s="124">
        <f>+K297+AC297-AH297</f>
        <v>9380000</v>
      </c>
      <c r="AO297" s="119" t="s">
        <v>69</v>
      </c>
      <c r="AP297" s="118">
        <v>9380000</v>
      </c>
      <c r="AQ297" s="119" t="s">
        <v>1214</v>
      </c>
      <c r="AR297" s="118">
        <v>0</v>
      </c>
      <c r="AS297" s="127" t="s">
        <v>77</v>
      </c>
      <c r="AT297" s="221">
        <v>8400000</v>
      </c>
      <c r="AU297" s="159">
        <f t="shared" si="17"/>
        <v>980000</v>
      </c>
      <c r="AV297" s="98">
        <f t="shared" si="18"/>
        <v>0.89552238805970152</v>
      </c>
      <c r="AW297" s="193" t="s">
        <v>77</v>
      </c>
      <c r="AX297" s="119" t="s">
        <v>1215</v>
      </c>
      <c r="AY297" s="154" t="s">
        <v>2738</v>
      </c>
      <c r="AZ297" s="116" t="s">
        <v>69</v>
      </c>
      <c r="BA297" s="116" t="s">
        <v>69</v>
      </c>
    </row>
    <row r="298" spans="2:53" x14ac:dyDescent="0.25">
      <c r="B298" s="116">
        <v>2024</v>
      </c>
      <c r="C298" s="116">
        <v>891780111</v>
      </c>
      <c r="D298" s="117" t="s">
        <v>64</v>
      </c>
      <c r="E298" s="119" t="s">
        <v>1508</v>
      </c>
      <c r="F298" s="124" t="s">
        <v>1830</v>
      </c>
      <c r="G298" s="218">
        <v>0</v>
      </c>
      <c r="H298" s="119" t="s">
        <v>75</v>
      </c>
      <c r="I298" s="117" t="s">
        <v>65</v>
      </c>
      <c r="J298" s="118" t="s">
        <v>2151</v>
      </c>
      <c r="K298" s="118">
        <v>11167000</v>
      </c>
      <c r="L298" s="116" t="s">
        <v>70</v>
      </c>
      <c r="M298" s="118" t="s">
        <v>2401</v>
      </c>
      <c r="N298" s="118">
        <v>1082992511</v>
      </c>
      <c r="O298" s="122">
        <v>14</v>
      </c>
      <c r="P298" s="219">
        <v>45302</v>
      </c>
      <c r="Q298" s="118">
        <v>2126349000</v>
      </c>
      <c r="R298" s="219">
        <v>45323</v>
      </c>
      <c r="S298" s="118">
        <v>11167000</v>
      </c>
      <c r="T298" s="119" t="s">
        <v>67</v>
      </c>
      <c r="U298" s="118">
        <v>1082868728</v>
      </c>
      <c r="V298" s="118" t="s">
        <v>1201</v>
      </c>
      <c r="W298" s="219">
        <v>45323</v>
      </c>
      <c r="X298" s="219">
        <v>45323</v>
      </c>
      <c r="Y298" s="125" t="s">
        <v>77</v>
      </c>
      <c r="Z298" s="219">
        <v>45457</v>
      </c>
      <c r="AA298" s="124">
        <f t="shared" si="16"/>
        <v>134</v>
      </c>
      <c r="AB298" s="118">
        <v>0</v>
      </c>
      <c r="AC298" s="220">
        <v>0</v>
      </c>
      <c r="AD298" s="118">
        <v>0</v>
      </c>
      <c r="AE298" s="193" t="s">
        <v>77</v>
      </c>
      <c r="AF298" s="124">
        <f t="shared" si="19"/>
        <v>0</v>
      </c>
      <c r="AG298" s="118">
        <v>0</v>
      </c>
      <c r="AH298" s="118">
        <v>0</v>
      </c>
      <c r="AI298" s="193" t="s">
        <v>77</v>
      </c>
      <c r="AJ298" s="119">
        <v>0</v>
      </c>
      <c r="AK298" s="123" t="s">
        <v>77</v>
      </c>
      <c r="AL298" s="123" t="s">
        <v>77</v>
      </c>
      <c r="AM298" s="124">
        <f t="shared" si="20"/>
        <v>0</v>
      </c>
      <c r="AN298" s="124">
        <f>+K298+AC298-AH298</f>
        <v>11167000</v>
      </c>
      <c r="AO298" s="119" t="s">
        <v>69</v>
      </c>
      <c r="AP298" s="118">
        <v>11167000</v>
      </c>
      <c r="AQ298" s="119" t="s">
        <v>1214</v>
      </c>
      <c r="AR298" s="118">
        <v>0</v>
      </c>
      <c r="AS298" s="127" t="s">
        <v>77</v>
      </c>
      <c r="AT298" s="221">
        <v>10000000</v>
      </c>
      <c r="AU298" s="159">
        <f t="shared" si="17"/>
        <v>1167000</v>
      </c>
      <c r="AV298" s="98">
        <f t="shared" si="18"/>
        <v>0.89549565684606425</v>
      </c>
      <c r="AW298" s="193" t="s">
        <v>77</v>
      </c>
      <c r="AX298" s="119" t="s">
        <v>1215</v>
      </c>
      <c r="AY298" s="118" t="s">
        <v>2739</v>
      </c>
      <c r="AZ298" s="116" t="s">
        <v>69</v>
      </c>
      <c r="BA298" s="116" t="s">
        <v>69</v>
      </c>
    </row>
    <row r="299" spans="2:53" x14ac:dyDescent="0.25">
      <c r="B299" s="116">
        <v>2024</v>
      </c>
      <c r="C299" s="116">
        <v>891780111</v>
      </c>
      <c r="D299" s="117" t="s">
        <v>64</v>
      </c>
      <c r="E299" s="119" t="s">
        <v>1509</v>
      </c>
      <c r="F299" s="124" t="s">
        <v>1831</v>
      </c>
      <c r="G299" s="218">
        <v>0</v>
      </c>
      <c r="H299" s="119" t="s">
        <v>75</v>
      </c>
      <c r="I299" s="117" t="s">
        <v>65</v>
      </c>
      <c r="J299" s="118" t="s">
        <v>2152</v>
      </c>
      <c r="K299" s="118">
        <v>16080000</v>
      </c>
      <c r="L299" s="116" t="s">
        <v>70</v>
      </c>
      <c r="M299" s="118" t="s">
        <v>2402</v>
      </c>
      <c r="N299" s="118">
        <v>57434436</v>
      </c>
      <c r="O299" s="122">
        <v>13</v>
      </c>
      <c r="P299" s="193">
        <v>45302</v>
      </c>
      <c r="Q299" s="118">
        <v>4518689382</v>
      </c>
      <c r="R299" s="219">
        <v>45323</v>
      </c>
      <c r="S299" s="118">
        <v>16080000</v>
      </c>
      <c r="T299" s="119" t="s">
        <v>67</v>
      </c>
      <c r="U299" s="118">
        <v>12621405</v>
      </c>
      <c r="V299" s="118" t="s">
        <v>68</v>
      </c>
      <c r="W299" s="219">
        <v>45323</v>
      </c>
      <c r="X299" s="219">
        <v>45323</v>
      </c>
      <c r="Y299" s="125" t="s">
        <v>77</v>
      </c>
      <c r="Z299" s="219">
        <v>45457</v>
      </c>
      <c r="AA299" s="124">
        <f t="shared" si="16"/>
        <v>134</v>
      </c>
      <c r="AB299" s="118">
        <v>0</v>
      </c>
      <c r="AC299" s="220">
        <v>0</v>
      </c>
      <c r="AD299" s="118">
        <v>0</v>
      </c>
      <c r="AE299" s="193" t="s">
        <v>77</v>
      </c>
      <c r="AF299" s="124">
        <f t="shared" si="19"/>
        <v>0</v>
      </c>
      <c r="AG299" s="118">
        <v>0</v>
      </c>
      <c r="AH299" s="118">
        <v>0</v>
      </c>
      <c r="AI299" s="193" t="s">
        <v>77</v>
      </c>
      <c r="AJ299" s="119">
        <v>0</v>
      </c>
      <c r="AK299" s="123" t="s">
        <v>77</v>
      </c>
      <c r="AL299" s="123" t="s">
        <v>77</v>
      </c>
      <c r="AM299" s="124">
        <f t="shared" si="20"/>
        <v>0</v>
      </c>
      <c r="AN299" s="124">
        <f>+K299+AC299-AH299</f>
        <v>16080000</v>
      </c>
      <c r="AO299" s="119" t="s">
        <v>69</v>
      </c>
      <c r="AP299" s="118">
        <v>16080000</v>
      </c>
      <c r="AQ299" s="119" t="s">
        <v>1214</v>
      </c>
      <c r="AR299" s="118">
        <v>0</v>
      </c>
      <c r="AS299" s="127" t="s">
        <v>77</v>
      </c>
      <c r="AT299" s="221">
        <v>14400000</v>
      </c>
      <c r="AU299" s="159">
        <f t="shared" si="17"/>
        <v>1680000</v>
      </c>
      <c r="AV299" s="98">
        <f t="shared" si="18"/>
        <v>0.89552238805970152</v>
      </c>
      <c r="AW299" s="193" t="s">
        <v>77</v>
      </c>
      <c r="AX299" s="119" t="s">
        <v>1215</v>
      </c>
      <c r="AY299" s="118" t="s">
        <v>2740</v>
      </c>
      <c r="AZ299" s="116" t="s">
        <v>69</v>
      </c>
      <c r="BA299" s="116" t="s">
        <v>69</v>
      </c>
    </row>
    <row r="300" spans="2:53" x14ac:dyDescent="0.25">
      <c r="B300" s="116">
        <v>2024</v>
      </c>
      <c r="C300" s="116">
        <v>891780111</v>
      </c>
      <c r="D300" s="117" t="s">
        <v>64</v>
      </c>
      <c r="E300" s="119" t="s">
        <v>1510</v>
      </c>
      <c r="F300" s="124" t="s">
        <v>1832</v>
      </c>
      <c r="G300" s="218">
        <v>0</v>
      </c>
      <c r="H300" s="119" t="s">
        <v>75</v>
      </c>
      <c r="I300" s="117" t="s">
        <v>65</v>
      </c>
      <c r="J300" s="118" t="s">
        <v>2153</v>
      </c>
      <c r="K300" s="118">
        <v>17420000</v>
      </c>
      <c r="L300" s="116" t="s">
        <v>70</v>
      </c>
      <c r="M300" s="118" t="s">
        <v>2403</v>
      </c>
      <c r="N300" s="118">
        <v>1083553861</v>
      </c>
      <c r="O300" s="122">
        <v>13</v>
      </c>
      <c r="P300" s="193">
        <v>45302</v>
      </c>
      <c r="Q300" s="118">
        <v>4518689382</v>
      </c>
      <c r="R300" s="219">
        <v>45323</v>
      </c>
      <c r="S300" s="118">
        <v>17420000</v>
      </c>
      <c r="T300" s="119" t="s">
        <v>67</v>
      </c>
      <c r="U300" s="118">
        <v>1082964146</v>
      </c>
      <c r="V300" s="118" t="s">
        <v>2708</v>
      </c>
      <c r="W300" s="219">
        <v>45323</v>
      </c>
      <c r="X300" s="219">
        <v>45323</v>
      </c>
      <c r="Y300" s="125" t="s">
        <v>77</v>
      </c>
      <c r="Z300" s="219">
        <v>45457</v>
      </c>
      <c r="AA300" s="124">
        <f t="shared" si="16"/>
        <v>134</v>
      </c>
      <c r="AB300" s="118">
        <v>0</v>
      </c>
      <c r="AC300" s="220">
        <v>0</v>
      </c>
      <c r="AD300" s="118">
        <v>0</v>
      </c>
      <c r="AE300" s="193" t="s">
        <v>77</v>
      </c>
      <c r="AF300" s="124">
        <f t="shared" si="19"/>
        <v>0</v>
      </c>
      <c r="AG300" s="118">
        <v>0</v>
      </c>
      <c r="AH300" s="118">
        <v>0</v>
      </c>
      <c r="AI300" s="193" t="s">
        <v>77</v>
      </c>
      <c r="AJ300" s="119">
        <v>0</v>
      </c>
      <c r="AK300" s="123" t="s">
        <v>77</v>
      </c>
      <c r="AL300" s="123" t="s">
        <v>77</v>
      </c>
      <c r="AM300" s="124">
        <f t="shared" si="20"/>
        <v>0</v>
      </c>
      <c r="AN300" s="124">
        <f>+K300+AC300-AH300</f>
        <v>17420000</v>
      </c>
      <c r="AO300" s="119" t="s">
        <v>69</v>
      </c>
      <c r="AP300" s="118">
        <v>17420000</v>
      </c>
      <c r="AQ300" s="119" t="s">
        <v>1214</v>
      </c>
      <c r="AR300" s="118">
        <v>0</v>
      </c>
      <c r="AS300" s="127" t="s">
        <v>77</v>
      </c>
      <c r="AT300" s="221">
        <v>15600000</v>
      </c>
      <c r="AU300" s="159">
        <f t="shared" si="17"/>
        <v>1820000</v>
      </c>
      <c r="AV300" s="98">
        <f t="shared" si="18"/>
        <v>0.89552238805970152</v>
      </c>
      <c r="AW300" s="193" t="s">
        <v>77</v>
      </c>
      <c r="AX300" s="119" t="s">
        <v>1215</v>
      </c>
      <c r="AY300" s="118" t="s">
        <v>2741</v>
      </c>
      <c r="AZ300" s="116" t="s">
        <v>69</v>
      </c>
      <c r="BA300" s="116" t="s">
        <v>69</v>
      </c>
    </row>
    <row r="301" spans="2:53" x14ac:dyDescent="0.25">
      <c r="B301" s="116">
        <v>2024</v>
      </c>
      <c r="C301" s="116">
        <v>891780111</v>
      </c>
      <c r="D301" s="117" t="s">
        <v>64</v>
      </c>
      <c r="E301" s="119" t="s">
        <v>1511</v>
      </c>
      <c r="F301" s="124" t="s">
        <v>1833</v>
      </c>
      <c r="G301" s="218">
        <v>0</v>
      </c>
      <c r="H301" s="119" t="s">
        <v>75</v>
      </c>
      <c r="I301" s="117" t="s">
        <v>65</v>
      </c>
      <c r="J301" s="118" t="s">
        <v>2154</v>
      </c>
      <c r="K301" s="118">
        <v>14740000</v>
      </c>
      <c r="L301" s="116" t="s">
        <v>70</v>
      </c>
      <c r="M301" s="118" t="s">
        <v>2404</v>
      </c>
      <c r="N301" s="118">
        <v>1004360507</v>
      </c>
      <c r="O301" s="122">
        <v>13</v>
      </c>
      <c r="P301" s="193">
        <v>45302</v>
      </c>
      <c r="Q301" s="118">
        <v>4518689382</v>
      </c>
      <c r="R301" s="219">
        <v>45323</v>
      </c>
      <c r="S301" s="118">
        <v>14740000</v>
      </c>
      <c r="T301" s="119" t="s">
        <v>67</v>
      </c>
      <c r="U301" s="118">
        <v>1082964146</v>
      </c>
      <c r="V301" s="118" t="s">
        <v>2708</v>
      </c>
      <c r="W301" s="219">
        <v>45323</v>
      </c>
      <c r="X301" s="219">
        <v>45323</v>
      </c>
      <c r="Y301" s="125" t="s">
        <v>77</v>
      </c>
      <c r="Z301" s="219">
        <v>45457</v>
      </c>
      <c r="AA301" s="124">
        <f t="shared" si="16"/>
        <v>134</v>
      </c>
      <c r="AB301" s="118">
        <v>0</v>
      </c>
      <c r="AC301" s="220">
        <v>0</v>
      </c>
      <c r="AD301" s="118">
        <v>0</v>
      </c>
      <c r="AE301" s="193" t="s">
        <v>77</v>
      </c>
      <c r="AF301" s="124">
        <f t="shared" si="19"/>
        <v>0</v>
      </c>
      <c r="AG301" s="118">
        <v>0</v>
      </c>
      <c r="AH301" s="118">
        <v>0</v>
      </c>
      <c r="AI301" s="193" t="s">
        <v>77</v>
      </c>
      <c r="AJ301" s="119">
        <v>0</v>
      </c>
      <c r="AK301" s="123" t="s">
        <v>77</v>
      </c>
      <c r="AL301" s="123" t="s">
        <v>77</v>
      </c>
      <c r="AM301" s="124">
        <f t="shared" si="20"/>
        <v>0</v>
      </c>
      <c r="AN301" s="124">
        <f>+K301+AC301-AH301</f>
        <v>14740000</v>
      </c>
      <c r="AO301" s="119" t="s">
        <v>69</v>
      </c>
      <c r="AP301" s="118">
        <v>14740000</v>
      </c>
      <c r="AQ301" s="119" t="s">
        <v>1214</v>
      </c>
      <c r="AR301" s="118">
        <v>0</v>
      </c>
      <c r="AS301" s="127" t="s">
        <v>77</v>
      </c>
      <c r="AT301" s="221">
        <v>13200000</v>
      </c>
      <c r="AU301" s="159">
        <f t="shared" si="17"/>
        <v>1540000</v>
      </c>
      <c r="AV301" s="98">
        <f t="shared" si="18"/>
        <v>0.89552238805970152</v>
      </c>
      <c r="AW301" s="193" t="s">
        <v>77</v>
      </c>
      <c r="AX301" s="119" t="s">
        <v>1215</v>
      </c>
      <c r="AY301" s="118" t="s">
        <v>2742</v>
      </c>
      <c r="AZ301" s="116" t="s">
        <v>69</v>
      </c>
      <c r="BA301" s="116" t="s">
        <v>69</v>
      </c>
    </row>
    <row r="302" spans="2:53" x14ac:dyDescent="0.25">
      <c r="B302" s="116">
        <v>2024</v>
      </c>
      <c r="C302" s="116">
        <v>891780111</v>
      </c>
      <c r="D302" s="117" t="s">
        <v>64</v>
      </c>
      <c r="E302" s="119" t="s">
        <v>1512</v>
      </c>
      <c r="F302" s="124" t="s">
        <v>1834</v>
      </c>
      <c r="G302" s="218">
        <v>0</v>
      </c>
      <c r="H302" s="119" t="s">
        <v>75</v>
      </c>
      <c r="I302" s="117" t="s">
        <v>644</v>
      </c>
      <c r="J302" s="118" t="s">
        <v>2155</v>
      </c>
      <c r="K302" s="118">
        <v>11900000</v>
      </c>
      <c r="L302" s="116" t="s">
        <v>70</v>
      </c>
      <c r="M302" s="118" t="s">
        <v>2405</v>
      </c>
      <c r="N302" s="118">
        <v>7602635</v>
      </c>
      <c r="O302" s="122">
        <v>170</v>
      </c>
      <c r="P302" s="219">
        <v>45320</v>
      </c>
      <c r="Q302" s="118">
        <v>165200000</v>
      </c>
      <c r="R302" s="219">
        <v>45323</v>
      </c>
      <c r="S302" s="118">
        <v>11900000</v>
      </c>
      <c r="T302" s="119" t="s">
        <v>67</v>
      </c>
      <c r="U302" s="118">
        <v>36559959</v>
      </c>
      <c r="V302" s="118" t="s">
        <v>2706</v>
      </c>
      <c r="W302" s="219">
        <v>45323</v>
      </c>
      <c r="X302" s="219">
        <v>45323</v>
      </c>
      <c r="Y302" s="125" t="s">
        <v>77</v>
      </c>
      <c r="Z302" s="219">
        <v>45382</v>
      </c>
      <c r="AA302" s="124">
        <f t="shared" si="16"/>
        <v>59</v>
      </c>
      <c r="AB302" s="118">
        <v>0</v>
      </c>
      <c r="AC302" s="220">
        <v>0</v>
      </c>
      <c r="AD302" s="118">
        <v>0</v>
      </c>
      <c r="AE302" s="193" t="s">
        <v>77</v>
      </c>
      <c r="AF302" s="124">
        <f t="shared" si="19"/>
        <v>0</v>
      </c>
      <c r="AG302" s="118">
        <v>0</v>
      </c>
      <c r="AH302" s="118">
        <v>0</v>
      </c>
      <c r="AI302" s="193" t="s">
        <v>77</v>
      </c>
      <c r="AJ302" s="119">
        <v>0</v>
      </c>
      <c r="AK302" s="123" t="s">
        <v>77</v>
      </c>
      <c r="AL302" s="123" t="s">
        <v>77</v>
      </c>
      <c r="AM302" s="124">
        <f t="shared" si="20"/>
        <v>0</v>
      </c>
      <c r="AN302" s="124">
        <f>+K302+AC302-AH302</f>
        <v>11900000</v>
      </c>
      <c r="AO302" s="119" t="s">
        <v>1214</v>
      </c>
      <c r="AP302" s="118">
        <v>0</v>
      </c>
      <c r="AQ302" s="119" t="s">
        <v>1214</v>
      </c>
      <c r="AR302" s="118">
        <v>0</v>
      </c>
      <c r="AS302" s="127" t="s">
        <v>77</v>
      </c>
      <c r="AT302" s="221">
        <v>11900000</v>
      </c>
      <c r="AU302" s="159">
        <f t="shared" si="17"/>
        <v>0</v>
      </c>
      <c r="AV302" s="98">
        <f t="shared" si="18"/>
        <v>1</v>
      </c>
      <c r="AW302" s="193" t="s">
        <v>77</v>
      </c>
      <c r="AX302" s="119" t="s">
        <v>1497</v>
      </c>
      <c r="AY302" s="118" t="s">
        <v>2743</v>
      </c>
      <c r="AZ302" s="116" t="s">
        <v>69</v>
      </c>
      <c r="BA302" s="116" t="s">
        <v>69</v>
      </c>
    </row>
    <row r="303" spans="2:53" x14ac:dyDescent="0.25">
      <c r="B303" s="116">
        <v>2024</v>
      </c>
      <c r="C303" s="116">
        <v>891780111</v>
      </c>
      <c r="D303" s="117" t="s">
        <v>64</v>
      </c>
      <c r="E303" s="119" t="s">
        <v>1513</v>
      </c>
      <c r="F303" s="124" t="s">
        <v>1835</v>
      </c>
      <c r="G303" s="218">
        <v>0</v>
      </c>
      <c r="H303" s="119" t="s">
        <v>75</v>
      </c>
      <c r="I303" s="117" t="s">
        <v>644</v>
      </c>
      <c r="J303" s="118" t="s">
        <v>2156</v>
      </c>
      <c r="K303" s="118">
        <v>11900000</v>
      </c>
      <c r="L303" s="116" t="s">
        <v>70</v>
      </c>
      <c r="M303" s="118" t="s">
        <v>2406</v>
      </c>
      <c r="N303" s="118">
        <v>1083021767</v>
      </c>
      <c r="O303" s="122">
        <v>170</v>
      </c>
      <c r="P303" s="219">
        <v>45320</v>
      </c>
      <c r="Q303" s="118">
        <v>165200000</v>
      </c>
      <c r="R303" s="219">
        <v>45323</v>
      </c>
      <c r="S303" s="118">
        <v>11900000</v>
      </c>
      <c r="T303" s="119" t="s">
        <v>67</v>
      </c>
      <c r="U303" s="118">
        <v>36559959</v>
      </c>
      <c r="V303" s="118" t="s">
        <v>2706</v>
      </c>
      <c r="W303" s="219">
        <v>45323</v>
      </c>
      <c r="X303" s="219">
        <v>45323</v>
      </c>
      <c r="Y303" s="125" t="s">
        <v>77</v>
      </c>
      <c r="Z303" s="219">
        <v>45382</v>
      </c>
      <c r="AA303" s="124">
        <f t="shared" si="16"/>
        <v>59</v>
      </c>
      <c r="AB303" s="118">
        <v>0</v>
      </c>
      <c r="AC303" s="220">
        <v>0</v>
      </c>
      <c r="AD303" s="118">
        <v>0</v>
      </c>
      <c r="AE303" s="193" t="s">
        <v>77</v>
      </c>
      <c r="AF303" s="124">
        <f t="shared" si="19"/>
        <v>0</v>
      </c>
      <c r="AG303" s="118">
        <v>0</v>
      </c>
      <c r="AH303" s="118">
        <v>0</v>
      </c>
      <c r="AI303" s="193" t="s">
        <v>77</v>
      </c>
      <c r="AJ303" s="119">
        <v>0</v>
      </c>
      <c r="AK303" s="123" t="s">
        <v>77</v>
      </c>
      <c r="AL303" s="123" t="s">
        <v>77</v>
      </c>
      <c r="AM303" s="124">
        <f t="shared" si="20"/>
        <v>0</v>
      </c>
      <c r="AN303" s="124">
        <f>+K303+AC303-AH303</f>
        <v>11900000</v>
      </c>
      <c r="AO303" s="119" t="s">
        <v>1214</v>
      </c>
      <c r="AP303" s="118">
        <v>0</v>
      </c>
      <c r="AQ303" s="119" t="s">
        <v>1214</v>
      </c>
      <c r="AR303" s="118">
        <v>0</v>
      </c>
      <c r="AS303" s="127" t="s">
        <v>77</v>
      </c>
      <c r="AT303" s="221">
        <v>11900000</v>
      </c>
      <c r="AU303" s="159">
        <f t="shared" si="17"/>
        <v>0</v>
      </c>
      <c r="AV303" s="98">
        <f t="shared" si="18"/>
        <v>1</v>
      </c>
      <c r="AW303" s="193" t="s">
        <v>77</v>
      </c>
      <c r="AX303" s="119" t="s">
        <v>1497</v>
      </c>
      <c r="AY303" s="118" t="s">
        <v>2744</v>
      </c>
      <c r="AZ303" s="116" t="s">
        <v>69</v>
      </c>
      <c r="BA303" s="116" t="s">
        <v>69</v>
      </c>
    </row>
    <row r="304" spans="2:53" x14ac:dyDescent="0.25">
      <c r="B304" s="116">
        <v>2024</v>
      </c>
      <c r="C304" s="116">
        <v>891780111</v>
      </c>
      <c r="D304" s="117" t="s">
        <v>64</v>
      </c>
      <c r="E304" s="119" t="s">
        <v>1514</v>
      </c>
      <c r="F304" s="124" t="s">
        <v>1836</v>
      </c>
      <c r="G304" s="218">
        <v>0</v>
      </c>
      <c r="H304" s="119" t="s">
        <v>75</v>
      </c>
      <c r="I304" s="117" t="s">
        <v>644</v>
      </c>
      <c r="J304" s="118" t="s">
        <v>2156</v>
      </c>
      <c r="K304" s="118">
        <v>11900000</v>
      </c>
      <c r="L304" s="116" t="s">
        <v>70</v>
      </c>
      <c r="M304" s="118" t="s">
        <v>2407</v>
      </c>
      <c r="N304" s="118">
        <v>1083048377</v>
      </c>
      <c r="O304" s="122">
        <v>170</v>
      </c>
      <c r="P304" s="219">
        <v>45320</v>
      </c>
      <c r="Q304" s="118">
        <v>165200000</v>
      </c>
      <c r="R304" s="219">
        <v>45323</v>
      </c>
      <c r="S304" s="118">
        <v>11900000</v>
      </c>
      <c r="T304" s="119" t="s">
        <v>67</v>
      </c>
      <c r="U304" s="118">
        <v>36559959</v>
      </c>
      <c r="V304" s="118" t="s">
        <v>2706</v>
      </c>
      <c r="W304" s="219">
        <v>45323</v>
      </c>
      <c r="X304" s="219">
        <v>45323</v>
      </c>
      <c r="Y304" s="125" t="s">
        <v>77</v>
      </c>
      <c r="Z304" s="219">
        <v>45382</v>
      </c>
      <c r="AA304" s="124">
        <f t="shared" si="16"/>
        <v>59</v>
      </c>
      <c r="AB304" s="118">
        <v>0</v>
      </c>
      <c r="AC304" s="220">
        <v>0</v>
      </c>
      <c r="AD304" s="118">
        <v>0</v>
      </c>
      <c r="AE304" s="193" t="s">
        <v>77</v>
      </c>
      <c r="AF304" s="124">
        <f t="shared" si="19"/>
        <v>0</v>
      </c>
      <c r="AG304" s="118">
        <v>0</v>
      </c>
      <c r="AH304" s="118">
        <v>0</v>
      </c>
      <c r="AI304" s="193" t="s">
        <v>77</v>
      </c>
      <c r="AJ304" s="119">
        <v>0</v>
      </c>
      <c r="AK304" s="123" t="s">
        <v>77</v>
      </c>
      <c r="AL304" s="123" t="s">
        <v>77</v>
      </c>
      <c r="AM304" s="124">
        <f t="shared" si="20"/>
        <v>0</v>
      </c>
      <c r="AN304" s="124">
        <f>+K304+AC304-AH304</f>
        <v>11900000</v>
      </c>
      <c r="AO304" s="119" t="s">
        <v>1214</v>
      </c>
      <c r="AP304" s="118">
        <v>0</v>
      </c>
      <c r="AQ304" s="119" t="s">
        <v>1214</v>
      </c>
      <c r="AR304" s="118">
        <v>0</v>
      </c>
      <c r="AS304" s="127" t="s">
        <v>77</v>
      </c>
      <c r="AT304" s="221">
        <v>11900000</v>
      </c>
      <c r="AU304" s="159">
        <f t="shared" si="17"/>
        <v>0</v>
      </c>
      <c r="AV304" s="98">
        <f t="shared" si="18"/>
        <v>1</v>
      </c>
      <c r="AW304" s="193" t="s">
        <v>77</v>
      </c>
      <c r="AX304" s="119" t="s">
        <v>1497</v>
      </c>
      <c r="AY304" s="118" t="s">
        <v>2745</v>
      </c>
      <c r="AZ304" s="116" t="s">
        <v>69</v>
      </c>
      <c r="BA304" s="116" t="s">
        <v>69</v>
      </c>
    </row>
    <row r="305" spans="2:53" x14ac:dyDescent="0.25">
      <c r="B305" s="116">
        <v>2024</v>
      </c>
      <c r="C305" s="116">
        <v>891780111</v>
      </c>
      <c r="D305" s="117" t="s">
        <v>64</v>
      </c>
      <c r="E305" s="119" t="s">
        <v>1515</v>
      </c>
      <c r="F305" s="124" t="s">
        <v>1837</v>
      </c>
      <c r="G305" s="218">
        <v>0</v>
      </c>
      <c r="H305" s="119" t="s">
        <v>75</v>
      </c>
      <c r="I305" s="117" t="s">
        <v>65</v>
      </c>
      <c r="J305" s="118" t="s">
        <v>2154</v>
      </c>
      <c r="K305" s="118">
        <v>18760000</v>
      </c>
      <c r="L305" s="116" t="s">
        <v>70</v>
      </c>
      <c r="M305" s="118" t="s">
        <v>2408</v>
      </c>
      <c r="N305" s="118">
        <v>1083000350</v>
      </c>
      <c r="O305" s="122">
        <v>13</v>
      </c>
      <c r="P305" s="193">
        <v>45302</v>
      </c>
      <c r="Q305" s="118">
        <v>4518689382</v>
      </c>
      <c r="R305" s="219">
        <v>45323</v>
      </c>
      <c r="S305" s="118">
        <v>18760000</v>
      </c>
      <c r="T305" s="119" t="s">
        <v>67</v>
      </c>
      <c r="U305" s="118">
        <v>1082964146</v>
      </c>
      <c r="V305" s="118" t="s">
        <v>2708</v>
      </c>
      <c r="W305" s="219">
        <v>45323</v>
      </c>
      <c r="X305" s="219">
        <v>45323</v>
      </c>
      <c r="Y305" s="125" t="s">
        <v>77</v>
      </c>
      <c r="Z305" s="219">
        <v>45457</v>
      </c>
      <c r="AA305" s="124">
        <f t="shared" si="16"/>
        <v>134</v>
      </c>
      <c r="AB305" s="118">
        <v>0</v>
      </c>
      <c r="AC305" s="220">
        <v>0</v>
      </c>
      <c r="AD305" s="118">
        <v>0</v>
      </c>
      <c r="AE305" s="193" t="s">
        <v>77</v>
      </c>
      <c r="AF305" s="124">
        <f t="shared" si="19"/>
        <v>0</v>
      </c>
      <c r="AG305" s="118">
        <v>0</v>
      </c>
      <c r="AH305" s="118">
        <v>0</v>
      </c>
      <c r="AI305" s="193" t="s">
        <v>77</v>
      </c>
      <c r="AJ305" s="119">
        <v>0</v>
      </c>
      <c r="AK305" s="123" t="s">
        <v>77</v>
      </c>
      <c r="AL305" s="123" t="s">
        <v>77</v>
      </c>
      <c r="AM305" s="124">
        <f t="shared" si="20"/>
        <v>0</v>
      </c>
      <c r="AN305" s="124">
        <f>+K305+AC305-AH305</f>
        <v>18760000</v>
      </c>
      <c r="AO305" s="119" t="s">
        <v>69</v>
      </c>
      <c r="AP305" s="118">
        <v>18760000</v>
      </c>
      <c r="AQ305" s="119" t="s">
        <v>1214</v>
      </c>
      <c r="AR305" s="118">
        <v>0</v>
      </c>
      <c r="AS305" s="127" t="s">
        <v>77</v>
      </c>
      <c r="AT305" s="221">
        <v>16800000</v>
      </c>
      <c r="AU305" s="159">
        <f t="shared" si="17"/>
        <v>1960000</v>
      </c>
      <c r="AV305" s="98">
        <f t="shared" si="18"/>
        <v>0.89552238805970152</v>
      </c>
      <c r="AW305" s="193" t="s">
        <v>77</v>
      </c>
      <c r="AX305" s="119" t="s">
        <v>1215</v>
      </c>
      <c r="AY305" s="118" t="s">
        <v>2746</v>
      </c>
      <c r="AZ305" s="116" t="s">
        <v>69</v>
      </c>
      <c r="BA305" s="116" t="s">
        <v>69</v>
      </c>
    </row>
    <row r="306" spans="2:53" x14ac:dyDescent="0.25">
      <c r="B306" s="116">
        <v>2024</v>
      </c>
      <c r="C306" s="116">
        <v>891780111</v>
      </c>
      <c r="D306" s="117" t="s">
        <v>64</v>
      </c>
      <c r="E306" s="119" t="s">
        <v>1516</v>
      </c>
      <c r="F306" s="124" t="s">
        <v>1838</v>
      </c>
      <c r="G306" s="218">
        <v>0</v>
      </c>
      <c r="H306" s="119" t="s">
        <v>75</v>
      </c>
      <c r="I306" s="117" t="s">
        <v>65</v>
      </c>
      <c r="J306" s="118" t="s">
        <v>2153</v>
      </c>
      <c r="K306" s="118">
        <v>20100000</v>
      </c>
      <c r="L306" s="116" t="s">
        <v>70</v>
      </c>
      <c r="M306" s="118" t="s">
        <v>2409</v>
      </c>
      <c r="N306" s="118">
        <v>1004188433</v>
      </c>
      <c r="O306" s="122">
        <v>13</v>
      </c>
      <c r="P306" s="193">
        <v>45302</v>
      </c>
      <c r="Q306" s="118">
        <v>4518689382</v>
      </c>
      <c r="R306" s="219">
        <v>45323</v>
      </c>
      <c r="S306" s="118">
        <v>20100000</v>
      </c>
      <c r="T306" s="119" t="s">
        <v>67</v>
      </c>
      <c r="U306" s="118">
        <v>1082964146</v>
      </c>
      <c r="V306" s="118" t="s">
        <v>2708</v>
      </c>
      <c r="W306" s="219">
        <v>45323</v>
      </c>
      <c r="X306" s="219">
        <v>45323</v>
      </c>
      <c r="Y306" s="125" t="s">
        <v>77</v>
      </c>
      <c r="Z306" s="219">
        <v>45457</v>
      </c>
      <c r="AA306" s="124">
        <f t="shared" si="16"/>
        <v>134</v>
      </c>
      <c r="AB306" s="118">
        <v>0</v>
      </c>
      <c r="AC306" s="220">
        <v>0</v>
      </c>
      <c r="AD306" s="118">
        <v>0</v>
      </c>
      <c r="AE306" s="193" t="s">
        <v>77</v>
      </c>
      <c r="AF306" s="124">
        <f t="shared" si="19"/>
        <v>0</v>
      </c>
      <c r="AG306" s="118">
        <v>0</v>
      </c>
      <c r="AH306" s="118">
        <v>0</v>
      </c>
      <c r="AI306" s="193" t="s">
        <v>77</v>
      </c>
      <c r="AJ306" s="119">
        <v>0</v>
      </c>
      <c r="AK306" s="123" t="s">
        <v>77</v>
      </c>
      <c r="AL306" s="123" t="s">
        <v>77</v>
      </c>
      <c r="AM306" s="124">
        <f t="shared" si="20"/>
        <v>0</v>
      </c>
      <c r="AN306" s="124">
        <f>+K306+AC306-AH306</f>
        <v>20100000</v>
      </c>
      <c r="AO306" s="119" t="s">
        <v>69</v>
      </c>
      <c r="AP306" s="118">
        <v>20100000</v>
      </c>
      <c r="AQ306" s="119" t="s">
        <v>1214</v>
      </c>
      <c r="AR306" s="118">
        <v>0</v>
      </c>
      <c r="AS306" s="127" t="s">
        <v>77</v>
      </c>
      <c r="AT306" s="221">
        <v>18000000</v>
      </c>
      <c r="AU306" s="159">
        <f t="shared" si="17"/>
        <v>2100000</v>
      </c>
      <c r="AV306" s="98">
        <f t="shared" si="18"/>
        <v>0.89552238805970152</v>
      </c>
      <c r="AW306" s="193" t="s">
        <v>77</v>
      </c>
      <c r="AX306" s="119" t="s">
        <v>1215</v>
      </c>
      <c r="AY306" s="118" t="s">
        <v>2747</v>
      </c>
      <c r="AZ306" s="116" t="s">
        <v>69</v>
      </c>
      <c r="BA306" s="116" t="s">
        <v>69</v>
      </c>
    </row>
    <row r="307" spans="2:53" x14ac:dyDescent="0.25">
      <c r="B307" s="116">
        <v>2024</v>
      </c>
      <c r="C307" s="116">
        <v>891780111</v>
      </c>
      <c r="D307" s="117" t="s">
        <v>64</v>
      </c>
      <c r="E307" s="119" t="s">
        <v>1517</v>
      </c>
      <c r="F307" s="124" t="s">
        <v>1839</v>
      </c>
      <c r="G307" s="218">
        <v>0</v>
      </c>
      <c r="H307" s="119" t="s">
        <v>75</v>
      </c>
      <c r="I307" s="117" t="s">
        <v>65</v>
      </c>
      <c r="J307" s="118" t="s">
        <v>2153</v>
      </c>
      <c r="K307" s="118">
        <v>14740000</v>
      </c>
      <c r="L307" s="116" t="s">
        <v>70</v>
      </c>
      <c r="M307" s="118" t="s">
        <v>2410</v>
      </c>
      <c r="N307" s="118">
        <v>1082892888</v>
      </c>
      <c r="O307" s="122">
        <v>13</v>
      </c>
      <c r="P307" s="193">
        <v>45302</v>
      </c>
      <c r="Q307" s="118">
        <v>4518689382</v>
      </c>
      <c r="R307" s="219">
        <v>45323</v>
      </c>
      <c r="S307" s="118">
        <v>14740000</v>
      </c>
      <c r="T307" s="119" t="s">
        <v>67</v>
      </c>
      <c r="U307" s="118">
        <v>1082964146</v>
      </c>
      <c r="V307" s="118" t="s">
        <v>2708</v>
      </c>
      <c r="W307" s="219">
        <v>45323</v>
      </c>
      <c r="X307" s="219">
        <v>45323</v>
      </c>
      <c r="Y307" s="125" t="s">
        <v>77</v>
      </c>
      <c r="Z307" s="219">
        <v>45457</v>
      </c>
      <c r="AA307" s="124">
        <f t="shared" si="16"/>
        <v>134</v>
      </c>
      <c r="AB307" s="118">
        <v>0</v>
      </c>
      <c r="AC307" s="220">
        <v>0</v>
      </c>
      <c r="AD307" s="118">
        <v>0</v>
      </c>
      <c r="AE307" s="193" t="s">
        <v>77</v>
      </c>
      <c r="AF307" s="124">
        <f t="shared" si="19"/>
        <v>0</v>
      </c>
      <c r="AG307" s="118">
        <v>0</v>
      </c>
      <c r="AH307" s="118">
        <v>0</v>
      </c>
      <c r="AI307" s="193" t="s">
        <v>77</v>
      </c>
      <c r="AJ307" s="119">
        <v>0</v>
      </c>
      <c r="AK307" s="123" t="s">
        <v>77</v>
      </c>
      <c r="AL307" s="123" t="s">
        <v>77</v>
      </c>
      <c r="AM307" s="124">
        <f t="shared" si="20"/>
        <v>0</v>
      </c>
      <c r="AN307" s="124">
        <f>+K307+AC307-AH307</f>
        <v>14740000</v>
      </c>
      <c r="AO307" s="119" t="s">
        <v>69</v>
      </c>
      <c r="AP307" s="118">
        <v>14740000</v>
      </c>
      <c r="AQ307" s="119" t="s">
        <v>1214</v>
      </c>
      <c r="AR307" s="118">
        <v>0</v>
      </c>
      <c r="AS307" s="127" t="s">
        <v>77</v>
      </c>
      <c r="AT307" s="221">
        <v>13200000</v>
      </c>
      <c r="AU307" s="159">
        <f t="shared" si="17"/>
        <v>1540000</v>
      </c>
      <c r="AV307" s="98">
        <f t="shared" si="18"/>
        <v>0.89552238805970152</v>
      </c>
      <c r="AW307" s="193" t="s">
        <v>77</v>
      </c>
      <c r="AX307" s="119" t="s">
        <v>1215</v>
      </c>
      <c r="AY307" s="118" t="s">
        <v>2748</v>
      </c>
      <c r="AZ307" s="116" t="s">
        <v>69</v>
      </c>
      <c r="BA307" s="116" t="s">
        <v>69</v>
      </c>
    </row>
    <row r="308" spans="2:53" x14ac:dyDescent="0.25">
      <c r="B308" s="116">
        <v>2024</v>
      </c>
      <c r="C308" s="116">
        <v>891780111</v>
      </c>
      <c r="D308" s="117" t="s">
        <v>64</v>
      </c>
      <c r="E308" s="119" t="s">
        <v>1518</v>
      </c>
      <c r="F308" s="124" t="s">
        <v>1840</v>
      </c>
      <c r="G308" s="218">
        <v>0</v>
      </c>
      <c r="H308" s="119" t="s">
        <v>75</v>
      </c>
      <c r="I308" s="117" t="s">
        <v>65</v>
      </c>
      <c r="J308" s="118" t="s">
        <v>2157</v>
      </c>
      <c r="K308" s="118">
        <v>16080000</v>
      </c>
      <c r="L308" s="116" t="s">
        <v>70</v>
      </c>
      <c r="M308" s="118" t="s">
        <v>2411</v>
      </c>
      <c r="N308" s="118">
        <v>1015460393</v>
      </c>
      <c r="O308" s="122">
        <v>13</v>
      </c>
      <c r="P308" s="193">
        <v>45302</v>
      </c>
      <c r="Q308" s="118">
        <v>4518689382</v>
      </c>
      <c r="R308" s="219">
        <v>45323</v>
      </c>
      <c r="S308" s="118">
        <v>16080000</v>
      </c>
      <c r="T308" s="119" t="s">
        <v>67</v>
      </c>
      <c r="U308" s="118">
        <v>12621405</v>
      </c>
      <c r="V308" s="118" t="s">
        <v>68</v>
      </c>
      <c r="W308" s="219">
        <v>45323</v>
      </c>
      <c r="X308" s="219">
        <v>45323</v>
      </c>
      <c r="Y308" s="125" t="s">
        <v>77</v>
      </c>
      <c r="Z308" s="219">
        <v>45457</v>
      </c>
      <c r="AA308" s="124">
        <f t="shared" si="16"/>
        <v>134</v>
      </c>
      <c r="AB308" s="118">
        <v>0</v>
      </c>
      <c r="AC308" s="220">
        <v>0</v>
      </c>
      <c r="AD308" s="118">
        <v>0</v>
      </c>
      <c r="AE308" s="193" t="s">
        <v>77</v>
      </c>
      <c r="AF308" s="124">
        <f t="shared" si="19"/>
        <v>0</v>
      </c>
      <c r="AG308" s="118">
        <v>0</v>
      </c>
      <c r="AH308" s="118">
        <v>0</v>
      </c>
      <c r="AI308" s="193" t="s">
        <v>77</v>
      </c>
      <c r="AJ308" s="119">
        <v>0</v>
      </c>
      <c r="AK308" s="123" t="s">
        <v>77</v>
      </c>
      <c r="AL308" s="123" t="s">
        <v>77</v>
      </c>
      <c r="AM308" s="124">
        <f t="shared" si="20"/>
        <v>0</v>
      </c>
      <c r="AN308" s="124">
        <f>+K308+AC308-AH308</f>
        <v>16080000</v>
      </c>
      <c r="AO308" s="119" t="s">
        <v>69</v>
      </c>
      <c r="AP308" s="118">
        <v>16080000</v>
      </c>
      <c r="AQ308" s="119" t="s">
        <v>1214</v>
      </c>
      <c r="AR308" s="118">
        <v>0</v>
      </c>
      <c r="AS308" s="127" t="s">
        <v>77</v>
      </c>
      <c r="AT308" s="221">
        <v>14400000</v>
      </c>
      <c r="AU308" s="159">
        <f t="shared" si="17"/>
        <v>1680000</v>
      </c>
      <c r="AV308" s="98">
        <f t="shared" si="18"/>
        <v>0.89552238805970152</v>
      </c>
      <c r="AW308" s="193" t="s">
        <v>77</v>
      </c>
      <c r="AX308" s="119" t="s">
        <v>1215</v>
      </c>
      <c r="AY308" s="118" t="s">
        <v>2749</v>
      </c>
      <c r="AZ308" s="116" t="s">
        <v>69</v>
      </c>
      <c r="BA308" s="116" t="s">
        <v>69</v>
      </c>
    </row>
    <row r="309" spans="2:53" x14ac:dyDescent="0.25">
      <c r="B309" s="116">
        <v>2024</v>
      </c>
      <c r="C309" s="116">
        <v>891780111</v>
      </c>
      <c r="D309" s="117" t="s">
        <v>64</v>
      </c>
      <c r="E309" s="119" t="s">
        <v>1519</v>
      </c>
      <c r="F309" s="124" t="s">
        <v>1841</v>
      </c>
      <c r="G309" s="218">
        <v>0</v>
      </c>
      <c r="H309" s="119" t="s">
        <v>75</v>
      </c>
      <c r="I309" s="117" t="s">
        <v>65</v>
      </c>
      <c r="J309" s="118" t="s">
        <v>2153</v>
      </c>
      <c r="K309" s="118">
        <v>13400000</v>
      </c>
      <c r="L309" s="116" t="s">
        <v>70</v>
      </c>
      <c r="M309" s="118" t="s">
        <v>2412</v>
      </c>
      <c r="N309" s="118">
        <v>1084743044</v>
      </c>
      <c r="O309" s="122">
        <v>13</v>
      </c>
      <c r="P309" s="193">
        <v>45302</v>
      </c>
      <c r="Q309" s="118">
        <v>4518689382</v>
      </c>
      <c r="R309" s="219">
        <v>45323</v>
      </c>
      <c r="S309" s="118">
        <v>13400000</v>
      </c>
      <c r="T309" s="119" t="s">
        <v>67</v>
      </c>
      <c r="U309" s="118">
        <v>1082964146</v>
      </c>
      <c r="V309" s="118" t="s">
        <v>2708</v>
      </c>
      <c r="W309" s="219">
        <v>45323</v>
      </c>
      <c r="X309" s="219">
        <v>45323</v>
      </c>
      <c r="Y309" s="125" t="s">
        <v>77</v>
      </c>
      <c r="Z309" s="219">
        <v>45457</v>
      </c>
      <c r="AA309" s="124">
        <f t="shared" si="16"/>
        <v>134</v>
      </c>
      <c r="AB309" s="118">
        <v>0</v>
      </c>
      <c r="AC309" s="220">
        <v>0</v>
      </c>
      <c r="AD309" s="118">
        <v>0</v>
      </c>
      <c r="AE309" s="193" t="s">
        <v>77</v>
      </c>
      <c r="AF309" s="124">
        <f t="shared" si="19"/>
        <v>0</v>
      </c>
      <c r="AG309" s="118">
        <v>0</v>
      </c>
      <c r="AH309" s="118">
        <v>0</v>
      </c>
      <c r="AI309" s="193" t="s">
        <v>77</v>
      </c>
      <c r="AJ309" s="119">
        <v>0</v>
      </c>
      <c r="AK309" s="123" t="s">
        <v>77</v>
      </c>
      <c r="AL309" s="123" t="s">
        <v>77</v>
      </c>
      <c r="AM309" s="124">
        <f t="shared" si="20"/>
        <v>0</v>
      </c>
      <c r="AN309" s="124">
        <f>+K309+AC309-AH309</f>
        <v>13400000</v>
      </c>
      <c r="AO309" s="119" t="s">
        <v>69</v>
      </c>
      <c r="AP309" s="118">
        <v>13400000</v>
      </c>
      <c r="AQ309" s="119" t="s">
        <v>1214</v>
      </c>
      <c r="AR309" s="118">
        <v>0</v>
      </c>
      <c r="AS309" s="127" t="s">
        <v>77</v>
      </c>
      <c r="AT309" s="221">
        <v>12000000</v>
      </c>
      <c r="AU309" s="159">
        <f t="shared" si="17"/>
        <v>1400000</v>
      </c>
      <c r="AV309" s="98">
        <f t="shared" si="18"/>
        <v>0.89552238805970152</v>
      </c>
      <c r="AW309" s="193" t="s">
        <v>77</v>
      </c>
      <c r="AX309" s="119" t="s">
        <v>1215</v>
      </c>
      <c r="AY309" s="118" t="s">
        <v>2750</v>
      </c>
      <c r="AZ309" s="116" t="s">
        <v>69</v>
      </c>
      <c r="BA309" s="116" t="s">
        <v>69</v>
      </c>
    </row>
    <row r="310" spans="2:53" x14ac:dyDescent="0.25">
      <c r="B310" s="116">
        <v>2024</v>
      </c>
      <c r="C310" s="116">
        <v>891780111</v>
      </c>
      <c r="D310" s="117" t="s">
        <v>64</v>
      </c>
      <c r="E310" s="119" t="s">
        <v>1520</v>
      </c>
      <c r="F310" s="124" t="s">
        <v>1842</v>
      </c>
      <c r="G310" s="218">
        <v>0</v>
      </c>
      <c r="H310" s="119" t="s">
        <v>75</v>
      </c>
      <c r="I310" s="117" t="s">
        <v>65</v>
      </c>
      <c r="J310" s="118" t="s">
        <v>2153</v>
      </c>
      <c r="K310" s="118">
        <v>13400000</v>
      </c>
      <c r="L310" s="116" t="s">
        <v>70</v>
      </c>
      <c r="M310" s="118" t="s">
        <v>2413</v>
      </c>
      <c r="N310" s="118">
        <v>1083016500</v>
      </c>
      <c r="O310" s="122">
        <v>13</v>
      </c>
      <c r="P310" s="193">
        <v>45302</v>
      </c>
      <c r="Q310" s="118">
        <v>4518689382</v>
      </c>
      <c r="R310" s="219">
        <v>45323</v>
      </c>
      <c r="S310" s="118">
        <v>13400000</v>
      </c>
      <c r="T310" s="119" t="s">
        <v>67</v>
      </c>
      <c r="U310" s="118">
        <v>1082964146</v>
      </c>
      <c r="V310" s="118" t="s">
        <v>2708</v>
      </c>
      <c r="W310" s="219">
        <v>45323</v>
      </c>
      <c r="X310" s="219">
        <v>45323</v>
      </c>
      <c r="Y310" s="125" t="s">
        <v>77</v>
      </c>
      <c r="Z310" s="219">
        <v>45457</v>
      </c>
      <c r="AA310" s="124">
        <f t="shared" si="16"/>
        <v>134</v>
      </c>
      <c r="AB310" s="118">
        <v>0</v>
      </c>
      <c r="AC310" s="220">
        <v>0</v>
      </c>
      <c r="AD310" s="118">
        <v>0</v>
      </c>
      <c r="AE310" s="193" t="s">
        <v>77</v>
      </c>
      <c r="AF310" s="124">
        <f t="shared" si="19"/>
        <v>0</v>
      </c>
      <c r="AG310" s="118">
        <v>0</v>
      </c>
      <c r="AH310" s="118">
        <v>0</v>
      </c>
      <c r="AI310" s="193" t="s">
        <v>77</v>
      </c>
      <c r="AJ310" s="119">
        <v>0</v>
      </c>
      <c r="AK310" s="123" t="s">
        <v>77</v>
      </c>
      <c r="AL310" s="123" t="s">
        <v>77</v>
      </c>
      <c r="AM310" s="124">
        <f t="shared" si="20"/>
        <v>0</v>
      </c>
      <c r="AN310" s="124">
        <f>+K310+AC310-AH310</f>
        <v>13400000</v>
      </c>
      <c r="AO310" s="119" t="s">
        <v>69</v>
      </c>
      <c r="AP310" s="118">
        <v>13400000</v>
      </c>
      <c r="AQ310" s="119" t="s">
        <v>1214</v>
      </c>
      <c r="AR310" s="118">
        <v>0</v>
      </c>
      <c r="AS310" s="127" t="s">
        <v>77</v>
      </c>
      <c r="AT310" s="221">
        <v>12000000</v>
      </c>
      <c r="AU310" s="159">
        <f t="shared" si="17"/>
        <v>1400000</v>
      </c>
      <c r="AV310" s="98">
        <f t="shared" si="18"/>
        <v>0.89552238805970152</v>
      </c>
      <c r="AW310" s="193" t="s">
        <v>77</v>
      </c>
      <c r="AX310" s="119" t="s">
        <v>1215</v>
      </c>
      <c r="AY310" s="118" t="s">
        <v>2751</v>
      </c>
      <c r="AZ310" s="116" t="s">
        <v>69</v>
      </c>
      <c r="BA310" s="116" t="s">
        <v>69</v>
      </c>
    </row>
    <row r="311" spans="2:53" x14ac:dyDescent="0.25">
      <c r="B311" s="116">
        <v>2024</v>
      </c>
      <c r="C311" s="116">
        <v>891780111</v>
      </c>
      <c r="D311" s="117" t="s">
        <v>64</v>
      </c>
      <c r="E311" s="119" t="s">
        <v>1521</v>
      </c>
      <c r="F311" s="124" t="s">
        <v>1843</v>
      </c>
      <c r="G311" s="218">
        <v>0</v>
      </c>
      <c r="H311" s="119" t="s">
        <v>75</v>
      </c>
      <c r="I311" s="117" t="s">
        <v>65</v>
      </c>
      <c r="J311" s="118" t="s">
        <v>2158</v>
      </c>
      <c r="K311" s="118">
        <v>22333000</v>
      </c>
      <c r="L311" s="116" t="s">
        <v>70</v>
      </c>
      <c r="M311" s="118" t="s">
        <v>2414</v>
      </c>
      <c r="N311" s="118">
        <v>85154867</v>
      </c>
      <c r="O311" s="122">
        <v>13</v>
      </c>
      <c r="P311" s="193">
        <v>45302</v>
      </c>
      <c r="Q311" s="118">
        <v>4518689382</v>
      </c>
      <c r="R311" s="219">
        <v>45323</v>
      </c>
      <c r="S311" s="118">
        <v>22333000</v>
      </c>
      <c r="T311" s="119" t="s">
        <v>67</v>
      </c>
      <c r="U311" s="118">
        <v>12621405</v>
      </c>
      <c r="V311" s="118" t="s">
        <v>68</v>
      </c>
      <c r="W311" s="219">
        <v>45323</v>
      </c>
      <c r="X311" s="219">
        <v>45323</v>
      </c>
      <c r="Y311" s="125" t="s">
        <v>77</v>
      </c>
      <c r="Z311" s="219">
        <v>45457</v>
      </c>
      <c r="AA311" s="124">
        <f t="shared" si="16"/>
        <v>134</v>
      </c>
      <c r="AB311" s="118">
        <v>0</v>
      </c>
      <c r="AC311" s="220">
        <v>0</v>
      </c>
      <c r="AD311" s="118">
        <v>0</v>
      </c>
      <c r="AE311" s="193" t="s">
        <v>77</v>
      </c>
      <c r="AF311" s="124">
        <f t="shared" si="19"/>
        <v>0</v>
      </c>
      <c r="AG311" s="118">
        <v>0</v>
      </c>
      <c r="AH311" s="118">
        <v>0</v>
      </c>
      <c r="AI311" s="193" t="s">
        <v>77</v>
      </c>
      <c r="AJ311" s="119">
        <v>0</v>
      </c>
      <c r="AK311" s="123" t="s">
        <v>77</v>
      </c>
      <c r="AL311" s="123" t="s">
        <v>77</v>
      </c>
      <c r="AM311" s="124">
        <f t="shared" si="20"/>
        <v>0</v>
      </c>
      <c r="AN311" s="124">
        <f>+K311+AC311-AH311</f>
        <v>22333000</v>
      </c>
      <c r="AO311" s="119" t="s">
        <v>69</v>
      </c>
      <c r="AP311" s="118">
        <v>22333000</v>
      </c>
      <c r="AQ311" s="119" t="s">
        <v>1214</v>
      </c>
      <c r="AR311" s="118">
        <v>0</v>
      </c>
      <c r="AS311" s="127" t="s">
        <v>77</v>
      </c>
      <c r="AT311" s="221">
        <v>20000000</v>
      </c>
      <c r="AU311" s="159">
        <f t="shared" si="17"/>
        <v>2333000</v>
      </c>
      <c r="AV311" s="98">
        <f t="shared" si="18"/>
        <v>0.89553575426498899</v>
      </c>
      <c r="AW311" s="193" t="s">
        <v>77</v>
      </c>
      <c r="AX311" s="119" t="s">
        <v>1215</v>
      </c>
      <c r="AY311" s="118" t="s">
        <v>2752</v>
      </c>
      <c r="AZ311" s="116" t="s">
        <v>69</v>
      </c>
      <c r="BA311" s="116" t="s">
        <v>69</v>
      </c>
    </row>
    <row r="312" spans="2:53" x14ac:dyDescent="0.25">
      <c r="B312" s="116">
        <v>2024</v>
      </c>
      <c r="C312" s="116">
        <v>891780111</v>
      </c>
      <c r="D312" s="117" t="s">
        <v>64</v>
      </c>
      <c r="E312" s="119" t="s">
        <v>1522</v>
      </c>
      <c r="F312" s="124" t="s">
        <v>1844</v>
      </c>
      <c r="G312" s="218">
        <v>0</v>
      </c>
      <c r="H312" s="119" t="s">
        <v>75</v>
      </c>
      <c r="I312" s="117" t="s">
        <v>65</v>
      </c>
      <c r="J312" s="118" t="s">
        <v>2159</v>
      </c>
      <c r="K312" s="118">
        <v>11167000</v>
      </c>
      <c r="L312" s="116" t="s">
        <v>70</v>
      </c>
      <c r="M312" s="118" t="s">
        <v>2415</v>
      </c>
      <c r="N312" s="118">
        <v>1082842812</v>
      </c>
      <c r="O312" s="122">
        <v>14</v>
      </c>
      <c r="P312" s="219">
        <v>45302</v>
      </c>
      <c r="Q312" s="118">
        <v>2126349000</v>
      </c>
      <c r="R312" s="219">
        <v>45323</v>
      </c>
      <c r="S312" s="118">
        <v>11167000</v>
      </c>
      <c r="T312" s="119" t="s">
        <v>67</v>
      </c>
      <c r="U312" s="118">
        <v>1082868728</v>
      </c>
      <c r="V312" s="118" t="s">
        <v>1201</v>
      </c>
      <c r="W312" s="219">
        <v>45323</v>
      </c>
      <c r="X312" s="219">
        <v>45323</v>
      </c>
      <c r="Y312" s="125" t="s">
        <v>77</v>
      </c>
      <c r="Z312" s="219">
        <v>45457</v>
      </c>
      <c r="AA312" s="124">
        <f t="shared" si="16"/>
        <v>134</v>
      </c>
      <c r="AB312" s="118">
        <v>0</v>
      </c>
      <c r="AC312" s="220">
        <v>0</v>
      </c>
      <c r="AD312" s="118">
        <v>0</v>
      </c>
      <c r="AE312" s="193" t="s">
        <v>77</v>
      </c>
      <c r="AF312" s="124">
        <f t="shared" si="19"/>
        <v>0</v>
      </c>
      <c r="AG312" s="118">
        <v>0</v>
      </c>
      <c r="AH312" s="118">
        <v>0</v>
      </c>
      <c r="AI312" s="193" t="s">
        <v>77</v>
      </c>
      <c r="AJ312" s="119">
        <v>0</v>
      </c>
      <c r="AK312" s="123" t="s">
        <v>77</v>
      </c>
      <c r="AL312" s="123" t="s">
        <v>77</v>
      </c>
      <c r="AM312" s="124">
        <f t="shared" si="20"/>
        <v>0</v>
      </c>
      <c r="AN312" s="124">
        <f>+K312+AC312-AH312</f>
        <v>11167000</v>
      </c>
      <c r="AO312" s="119" t="s">
        <v>69</v>
      </c>
      <c r="AP312" s="118">
        <v>11167000</v>
      </c>
      <c r="AQ312" s="119" t="s">
        <v>1214</v>
      </c>
      <c r="AR312" s="118">
        <v>0</v>
      </c>
      <c r="AS312" s="127" t="s">
        <v>77</v>
      </c>
      <c r="AT312" s="221">
        <v>10000000</v>
      </c>
      <c r="AU312" s="159">
        <f t="shared" si="17"/>
        <v>1167000</v>
      </c>
      <c r="AV312" s="98">
        <f t="shared" si="18"/>
        <v>0.89549565684606425</v>
      </c>
      <c r="AW312" s="193" t="s">
        <v>77</v>
      </c>
      <c r="AX312" s="119" t="s">
        <v>1215</v>
      </c>
      <c r="AY312" s="118" t="s">
        <v>2753</v>
      </c>
      <c r="AZ312" s="116" t="s">
        <v>69</v>
      </c>
      <c r="BA312" s="116" t="s">
        <v>69</v>
      </c>
    </row>
    <row r="313" spans="2:53" x14ac:dyDescent="0.25">
      <c r="B313" s="116">
        <v>2024</v>
      </c>
      <c r="C313" s="116">
        <v>891780111</v>
      </c>
      <c r="D313" s="117" t="s">
        <v>64</v>
      </c>
      <c r="E313" s="119" t="s">
        <v>1523</v>
      </c>
      <c r="F313" s="124" t="s">
        <v>1845</v>
      </c>
      <c r="G313" s="218">
        <v>0</v>
      </c>
      <c r="H313" s="119" t="s">
        <v>75</v>
      </c>
      <c r="I313" s="117" t="s">
        <v>644</v>
      </c>
      <c r="J313" s="118" t="s">
        <v>2160</v>
      </c>
      <c r="K313" s="118">
        <v>11900000</v>
      </c>
      <c r="L313" s="116" t="s">
        <v>70</v>
      </c>
      <c r="M313" s="118" t="s">
        <v>2416</v>
      </c>
      <c r="N313" s="118">
        <v>1004369351</v>
      </c>
      <c r="O313" s="122">
        <v>170</v>
      </c>
      <c r="P313" s="219">
        <v>45320</v>
      </c>
      <c r="Q313" s="118">
        <v>165200000</v>
      </c>
      <c r="R313" s="219">
        <v>45324</v>
      </c>
      <c r="S313" s="118">
        <v>11900000</v>
      </c>
      <c r="T313" s="119" t="s">
        <v>67</v>
      </c>
      <c r="U313" s="118">
        <v>36559959</v>
      </c>
      <c r="V313" s="118" t="s">
        <v>2706</v>
      </c>
      <c r="W313" s="219">
        <v>45324</v>
      </c>
      <c r="X313" s="219">
        <v>45324</v>
      </c>
      <c r="Y313" s="125" t="s">
        <v>77</v>
      </c>
      <c r="Z313" s="219">
        <v>45382</v>
      </c>
      <c r="AA313" s="124">
        <f t="shared" si="16"/>
        <v>58</v>
      </c>
      <c r="AB313" s="118">
        <v>0</v>
      </c>
      <c r="AC313" s="220">
        <v>0</v>
      </c>
      <c r="AD313" s="118">
        <v>0</v>
      </c>
      <c r="AE313" s="193" t="s">
        <v>77</v>
      </c>
      <c r="AF313" s="124">
        <f t="shared" si="19"/>
        <v>0</v>
      </c>
      <c r="AG313" s="118">
        <v>0</v>
      </c>
      <c r="AH313" s="118">
        <v>0</v>
      </c>
      <c r="AI313" s="193" t="s">
        <v>77</v>
      </c>
      <c r="AJ313" s="119">
        <v>0</v>
      </c>
      <c r="AK313" s="123" t="s">
        <v>77</v>
      </c>
      <c r="AL313" s="123" t="s">
        <v>77</v>
      </c>
      <c r="AM313" s="124">
        <f t="shared" si="20"/>
        <v>0</v>
      </c>
      <c r="AN313" s="124">
        <f>+K313+AC313-AH313</f>
        <v>11900000</v>
      </c>
      <c r="AO313" s="119" t="s">
        <v>1214</v>
      </c>
      <c r="AP313" s="118">
        <v>0</v>
      </c>
      <c r="AQ313" s="119" t="s">
        <v>1214</v>
      </c>
      <c r="AR313" s="118">
        <v>0</v>
      </c>
      <c r="AS313" s="127" t="s">
        <v>77</v>
      </c>
      <c r="AT313" s="221">
        <v>11900000</v>
      </c>
      <c r="AU313" s="159">
        <f t="shared" si="17"/>
        <v>0</v>
      </c>
      <c r="AV313" s="98">
        <f t="shared" si="18"/>
        <v>1</v>
      </c>
      <c r="AW313" s="193" t="s">
        <v>77</v>
      </c>
      <c r="AX313" s="119" t="s">
        <v>1497</v>
      </c>
      <c r="AY313" s="118" t="s">
        <v>2754</v>
      </c>
      <c r="AZ313" s="116" t="s">
        <v>69</v>
      </c>
      <c r="BA313" s="116" t="s">
        <v>69</v>
      </c>
    </row>
    <row r="314" spans="2:53" x14ac:dyDescent="0.25">
      <c r="B314" s="116">
        <v>2024</v>
      </c>
      <c r="C314" s="116">
        <v>891780111</v>
      </c>
      <c r="D314" s="117" t="s">
        <v>64</v>
      </c>
      <c r="E314" s="119" t="s">
        <v>1524</v>
      </c>
      <c r="F314" s="124" t="s">
        <v>1846</v>
      </c>
      <c r="G314" s="218">
        <v>0</v>
      </c>
      <c r="H314" s="119" t="s">
        <v>75</v>
      </c>
      <c r="I314" s="117" t="s">
        <v>65</v>
      </c>
      <c r="J314" s="118" t="s">
        <v>2161</v>
      </c>
      <c r="K314" s="118">
        <v>14740000</v>
      </c>
      <c r="L314" s="116" t="s">
        <v>70</v>
      </c>
      <c r="M314" s="118" t="s">
        <v>2417</v>
      </c>
      <c r="N314" s="118">
        <v>1082985398</v>
      </c>
      <c r="O314" s="122">
        <v>13</v>
      </c>
      <c r="P314" s="193">
        <v>45302</v>
      </c>
      <c r="Q314" s="118">
        <v>4518689382</v>
      </c>
      <c r="R314" s="219">
        <v>45324</v>
      </c>
      <c r="S314" s="118">
        <v>14740000</v>
      </c>
      <c r="T314" s="119" t="s">
        <v>67</v>
      </c>
      <c r="U314" s="118">
        <v>72175281</v>
      </c>
      <c r="V314" s="118" t="s">
        <v>1197</v>
      </c>
      <c r="W314" s="219">
        <v>45324</v>
      </c>
      <c r="X314" s="219">
        <v>45324</v>
      </c>
      <c r="Y314" s="125" t="s">
        <v>77</v>
      </c>
      <c r="Z314" s="219">
        <v>45457</v>
      </c>
      <c r="AA314" s="124">
        <f t="shared" si="16"/>
        <v>133</v>
      </c>
      <c r="AB314" s="118">
        <v>0</v>
      </c>
      <c r="AC314" s="220">
        <v>0</v>
      </c>
      <c r="AD314" s="118">
        <v>0</v>
      </c>
      <c r="AE314" s="193" t="s">
        <v>77</v>
      </c>
      <c r="AF314" s="124">
        <f t="shared" si="19"/>
        <v>0</v>
      </c>
      <c r="AG314" s="118">
        <v>0</v>
      </c>
      <c r="AH314" s="118">
        <v>0</v>
      </c>
      <c r="AI314" s="193" t="s">
        <v>77</v>
      </c>
      <c r="AJ314" s="119">
        <v>0</v>
      </c>
      <c r="AK314" s="123" t="s">
        <v>77</v>
      </c>
      <c r="AL314" s="123" t="s">
        <v>77</v>
      </c>
      <c r="AM314" s="124">
        <f t="shared" si="20"/>
        <v>0</v>
      </c>
      <c r="AN314" s="124">
        <f>+K314+AC314-AH314</f>
        <v>14740000</v>
      </c>
      <c r="AO314" s="119" t="s">
        <v>69</v>
      </c>
      <c r="AP314" s="118">
        <v>14740000</v>
      </c>
      <c r="AQ314" s="119" t="s">
        <v>1214</v>
      </c>
      <c r="AR314" s="118">
        <v>0</v>
      </c>
      <c r="AS314" s="127" t="s">
        <v>77</v>
      </c>
      <c r="AT314" s="221">
        <v>13200000</v>
      </c>
      <c r="AU314" s="159">
        <f t="shared" si="17"/>
        <v>1540000</v>
      </c>
      <c r="AV314" s="98">
        <f t="shared" si="18"/>
        <v>0.89552238805970152</v>
      </c>
      <c r="AW314" s="193" t="s">
        <v>77</v>
      </c>
      <c r="AX314" s="119" t="s">
        <v>1215</v>
      </c>
      <c r="AY314" s="118" t="s">
        <v>2755</v>
      </c>
      <c r="AZ314" s="116" t="s">
        <v>69</v>
      </c>
      <c r="BA314" s="116" t="s">
        <v>69</v>
      </c>
    </row>
    <row r="315" spans="2:53" x14ac:dyDescent="0.25">
      <c r="B315" s="116">
        <v>2024</v>
      </c>
      <c r="C315" s="116">
        <v>891780111</v>
      </c>
      <c r="D315" s="117" t="s">
        <v>64</v>
      </c>
      <c r="E315" s="119" t="s">
        <v>1525</v>
      </c>
      <c r="F315" s="124" t="s">
        <v>1847</v>
      </c>
      <c r="G315" s="218">
        <v>0</v>
      </c>
      <c r="H315" s="119" t="s">
        <v>75</v>
      </c>
      <c r="I315" s="117" t="s">
        <v>65</v>
      </c>
      <c r="J315" s="118" t="s">
        <v>2162</v>
      </c>
      <c r="K315" s="118">
        <v>13400000</v>
      </c>
      <c r="L315" s="116" t="s">
        <v>70</v>
      </c>
      <c r="M315" s="118" t="s">
        <v>2418</v>
      </c>
      <c r="N315" s="118">
        <v>36551666</v>
      </c>
      <c r="O315" s="122">
        <v>13</v>
      </c>
      <c r="P315" s="193">
        <v>45302</v>
      </c>
      <c r="Q315" s="118">
        <v>4518689382</v>
      </c>
      <c r="R315" s="219">
        <v>45324</v>
      </c>
      <c r="S315" s="118">
        <v>13400000</v>
      </c>
      <c r="T315" s="119" t="s">
        <v>67</v>
      </c>
      <c r="U315" s="118">
        <v>85460625</v>
      </c>
      <c r="V315" s="118" t="s">
        <v>1178</v>
      </c>
      <c r="W315" s="219">
        <v>45324</v>
      </c>
      <c r="X315" s="219">
        <v>45324</v>
      </c>
      <c r="Y315" s="125" t="s">
        <v>77</v>
      </c>
      <c r="Z315" s="219">
        <v>45457</v>
      </c>
      <c r="AA315" s="124">
        <f t="shared" si="16"/>
        <v>133</v>
      </c>
      <c r="AB315" s="118">
        <v>0</v>
      </c>
      <c r="AC315" s="220">
        <v>0</v>
      </c>
      <c r="AD315" s="118">
        <v>0</v>
      </c>
      <c r="AE315" s="193" t="s">
        <v>77</v>
      </c>
      <c r="AF315" s="124">
        <f t="shared" si="19"/>
        <v>0</v>
      </c>
      <c r="AG315" s="118">
        <v>0</v>
      </c>
      <c r="AH315" s="118">
        <v>0</v>
      </c>
      <c r="AI315" s="193" t="s">
        <v>77</v>
      </c>
      <c r="AJ315" s="119">
        <v>0</v>
      </c>
      <c r="AK315" s="123" t="s">
        <v>77</v>
      </c>
      <c r="AL315" s="123" t="s">
        <v>77</v>
      </c>
      <c r="AM315" s="124">
        <f t="shared" si="20"/>
        <v>0</v>
      </c>
      <c r="AN315" s="124">
        <f>+K315+AC315-AH315</f>
        <v>13400000</v>
      </c>
      <c r="AO315" s="119" t="s">
        <v>69</v>
      </c>
      <c r="AP315" s="118">
        <v>13400000</v>
      </c>
      <c r="AQ315" s="119" t="s">
        <v>1214</v>
      </c>
      <c r="AR315" s="118">
        <v>0</v>
      </c>
      <c r="AS315" s="127" t="s">
        <v>77</v>
      </c>
      <c r="AT315" s="221">
        <v>12000000</v>
      </c>
      <c r="AU315" s="159">
        <f t="shared" si="17"/>
        <v>1400000</v>
      </c>
      <c r="AV315" s="98">
        <f t="shared" si="18"/>
        <v>0.89552238805970152</v>
      </c>
      <c r="AW315" s="193" t="s">
        <v>77</v>
      </c>
      <c r="AX315" s="119" t="s">
        <v>1215</v>
      </c>
      <c r="AY315" s="118" t="s">
        <v>2756</v>
      </c>
      <c r="AZ315" s="116" t="s">
        <v>69</v>
      </c>
      <c r="BA315" s="116" t="s">
        <v>69</v>
      </c>
    </row>
    <row r="316" spans="2:53" x14ac:dyDescent="0.25">
      <c r="B316" s="116">
        <v>2024</v>
      </c>
      <c r="C316" s="116">
        <v>891780111</v>
      </c>
      <c r="D316" s="117" t="s">
        <v>64</v>
      </c>
      <c r="E316" s="119" t="s">
        <v>1526</v>
      </c>
      <c r="F316" s="124" t="s">
        <v>1848</v>
      </c>
      <c r="G316" s="218">
        <v>0</v>
      </c>
      <c r="H316" s="119" t="s">
        <v>75</v>
      </c>
      <c r="I316" s="117" t="s">
        <v>65</v>
      </c>
      <c r="J316" s="118" t="s">
        <v>875</v>
      </c>
      <c r="K316" s="118">
        <v>9380000</v>
      </c>
      <c r="L316" s="116" t="s">
        <v>70</v>
      </c>
      <c r="M316" s="118" t="s">
        <v>2419</v>
      </c>
      <c r="N316" s="118">
        <v>1083028723</v>
      </c>
      <c r="O316" s="122">
        <v>14</v>
      </c>
      <c r="P316" s="219">
        <v>45302</v>
      </c>
      <c r="Q316" s="118">
        <v>2126349000</v>
      </c>
      <c r="R316" s="219">
        <v>45324</v>
      </c>
      <c r="S316" s="118">
        <v>9380000</v>
      </c>
      <c r="T316" s="119" t="s">
        <v>67</v>
      </c>
      <c r="U316" s="118">
        <v>57444673</v>
      </c>
      <c r="V316" s="118" t="s">
        <v>1175</v>
      </c>
      <c r="W316" s="219">
        <v>45324</v>
      </c>
      <c r="X316" s="219">
        <v>45324</v>
      </c>
      <c r="Y316" s="125" t="s">
        <v>77</v>
      </c>
      <c r="Z316" s="219">
        <v>45457</v>
      </c>
      <c r="AA316" s="124">
        <f t="shared" si="16"/>
        <v>133</v>
      </c>
      <c r="AB316" s="118">
        <v>0</v>
      </c>
      <c r="AC316" s="220">
        <v>0</v>
      </c>
      <c r="AD316" s="118">
        <v>0</v>
      </c>
      <c r="AE316" s="193" t="s">
        <v>77</v>
      </c>
      <c r="AF316" s="124">
        <f t="shared" si="19"/>
        <v>0</v>
      </c>
      <c r="AG316" s="118">
        <v>0</v>
      </c>
      <c r="AH316" s="118">
        <v>0</v>
      </c>
      <c r="AI316" s="193" t="s">
        <v>77</v>
      </c>
      <c r="AJ316" s="119">
        <v>1</v>
      </c>
      <c r="AK316" s="123">
        <v>45363</v>
      </c>
      <c r="AL316" s="123">
        <v>45370</v>
      </c>
      <c r="AM316" s="124">
        <f t="shared" si="20"/>
        <v>7</v>
      </c>
      <c r="AN316" s="124">
        <f>+K316+AC316-AH316</f>
        <v>9380000</v>
      </c>
      <c r="AO316" s="119" t="s">
        <v>69</v>
      </c>
      <c r="AP316" s="118">
        <v>9380000</v>
      </c>
      <c r="AQ316" s="119" t="s">
        <v>1214</v>
      </c>
      <c r="AR316" s="118">
        <v>0</v>
      </c>
      <c r="AS316" s="127" t="s">
        <v>77</v>
      </c>
      <c r="AT316" s="221">
        <v>7980000</v>
      </c>
      <c r="AU316" s="159">
        <f t="shared" si="17"/>
        <v>1400000</v>
      </c>
      <c r="AV316" s="98">
        <f t="shared" si="18"/>
        <v>0.85074626865671643</v>
      </c>
      <c r="AW316" s="193" t="s">
        <v>77</v>
      </c>
      <c r="AX316" s="119" t="s">
        <v>1215</v>
      </c>
      <c r="AY316" s="118" t="s">
        <v>2757</v>
      </c>
      <c r="AZ316" s="116" t="s">
        <v>69</v>
      </c>
      <c r="BA316" s="116" t="s">
        <v>69</v>
      </c>
    </row>
    <row r="317" spans="2:53" x14ac:dyDescent="0.25">
      <c r="B317" s="116">
        <v>2024</v>
      </c>
      <c r="C317" s="116">
        <v>891780111</v>
      </c>
      <c r="D317" s="117" t="s">
        <v>64</v>
      </c>
      <c r="E317" s="119" t="s">
        <v>1527</v>
      </c>
      <c r="F317" s="124" t="s">
        <v>1849</v>
      </c>
      <c r="G317" s="218">
        <v>0</v>
      </c>
      <c r="H317" s="119" t="s">
        <v>75</v>
      </c>
      <c r="I317" s="117" t="s">
        <v>65</v>
      </c>
      <c r="J317" s="118" t="s">
        <v>2163</v>
      </c>
      <c r="K317" s="118">
        <v>22333000</v>
      </c>
      <c r="L317" s="116" t="s">
        <v>70</v>
      </c>
      <c r="M317" s="118" t="s">
        <v>2420</v>
      </c>
      <c r="N317" s="118">
        <v>7597867</v>
      </c>
      <c r="O317" s="122">
        <v>13</v>
      </c>
      <c r="P317" s="193">
        <v>45302</v>
      </c>
      <c r="Q317" s="118">
        <v>4518689382</v>
      </c>
      <c r="R317" s="219">
        <v>45324</v>
      </c>
      <c r="S317" s="118">
        <v>22333000</v>
      </c>
      <c r="T317" s="119" t="s">
        <v>67</v>
      </c>
      <c r="U317" s="118">
        <v>15443332</v>
      </c>
      <c r="V317" s="118" t="s">
        <v>1177</v>
      </c>
      <c r="W317" s="219">
        <v>45324</v>
      </c>
      <c r="X317" s="219">
        <v>45324</v>
      </c>
      <c r="Y317" s="125" t="s">
        <v>77</v>
      </c>
      <c r="Z317" s="219">
        <v>45457</v>
      </c>
      <c r="AA317" s="124">
        <f t="shared" si="16"/>
        <v>133</v>
      </c>
      <c r="AB317" s="118">
        <v>0</v>
      </c>
      <c r="AC317" s="220">
        <v>0</v>
      </c>
      <c r="AD317" s="118">
        <v>0</v>
      </c>
      <c r="AE317" s="193" t="s">
        <v>77</v>
      </c>
      <c r="AF317" s="124">
        <f t="shared" si="19"/>
        <v>0</v>
      </c>
      <c r="AG317" s="118">
        <v>0</v>
      </c>
      <c r="AH317" s="118">
        <v>0</v>
      </c>
      <c r="AI317" s="193" t="s">
        <v>77</v>
      </c>
      <c r="AJ317" s="119">
        <v>0</v>
      </c>
      <c r="AK317" s="123" t="s">
        <v>77</v>
      </c>
      <c r="AL317" s="123" t="s">
        <v>77</v>
      </c>
      <c r="AM317" s="124">
        <f t="shared" si="20"/>
        <v>0</v>
      </c>
      <c r="AN317" s="124">
        <f>+K317+AC317-AH317</f>
        <v>22333000</v>
      </c>
      <c r="AO317" s="119" t="s">
        <v>69</v>
      </c>
      <c r="AP317" s="118">
        <v>22333000</v>
      </c>
      <c r="AQ317" s="119" t="s">
        <v>1214</v>
      </c>
      <c r="AR317" s="118">
        <v>0</v>
      </c>
      <c r="AS317" s="127" t="s">
        <v>77</v>
      </c>
      <c r="AT317" s="221">
        <v>20000000</v>
      </c>
      <c r="AU317" s="159">
        <f t="shared" si="17"/>
        <v>2333000</v>
      </c>
      <c r="AV317" s="98">
        <f t="shared" si="18"/>
        <v>0.89553575426498899</v>
      </c>
      <c r="AW317" s="193" t="s">
        <v>77</v>
      </c>
      <c r="AX317" s="119" t="s">
        <v>1215</v>
      </c>
      <c r="AY317" s="118" t="s">
        <v>2758</v>
      </c>
      <c r="AZ317" s="116" t="s">
        <v>69</v>
      </c>
      <c r="BA317" s="116" t="s">
        <v>69</v>
      </c>
    </row>
    <row r="318" spans="2:53" x14ac:dyDescent="0.25">
      <c r="B318" s="116">
        <v>2024</v>
      </c>
      <c r="C318" s="116">
        <v>891780111</v>
      </c>
      <c r="D318" s="117" t="s">
        <v>64</v>
      </c>
      <c r="E318" s="119" t="s">
        <v>1528</v>
      </c>
      <c r="F318" s="124" t="s">
        <v>1850</v>
      </c>
      <c r="G318" s="218">
        <v>0</v>
      </c>
      <c r="H318" s="119" t="s">
        <v>75</v>
      </c>
      <c r="I318" s="117" t="s">
        <v>65</v>
      </c>
      <c r="J318" s="118" t="s">
        <v>875</v>
      </c>
      <c r="K318" s="118">
        <v>9380000</v>
      </c>
      <c r="L318" s="116" t="s">
        <v>70</v>
      </c>
      <c r="M318" s="118" t="s">
        <v>2421</v>
      </c>
      <c r="N318" s="118">
        <v>57466963</v>
      </c>
      <c r="O318" s="122">
        <v>14</v>
      </c>
      <c r="P318" s="219">
        <v>45302</v>
      </c>
      <c r="Q318" s="118">
        <v>2126349000</v>
      </c>
      <c r="R318" s="219">
        <v>45324</v>
      </c>
      <c r="S318" s="118">
        <v>9380000</v>
      </c>
      <c r="T318" s="119" t="s">
        <v>67</v>
      </c>
      <c r="U318" s="118">
        <v>57444673</v>
      </c>
      <c r="V318" s="118" t="s">
        <v>1175</v>
      </c>
      <c r="W318" s="219">
        <v>45324</v>
      </c>
      <c r="X318" s="219">
        <v>45324</v>
      </c>
      <c r="Y318" s="125" t="s">
        <v>77</v>
      </c>
      <c r="Z318" s="219">
        <v>45457</v>
      </c>
      <c r="AA318" s="124">
        <f t="shared" si="16"/>
        <v>133</v>
      </c>
      <c r="AB318" s="118">
        <v>0</v>
      </c>
      <c r="AC318" s="220">
        <v>0</v>
      </c>
      <c r="AD318" s="118">
        <v>0</v>
      </c>
      <c r="AE318" s="193" t="s">
        <v>77</v>
      </c>
      <c r="AF318" s="124">
        <f t="shared" si="19"/>
        <v>0</v>
      </c>
      <c r="AG318" s="118">
        <v>0</v>
      </c>
      <c r="AH318" s="118">
        <v>0</v>
      </c>
      <c r="AI318" s="193" t="s">
        <v>77</v>
      </c>
      <c r="AJ318" s="119">
        <v>0</v>
      </c>
      <c r="AK318" s="123" t="s">
        <v>77</v>
      </c>
      <c r="AL318" s="123" t="s">
        <v>77</v>
      </c>
      <c r="AM318" s="124">
        <f t="shared" si="20"/>
        <v>0</v>
      </c>
      <c r="AN318" s="124">
        <f>+K318+AC318-AH318</f>
        <v>9380000</v>
      </c>
      <c r="AO318" s="119" t="s">
        <v>69</v>
      </c>
      <c r="AP318" s="118">
        <v>9380000</v>
      </c>
      <c r="AQ318" s="119" t="s">
        <v>1214</v>
      </c>
      <c r="AR318" s="118">
        <v>0</v>
      </c>
      <c r="AS318" s="127" t="s">
        <v>77</v>
      </c>
      <c r="AT318" s="221">
        <v>8400000</v>
      </c>
      <c r="AU318" s="159">
        <f t="shared" si="17"/>
        <v>980000</v>
      </c>
      <c r="AV318" s="98">
        <f t="shared" si="18"/>
        <v>0.89552238805970152</v>
      </c>
      <c r="AW318" s="193" t="s">
        <v>77</v>
      </c>
      <c r="AX318" s="119" t="s">
        <v>1215</v>
      </c>
      <c r="AY318" s="118" t="s">
        <v>2759</v>
      </c>
      <c r="AZ318" s="116" t="s">
        <v>69</v>
      </c>
      <c r="BA318" s="116" t="s">
        <v>69</v>
      </c>
    </row>
    <row r="319" spans="2:53" x14ac:dyDescent="0.25">
      <c r="B319" s="116">
        <v>2024</v>
      </c>
      <c r="C319" s="116">
        <v>891780111</v>
      </c>
      <c r="D319" s="117" t="s">
        <v>64</v>
      </c>
      <c r="E319" s="119" t="s">
        <v>1529</v>
      </c>
      <c r="F319" s="124" t="s">
        <v>1851</v>
      </c>
      <c r="G319" s="218">
        <v>0</v>
      </c>
      <c r="H319" s="119" t="s">
        <v>75</v>
      </c>
      <c r="I319" s="117" t="s">
        <v>65</v>
      </c>
      <c r="J319" s="118" t="s">
        <v>2164</v>
      </c>
      <c r="K319" s="118">
        <v>18760000</v>
      </c>
      <c r="L319" s="116" t="s">
        <v>70</v>
      </c>
      <c r="M319" s="118" t="s">
        <v>2422</v>
      </c>
      <c r="N319" s="118">
        <v>39057134</v>
      </c>
      <c r="O319" s="122">
        <v>13</v>
      </c>
      <c r="P319" s="193">
        <v>45302</v>
      </c>
      <c r="Q319" s="118">
        <v>4518689382</v>
      </c>
      <c r="R319" s="219">
        <v>45324</v>
      </c>
      <c r="S319" s="118">
        <v>18760000</v>
      </c>
      <c r="T319" s="119" t="s">
        <v>67</v>
      </c>
      <c r="U319" s="118">
        <v>12621405</v>
      </c>
      <c r="V319" s="118" t="s">
        <v>68</v>
      </c>
      <c r="W319" s="219">
        <v>45324</v>
      </c>
      <c r="X319" s="219">
        <v>45324</v>
      </c>
      <c r="Y319" s="125" t="s">
        <v>77</v>
      </c>
      <c r="Z319" s="219">
        <v>45457</v>
      </c>
      <c r="AA319" s="124">
        <f t="shared" si="16"/>
        <v>133</v>
      </c>
      <c r="AB319" s="118">
        <v>0</v>
      </c>
      <c r="AC319" s="220">
        <v>0</v>
      </c>
      <c r="AD319" s="118">
        <v>0</v>
      </c>
      <c r="AE319" s="193" t="s">
        <v>77</v>
      </c>
      <c r="AF319" s="124">
        <f t="shared" si="19"/>
        <v>0</v>
      </c>
      <c r="AG319" s="118">
        <v>0</v>
      </c>
      <c r="AH319" s="118">
        <v>0</v>
      </c>
      <c r="AI319" s="193" t="s">
        <v>77</v>
      </c>
      <c r="AJ319" s="119">
        <v>0</v>
      </c>
      <c r="AK319" s="123" t="s">
        <v>77</v>
      </c>
      <c r="AL319" s="123" t="s">
        <v>77</v>
      </c>
      <c r="AM319" s="124">
        <f t="shared" si="20"/>
        <v>0</v>
      </c>
      <c r="AN319" s="124">
        <f>+K319+AC319-AH319</f>
        <v>18760000</v>
      </c>
      <c r="AO319" s="119" t="s">
        <v>69</v>
      </c>
      <c r="AP319" s="118">
        <v>18760000</v>
      </c>
      <c r="AQ319" s="119" t="s">
        <v>1214</v>
      </c>
      <c r="AR319" s="118">
        <v>0</v>
      </c>
      <c r="AS319" s="127" t="s">
        <v>77</v>
      </c>
      <c r="AT319" s="221">
        <v>16800000</v>
      </c>
      <c r="AU319" s="159">
        <f t="shared" si="17"/>
        <v>1960000</v>
      </c>
      <c r="AV319" s="98">
        <f t="shared" si="18"/>
        <v>0.89552238805970152</v>
      </c>
      <c r="AW319" s="193" t="s">
        <v>77</v>
      </c>
      <c r="AX319" s="119" t="s">
        <v>1215</v>
      </c>
      <c r="AY319" s="118" t="s">
        <v>2760</v>
      </c>
      <c r="AZ319" s="116" t="s">
        <v>69</v>
      </c>
      <c r="BA319" s="116" t="s">
        <v>69</v>
      </c>
    </row>
    <row r="320" spans="2:53" x14ac:dyDescent="0.25">
      <c r="B320" s="116">
        <v>2024</v>
      </c>
      <c r="C320" s="116">
        <v>891780111</v>
      </c>
      <c r="D320" s="117" t="s">
        <v>64</v>
      </c>
      <c r="E320" s="119" t="s">
        <v>1530</v>
      </c>
      <c r="F320" s="124" t="s">
        <v>1852</v>
      </c>
      <c r="G320" s="218">
        <v>0</v>
      </c>
      <c r="H320" s="119" t="s">
        <v>75</v>
      </c>
      <c r="I320" s="117" t="s">
        <v>65</v>
      </c>
      <c r="J320" s="118" t="s">
        <v>2165</v>
      </c>
      <c r="K320" s="118">
        <v>9380000</v>
      </c>
      <c r="L320" s="116" t="s">
        <v>70</v>
      </c>
      <c r="M320" s="118" t="s">
        <v>2423</v>
      </c>
      <c r="N320" s="118">
        <v>1083040617</v>
      </c>
      <c r="O320" s="122">
        <v>14</v>
      </c>
      <c r="P320" s="219">
        <v>45302</v>
      </c>
      <c r="Q320" s="118">
        <v>2126349000</v>
      </c>
      <c r="R320" s="219">
        <v>45324</v>
      </c>
      <c r="S320" s="118">
        <v>9380000</v>
      </c>
      <c r="T320" s="119" t="s">
        <v>67</v>
      </c>
      <c r="U320" s="118">
        <v>85473390</v>
      </c>
      <c r="V320" s="118" t="s">
        <v>2709</v>
      </c>
      <c r="W320" s="219">
        <v>45324</v>
      </c>
      <c r="X320" s="219">
        <v>45324</v>
      </c>
      <c r="Y320" s="125" t="s">
        <v>77</v>
      </c>
      <c r="Z320" s="219">
        <v>45457</v>
      </c>
      <c r="AA320" s="124">
        <f t="shared" si="16"/>
        <v>133</v>
      </c>
      <c r="AB320" s="118">
        <v>0</v>
      </c>
      <c r="AC320" s="220">
        <v>0</v>
      </c>
      <c r="AD320" s="118">
        <v>0</v>
      </c>
      <c r="AE320" s="193" t="s">
        <v>77</v>
      </c>
      <c r="AF320" s="124">
        <f t="shared" si="19"/>
        <v>0</v>
      </c>
      <c r="AG320" s="118">
        <v>0</v>
      </c>
      <c r="AH320" s="118">
        <v>0</v>
      </c>
      <c r="AI320" s="193" t="s">
        <v>77</v>
      </c>
      <c r="AJ320" s="119">
        <v>0</v>
      </c>
      <c r="AK320" s="123" t="s">
        <v>77</v>
      </c>
      <c r="AL320" s="123" t="s">
        <v>77</v>
      </c>
      <c r="AM320" s="124">
        <f t="shared" si="20"/>
        <v>0</v>
      </c>
      <c r="AN320" s="124">
        <f>+K320+AC320-AH320</f>
        <v>9380000</v>
      </c>
      <c r="AO320" s="119" t="s">
        <v>69</v>
      </c>
      <c r="AP320" s="118">
        <v>9380000</v>
      </c>
      <c r="AQ320" s="119" t="s">
        <v>1214</v>
      </c>
      <c r="AR320" s="118">
        <v>0</v>
      </c>
      <c r="AS320" s="127" t="s">
        <v>77</v>
      </c>
      <c r="AT320" s="221">
        <v>8400000</v>
      </c>
      <c r="AU320" s="159">
        <f t="shared" si="17"/>
        <v>980000</v>
      </c>
      <c r="AV320" s="98">
        <f t="shared" si="18"/>
        <v>0.89552238805970152</v>
      </c>
      <c r="AW320" s="193" t="s">
        <v>77</v>
      </c>
      <c r="AX320" s="119" t="s">
        <v>1215</v>
      </c>
      <c r="AY320" s="118" t="s">
        <v>2761</v>
      </c>
      <c r="AZ320" s="116" t="s">
        <v>69</v>
      </c>
      <c r="BA320" s="116" t="s">
        <v>69</v>
      </c>
    </row>
    <row r="321" spans="2:53" x14ac:dyDescent="0.25">
      <c r="B321" s="116">
        <v>2024</v>
      </c>
      <c r="C321" s="116">
        <v>891780111</v>
      </c>
      <c r="D321" s="117" t="s">
        <v>64</v>
      </c>
      <c r="E321" s="119" t="s">
        <v>1531</v>
      </c>
      <c r="F321" s="124" t="s">
        <v>1853</v>
      </c>
      <c r="G321" s="218">
        <v>0</v>
      </c>
      <c r="H321" s="119" t="s">
        <v>75</v>
      </c>
      <c r="I321" s="117" t="s">
        <v>65</v>
      </c>
      <c r="J321" s="118" t="s">
        <v>2166</v>
      </c>
      <c r="K321" s="118">
        <v>9380000</v>
      </c>
      <c r="L321" s="116" t="s">
        <v>70</v>
      </c>
      <c r="M321" s="118" t="s">
        <v>2424</v>
      </c>
      <c r="N321" s="118">
        <v>1082875088</v>
      </c>
      <c r="O321" s="122">
        <v>14</v>
      </c>
      <c r="P321" s="219">
        <v>45302</v>
      </c>
      <c r="Q321" s="118">
        <v>2126349000</v>
      </c>
      <c r="R321" s="219">
        <v>45324</v>
      </c>
      <c r="S321" s="118">
        <v>9380000</v>
      </c>
      <c r="T321" s="119" t="s">
        <v>67</v>
      </c>
      <c r="U321" s="118">
        <v>85473390</v>
      </c>
      <c r="V321" s="118" t="s">
        <v>2709</v>
      </c>
      <c r="W321" s="219">
        <v>45324</v>
      </c>
      <c r="X321" s="219">
        <v>45324</v>
      </c>
      <c r="Y321" s="125" t="s">
        <v>77</v>
      </c>
      <c r="Z321" s="219">
        <v>45457</v>
      </c>
      <c r="AA321" s="124">
        <f t="shared" si="16"/>
        <v>133</v>
      </c>
      <c r="AB321" s="118">
        <v>0</v>
      </c>
      <c r="AC321" s="220">
        <v>0</v>
      </c>
      <c r="AD321" s="118">
        <v>0</v>
      </c>
      <c r="AE321" s="193" t="s">
        <v>77</v>
      </c>
      <c r="AF321" s="124">
        <f t="shared" si="19"/>
        <v>0</v>
      </c>
      <c r="AG321" s="118">
        <v>0</v>
      </c>
      <c r="AH321" s="118">
        <v>0</v>
      </c>
      <c r="AI321" s="193" t="s">
        <v>77</v>
      </c>
      <c r="AJ321" s="119">
        <v>0</v>
      </c>
      <c r="AK321" s="123" t="s">
        <v>77</v>
      </c>
      <c r="AL321" s="123" t="s">
        <v>77</v>
      </c>
      <c r="AM321" s="124">
        <f t="shared" si="20"/>
        <v>0</v>
      </c>
      <c r="AN321" s="124">
        <f>+K321+AC321-AH321</f>
        <v>9380000</v>
      </c>
      <c r="AO321" s="119" t="s">
        <v>69</v>
      </c>
      <c r="AP321" s="118">
        <v>9380000</v>
      </c>
      <c r="AQ321" s="119" t="s">
        <v>1214</v>
      </c>
      <c r="AR321" s="118">
        <v>0</v>
      </c>
      <c r="AS321" s="127" t="s">
        <v>77</v>
      </c>
      <c r="AT321" s="221">
        <v>8400000</v>
      </c>
      <c r="AU321" s="159">
        <f t="shared" si="17"/>
        <v>980000</v>
      </c>
      <c r="AV321" s="98">
        <f t="shared" si="18"/>
        <v>0.89552238805970152</v>
      </c>
      <c r="AW321" s="193" t="s">
        <v>77</v>
      </c>
      <c r="AX321" s="119" t="s">
        <v>1215</v>
      </c>
      <c r="AY321" s="118" t="s">
        <v>2762</v>
      </c>
      <c r="AZ321" s="116" t="s">
        <v>69</v>
      </c>
      <c r="BA321" s="116" t="s">
        <v>69</v>
      </c>
    </row>
    <row r="322" spans="2:53" x14ac:dyDescent="0.25">
      <c r="B322" s="116">
        <v>2024</v>
      </c>
      <c r="C322" s="116">
        <v>891780111</v>
      </c>
      <c r="D322" s="117" t="s">
        <v>64</v>
      </c>
      <c r="E322" s="119" t="s">
        <v>1532</v>
      </c>
      <c r="F322" s="124" t="s">
        <v>1854</v>
      </c>
      <c r="G322" s="218">
        <v>0</v>
      </c>
      <c r="H322" s="119" t="s">
        <v>75</v>
      </c>
      <c r="I322" s="117" t="s">
        <v>65</v>
      </c>
      <c r="J322" s="118" t="s">
        <v>2167</v>
      </c>
      <c r="K322" s="118">
        <v>11167000</v>
      </c>
      <c r="L322" s="116" t="s">
        <v>70</v>
      </c>
      <c r="M322" s="118" t="s">
        <v>2425</v>
      </c>
      <c r="N322" s="118">
        <v>1083016337</v>
      </c>
      <c r="O322" s="122">
        <v>14</v>
      </c>
      <c r="P322" s="219">
        <v>45302</v>
      </c>
      <c r="Q322" s="118">
        <v>2126349000</v>
      </c>
      <c r="R322" s="219">
        <v>45324</v>
      </c>
      <c r="S322" s="118">
        <v>11167000</v>
      </c>
      <c r="T322" s="119" t="s">
        <v>67</v>
      </c>
      <c r="U322" s="118">
        <v>1082868728</v>
      </c>
      <c r="V322" s="118" t="s">
        <v>1201</v>
      </c>
      <c r="W322" s="219">
        <v>45324</v>
      </c>
      <c r="X322" s="219">
        <v>45324</v>
      </c>
      <c r="Y322" s="125" t="s">
        <v>77</v>
      </c>
      <c r="Z322" s="219">
        <v>45457</v>
      </c>
      <c r="AA322" s="124">
        <f t="shared" si="16"/>
        <v>133</v>
      </c>
      <c r="AB322" s="118">
        <v>0</v>
      </c>
      <c r="AC322" s="220">
        <v>0</v>
      </c>
      <c r="AD322" s="118">
        <v>0</v>
      </c>
      <c r="AE322" s="193" t="s">
        <v>77</v>
      </c>
      <c r="AF322" s="124">
        <f t="shared" si="19"/>
        <v>0</v>
      </c>
      <c r="AG322" s="118">
        <v>0</v>
      </c>
      <c r="AH322" s="118">
        <v>0</v>
      </c>
      <c r="AI322" s="193" t="s">
        <v>77</v>
      </c>
      <c r="AJ322" s="119">
        <v>0</v>
      </c>
      <c r="AK322" s="123" t="s">
        <v>77</v>
      </c>
      <c r="AL322" s="123" t="s">
        <v>77</v>
      </c>
      <c r="AM322" s="124">
        <f t="shared" si="20"/>
        <v>0</v>
      </c>
      <c r="AN322" s="124">
        <f>+K322+AC322-AH322</f>
        <v>11167000</v>
      </c>
      <c r="AO322" s="119" t="s">
        <v>69</v>
      </c>
      <c r="AP322" s="118">
        <v>11167000</v>
      </c>
      <c r="AQ322" s="119" t="s">
        <v>1214</v>
      </c>
      <c r="AR322" s="118">
        <v>0</v>
      </c>
      <c r="AS322" s="127" t="s">
        <v>77</v>
      </c>
      <c r="AT322" s="221">
        <v>10000000</v>
      </c>
      <c r="AU322" s="159">
        <f t="shared" si="17"/>
        <v>1167000</v>
      </c>
      <c r="AV322" s="98">
        <f t="shared" si="18"/>
        <v>0.89549565684606425</v>
      </c>
      <c r="AW322" s="193" t="s">
        <v>77</v>
      </c>
      <c r="AX322" s="119" t="s">
        <v>1215</v>
      </c>
      <c r="AY322" s="118" t="s">
        <v>2763</v>
      </c>
      <c r="AZ322" s="116" t="s">
        <v>69</v>
      </c>
      <c r="BA322" s="116" t="s">
        <v>69</v>
      </c>
    </row>
    <row r="323" spans="2:53" x14ac:dyDescent="0.25">
      <c r="B323" s="116">
        <v>2024</v>
      </c>
      <c r="C323" s="116">
        <v>891780111</v>
      </c>
      <c r="D323" s="117" t="s">
        <v>64</v>
      </c>
      <c r="E323" s="119" t="s">
        <v>1533</v>
      </c>
      <c r="F323" s="124" t="s">
        <v>1855</v>
      </c>
      <c r="G323" s="218">
        <v>0</v>
      </c>
      <c r="H323" s="119" t="s">
        <v>75</v>
      </c>
      <c r="I323" s="117" t="s">
        <v>65</v>
      </c>
      <c r="J323" s="118" t="s">
        <v>2168</v>
      </c>
      <c r="K323" s="118">
        <v>13400000</v>
      </c>
      <c r="L323" s="116" t="s">
        <v>70</v>
      </c>
      <c r="M323" s="118" t="s">
        <v>2426</v>
      </c>
      <c r="N323" s="118">
        <v>1082905227</v>
      </c>
      <c r="O323" s="122">
        <v>13</v>
      </c>
      <c r="P323" s="193">
        <v>45302</v>
      </c>
      <c r="Q323" s="118">
        <v>4518689382</v>
      </c>
      <c r="R323" s="219">
        <v>45324</v>
      </c>
      <c r="S323" s="118">
        <v>13400000</v>
      </c>
      <c r="T323" s="119" t="s">
        <v>67</v>
      </c>
      <c r="U323" s="118">
        <v>72175281</v>
      </c>
      <c r="V323" s="118" t="s">
        <v>1197</v>
      </c>
      <c r="W323" s="219">
        <v>45324</v>
      </c>
      <c r="X323" s="219">
        <v>45324</v>
      </c>
      <c r="Y323" s="125" t="s">
        <v>77</v>
      </c>
      <c r="Z323" s="219">
        <v>45457</v>
      </c>
      <c r="AA323" s="124">
        <f t="shared" si="16"/>
        <v>133</v>
      </c>
      <c r="AB323" s="118">
        <v>0</v>
      </c>
      <c r="AC323" s="220">
        <v>0</v>
      </c>
      <c r="AD323" s="118">
        <v>0</v>
      </c>
      <c r="AE323" s="193" t="s">
        <v>77</v>
      </c>
      <c r="AF323" s="124">
        <f t="shared" si="19"/>
        <v>0</v>
      </c>
      <c r="AG323" s="118">
        <v>0</v>
      </c>
      <c r="AH323" s="118">
        <v>0</v>
      </c>
      <c r="AI323" s="193" t="s">
        <v>77</v>
      </c>
      <c r="AJ323" s="119">
        <v>0</v>
      </c>
      <c r="AK323" s="123" t="s">
        <v>77</v>
      </c>
      <c r="AL323" s="123" t="s">
        <v>77</v>
      </c>
      <c r="AM323" s="124">
        <f t="shared" si="20"/>
        <v>0</v>
      </c>
      <c r="AN323" s="124">
        <f>+K323+AC323-AH323</f>
        <v>13400000</v>
      </c>
      <c r="AO323" s="119" t="s">
        <v>69</v>
      </c>
      <c r="AP323" s="118">
        <v>13400000</v>
      </c>
      <c r="AQ323" s="119" t="s">
        <v>1214</v>
      </c>
      <c r="AR323" s="118">
        <v>0</v>
      </c>
      <c r="AS323" s="127" t="s">
        <v>77</v>
      </c>
      <c r="AT323" s="221">
        <v>12000000</v>
      </c>
      <c r="AU323" s="159">
        <f t="shared" si="17"/>
        <v>1400000</v>
      </c>
      <c r="AV323" s="98">
        <f t="shared" si="18"/>
        <v>0.89552238805970152</v>
      </c>
      <c r="AW323" s="193" t="s">
        <v>77</v>
      </c>
      <c r="AX323" s="119" t="s">
        <v>1215</v>
      </c>
      <c r="AY323" s="118" t="s">
        <v>2764</v>
      </c>
      <c r="AZ323" s="116" t="s">
        <v>69</v>
      </c>
      <c r="BA323" s="116" t="s">
        <v>69</v>
      </c>
    </row>
    <row r="324" spans="2:53" x14ac:dyDescent="0.25">
      <c r="B324" s="116">
        <v>2024</v>
      </c>
      <c r="C324" s="116">
        <v>891780111</v>
      </c>
      <c r="D324" s="117" t="s">
        <v>64</v>
      </c>
      <c r="E324" s="119" t="s">
        <v>1534</v>
      </c>
      <c r="F324" s="124" t="s">
        <v>1856</v>
      </c>
      <c r="G324" s="218">
        <v>0</v>
      </c>
      <c r="H324" s="119" t="s">
        <v>75</v>
      </c>
      <c r="I324" s="117" t="s">
        <v>65</v>
      </c>
      <c r="J324" s="118" t="s">
        <v>2169</v>
      </c>
      <c r="K324" s="118">
        <v>13400000</v>
      </c>
      <c r="L324" s="116" t="s">
        <v>70</v>
      </c>
      <c r="M324" s="118" t="s">
        <v>2427</v>
      </c>
      <c r="N324" s="118">
        <v>1082479254</v>
      </c>
      <c r="O324" s="122">
        <v>13</v>
      </c>
      <c r="P324" s="193">
        <v>45302</v>
      </c>
      <c r="Q324" s="118">
        <v>4518689382</v>
      </c>
      <c r="R324" s="219">
        <v>45324</v>
      </c>
      <c r="S324" s="118">
        <v>13400000</v>
      </c>
      <c r="T324" s="119" t="s">
        <v>67</v>
      </c>
      <c r="U324" s="118">
        <v>72175281</v>
      </c>
      <c r="V324" s="118" t="s">
        <v>1197</v>
      </c>
      <c r="W324" s="219">
        <v>45324</v>
      </c>
      <c r="X324" s="219">
        <v>45324</v>
      </c>
      <c r="Y324" s="125" t="s">
        <v>77</v>
      </c>
      <c r="Z324" s="219">
        <v>45457</v>
      </c>
      <c r="AA324" s="124">
        <f t="shared" si="16"/>
        <v>133</v>
      </c>
      <c r="AB324" s="118">
        <v>0</v>
      </c>
      <c r="AC324" s="220">
        <v>0</v>
      </c>
      <c r="AD324" s="118">
        <v>0</v>
      </c>
      <c r="AE324" s="193" t="s">
        <v>77</v>
      </c>
      <c r="AF324" s="124">
        <f t="shared" si="19"/>
        <v>0</v>
      </c>
      <c r="AG324" s="118">
        <v>0</v>
      </c>
      <c r="AH324" s="118">
        <v>0</v>
      </c>
      <c r="AI324" s="193" t="s">
        <v>77</v>
      </c>
      <c r="AJ324" s="119">
        <v>0</v>
      </c>
      <c r="AK324" s="123" t="s">
        <v>77</v>
      </c>
      <c r="AL324" s="123" t="s">
        <v>77</v>
      </c>
      <c r="AM324" s="124">
        <f t="shared" si="20"/>
        <v>0</v>
      </c>
      <c r="AN324" s="124">
        <f>+K324+AC324-AH324</f>
        <v>13400000</v>
      </c>
      <c r="AO324" s="119" t="s">
        <v>69</v>
      </c>
      <c r="AP324" s="118">
        <v>13400000</v>
      </c>
      <c r="AQ324" s="119" t="s">
        <v>1214</v>
      </c>
      <c r="AR324" s="118">
        <v>0</v>
      </c>
      <c r="AS324" s="127" t="s">
        <v>77</v>
      </c>
      <c r="AT324" s="221">
        <v>12000000</v>
      </c>
      <c r="AU324" s="159">
        <f t="shared" si="17"/>
        <v>1400000</v>
      </c>
      <c r="AV324" s="98">
        <f t="shared" si="18"/>
        <v>0.89552238805970152</v>
      </c>
      <c r="AW324" s="193" t="s">
        <v>77</v>
      </c>
      <c r="AX324" s="119" t="s">
        <v>1215</v>
      </c>
      <c r="AY324" s="118" t="s">
        <v>2765</v>
      </c>
      <c r="AZ324" s="116" t="s">
        <v>69</v>
      </c>
      <c r="BA324" s="116" t="s">
        <v>69</v>
      </c>
    </row>
    <row r="325" spans="2:53" x14ac:dyDescent="0.25">
      <c r="B325" s="116">
        <v>2024</v>
      </c>
      <c r="C325" s="116">
        <v>891780111</v>
      </c>
      <c r="D325" s="117" t="s">
        <v>64</v>
      </c>
      <c r="E325" s="119" t="s">
        <v>1535</v>
      </c>
      <c r="F325" s="124" t="s">
        <v>1857</v>
      </c>
      <c r="G325" s="218">
        <v>0</v>
      </c>
      <c r="H325" s="119" t="s">
        <v>75</v>
      </c>
      <c r="I325" s="117" t="s">
        <v>65</v>
      </c>
      <c r="J325" s="118" t="s">
        <v>2170</v>
      </c>
      <c r="K325" s="118">
        <v>11167000</v>
      </c>
      <c r="L325" s="116" t="s">
        <v>70</v>
      </c>
      <c r="M325" s="118" t="s">
        <v>2428</v>
      </c>
      <c r="N325" s="118">
        <v>1083041500</v>
      </c>
      <c r="O325" s="122">
        <v>14</v>
      </c>
      <c r="P325" s="219">
        <v>45302</v>
      </c>
      <c r="Q325" s="118">
        <v>2126349000</v>
      </c>
      <c r="R325" s="219">
        <v>45324</v>
      </c>
      <c r="S325" s="118">
        <v>11167000</v>
      </c>
      <c r="T325" s="119" t="s">
        <v>67</v>
      </c>
      <c r="U325" s="118">
        <v>1082868728</v>
      </c>
      <c r="V325" s="118" t="s">
        <v>1201</v>
      </c>
      <c r="W325" s="219">
        <v>45324</v>
      </c>
      <c r="X325" s="219">
        <v>45324</v>
      </c>
      <c r="Y325" s="125" t="s">
        <v>77</v>
      </c>
      <c r="Z325" s="219">
        <v>45457</v>
      </c>
      <c r="AA325" s="124">
        <f t="shared" si="16"/>
        <v>133</v>
      </c>
      <c r="AB325" s="118">
        <v>0</v>
      </c>
      <c r="AC325" s="220">
        <v>0</v>
      </c>
      <c r="AD325" s="118">
        <v>0</v>
      </c>
      <c r="AE325" s="193" t="s">
        <v>77</v>
      </c>
      <c r="AF325" s="124">
        <f t="shared" si="19"/>
        <v>0</v>
      </c>
      <c r="AG325" s="118">
        <v>0</v>
      </c>
      <c r="AH325" s="118">
        <v>0</v>
      </c>
      <c r="AI325" s="193" t="s">
        <v>77</v>
      </c>
      <c r="AJ325" s="119">
        <v>0</v>
      </c>
      <c r="AK325" s="123" t="s">
        <v>77</v>
      </c>
      <c r="AL325" s="123" t="s">
        <v>77</v>
      </c>
      <c r="AM325" s="124">
        <f t="shared" si="20"/>
        <v>0</v>
      </c>
      <c r="AN325" s="124">
        <f>+K325+AC325-AH325</f>
        <v>11167000</v>
      </c>
      <c r="AO325" s="119" t="s">
        <v>69</v>
      </c>
      <c r="AP325" s="118">
        <v>11167000</v>
      </c>
      <c r="AQ325" s="119" t="s">
        <v>1214</v>
      </c>
      <c r="AR325" s="118">
        <v>0</v>
      </c>
      <c r="AS325" s="127" t="s">
        <v>77</v>
      </c>
      <c r="AT325" s="221">
        <v>10000000</v>
      </c>
      <c r="AU325" s="159">
        <f t="shared" si="17"/>
        <v>1167000</v>
      </c>
      <c r="AV325" s="98">
        <f t="shared" si="18"/>
        <v>0.89549565684606425</v>
      </c>
      <c r="AW325" s="193" t="s">
        <v>77</v>
      </c>
      <c r="AX325" s="119" t="s">
        <v>1215</v>
      </c>
      <c r="AY325" s="118" t="s">
        <v>2766</v>
      </c>
      <c r="AZ325" s="116" t="s">
        <v>69</v>
      </c>
      <c r="BA325" s="116" t="s">
        <v>69</v>
      </c>
    </row>
    <row r="326" spans="2:53" x14ac:dyDescent="0.25">
      <c r="B326" s="116">
        <v>2024</v>
      </c>
      <c r="C326" s="116">
        <v>891780111</v>
      </c>
      <c r="D326" s="117" t="s">
        <v>64</v>
      </c>
      <c r="E326" s="119" t="s">
        <v>1536</v>
      </c>
      <c r="F326" s="124" t="s">
        <v>1858</v>
      </c>
      <c r="G326" s="218">
        <v>0</v>
      </c>
      <c r="H326" s="119" t="s">
        <v>75</v>
      </c>
      <c r="I326" s="117" t="s">
        <v>65</v>
      </c>
      <c r="J326" s="118" t="s">
        <v>2171</v>
      </c>
      <c r="K326" s="118">
        <v>11167000</v>
      </c>
      <c r="L326" s="116" t="s">
        <v>70</v>
      </c>
      <c r="M326" s="118" t="s">
        <v>2429</v>
      </c>
      <c r="N326" s="118">
        <v>1085112129</v>
      </c>
      <c r="O326" s="122">
        <v>14</v>
      </c>
      <c r="P326" s="219">
        <v>45302</v>
      </c>
      <c r="Q326" s="118">
        <v>2126349000</v>
      </c>
      <c r="R326" s="219">
        <v>45324</v>
      </c>
      <c r="S326" s="118">
        <v>11167000</v>
      </c>
      <c r="T326" s="119" t="s">
        <v>67</v>
      </c>
      <c r="U326" s="118">
        <v>1082868728</v>
      </c>
      <c r="V326" s="118" t="s">
        <v>1201</v>
      </c>
      <c r="W326" s="219">
        <v>45324</v>
      </c>
      <c r="X326" s="219">
        <v>45324</v>
      </c>
      <c r="Y326" s="125" t="s">
        <v>77</v>
      </c>
      <c r="Z326" s="219">
        <v>45457</v>
      </c>
      <c r="AA326" s="124">
        <f t="shared" si="16"/>
        <v>133</v>
      </c>
      <c r="AB326" s="118">
        <v>0</v>
      </c>
      <c r="AC326" s="220">
        <v>0</v>
      </c>
      <c r="AD326" s="118">
        <v>0</v>
      </c>
      <c r="AE326" s="193" t="s">
        <v>77</v>
      </c>
      <c r="AF326" s="124">
        <f t="shared" si="19"/>
        <v>0</v>
      </c>
      <c r="AG326" s="118">
        <v>0</v>
      </c>
      <c r="AH326" s="118">
        <v>0</v>
      </c>
      <c r="AI326" s="193" t="s">
        <v>77</v>
      </c>
      <c r="AJ326" s="119">
        <v>0</v>
      </c>
      <c r="AK326" s="123" t="s">
        <v>77</v>
      </c>
      <c r="AL326" s="123" t="s">
        <v>77</v>
      </c>
      <c r="AM326" s="124">
        <f t="shared" si="20"/>
        <v>0</v>
      </c>
      <c r="AN326" s="124">
        <f>+K326+AC326-AH326</f>
        <v>11167000</v>
      </c>
      <c r="AO326" s="119" t="s">
        <v>69</v>
      </c>
      <c r="AP326" s="118">
        <v>11167000</v>
      </c>
      <c r="AQ326" s="119" t="s">
        <v>1214</v>
      </c>
      <c r="AR326" s="118">
        <v>0</v>
      </c>
      <c r="AS326" s="127" t="s">
        <v>77</v>
      </c>
      <c r="AT326" s="221">
        <v>10000000</v>
      </c>
      <c r="AU326" s="159">
        <f t="shared" si="17"/>
        <v>1167000</v>
      </c>
      <c r="AV326" s="98">
        <f t="shared" si="18"/>
        <v>0.89549565684606425</v>
      </c>
      <c r="AW326" s="193" t="s">
        <v>77</v>
      </c>
      <c r="AX326" s="119" t="s">
        <v>1215</v>
      </c>
      <c r="AY326" s="118" t="s">
        <v>2767</v>
      </c>
      <c r="AZ326" s="116" t="s">
        <v>69</v>
      </c>
      <c r="BA326" s="116" t="s">
        <v>69</v>
      </c>
    </row>
    <row r="327" spans="2:53" x14ac:dyDescent="0.25">
      <c r="B327" s="116">
        <v>2024</v>
      </c>
      <c r="C327" s="116">
        <v>891780111</v>
      </c>
      <c r="D327" s="117" t="s">
        <v>64</v>
      </c>
      <c r="E327" s="119" t="s">
        <v>1537</v>
      </c>
      <c r="F327" s="124" t="s">
        <v>1859</v>
      </c>
      <c r="G327" s="218">
        <v>0</v>
      </c>
      <c r="H327" s="119" t="s">
        <v>75</v>
      </c>
      <c r="I327" s="117" t="s">
        <v>65</v>
      </c>
      <c r="J327" s="118" t="s">
        <v>2172</v>
      </c>
      <c r="K327" s="118">
        <v>16080000</v>
      </c>
      <c r="L327" s="116" t="s">
        <v>70</v>
      </c>
      <c r="M327" s="118" t="s">
        <v>2430</v>
      </c>
      <c r="N327" s="118">
        <v>1149451463</v>
      </c>
      <c r="O327" s="122">
        <v>13</v>
      </c>
      <c r="P327" s="193">
        <v>45302</v>
      </c>
      <c r="Q327" s="118">
        <v>4518689382</v>
      </c>
      <c r="R327" s="219">
        <v>45324</v>
      </c>
      <c r="S327" s="118">
        <v>16080000</v>
      </c>
      <c r="T327" s="119" t="s">
        <v>67</v>
      </c>
      <c r="U327" s="118">
        <v>57464638</v>
      </c>
      <c r="V327" s="118" t="s">
        <v>1198</v>
      </c>
      <c r="W327" s="219">
        <v>45324</v>
      </c>
      <c r="X327" s="219">
        <v>45324</v>
      </c>
      <c r="Y327" s="125" t="s">
        <v>77</v>
      </c>
      <c r="Z327" s="219">
        <v>45457</v>
      </c>
      <c r="AA327" s="124">
        <f t="shared" si="16"/>
        <v>133</v>
      </c>
      <c r="AB327" s="118">
        <v>0</v>
      </c>
      <c r="AC327" s="220">
        <v>0</v>
      </c>
      <c r="AD327" s="118">
        <v>0</v>
      </c>
      <c r="AE327" s="193" t="s">
        <v>77</v>
      </c>
      <c r="AF327" s="124">
        <f t="shared" si="19"/>
        <v>0</v>
      </c>
      <c r="AG327" s="118">
        <v>0</v>
      </c>
      <c r="AH327" s="118">
        <v>0</v>
      </c>
      <c r="AI327" s="193" t="s">
        <v>77</v>
      </c>
      <c r="AJ327" s="119">
        <v>0</v>
      </c>
      <c r="AK327" s="123" t="s">
        <v>77</v>
      </c>
      <c r="AL327" s="123" t="s">
        <v>77</v>
      </c>
      <c r="AM327" s="124">
        <f t="shared" si="20"/>
        <v>0</v>
      </c>
      <c r="AN327" s="124">
        <f>+K327+AC327-AH327</f>
        <v>16080000</v>
      </c>
      <c r="AO327" s="119" t="s">
        <v>69</v>
      </c>
      <c r="AP327" s="118">
        <v>16080000</v>
      </c>
      <c r="AQ327" s="119" t="s">
        <v>1214</v>
      </c>
      <c r="AR327" s="118">
        <v>0</v>
      </c>
      <c r="AS327" s="127" t="s">
        <v>77</v>
      </c>
      <c r="AT327" s="221">
        <v>14400000</v>
      </c>
      <c r="AU327" s="159">
        <f t="shared" si="17"/>
        <v>1680000</v>
      </c>
      <c r="AV327" s="98">
        <f t="shared" si="18"/>
        <v>0.89552238805970152</v>
      </c>
      <c r="AW327" s="193" t="s">
        <v>77</v>
      </c>
      <c r="AX327" s="119" t="s">
        <v>1215</v>
      </c>
      <c r="AY327" s="118" t="s">
        <v>2768</v>
      </c>
      <c r="AZ327" s="116" t="s">
        <v>69</v>
      </c>
      <c r="BA327" s="116" t="s">
        <v>69</v>
      </c>
    </row>
    <row r="328" spans="2:53" x14ac:dyDescent="0.25">
      <c r="B328" s="116">
        <v>2024</v>
      </c>
      <c r="C328" s="116">
        <v>891780111</v>
      </c>
      <c r="D328" s="117" t="s">
        <v>64</v>
      </c>
      <c r="E328" s="119" t="s">
        <v>1538</v>
      </c>
      <c r="F328" s="124" t="s">
        <v>1860</v>
      </c>
      <c r="G328" s="218">
        <v>0</v>
      </c>
      <c r="H328" s="119" t="s">
        <v>75</v>
      </c>
      <c r="I328" s="117" t="s">
        <v>65</v>
      </c>
      <c r="J328" s="118" t="s">
        <v>2173</v>
      </c>
      <c r="K328" s="118">
        <v>18760000</v>
      </c>
      <c r="L328" s="116" t="s">
        <v>70</v>
      </c>
      <c r="M328" s="118" t="s">
        <v>2431</v>
      </c>
      <c r="N328" s="118">
        <v>36535996</v>
      </c>
      <c r="O328" s="122">
        <v>13</v>
      </c>
      <c r="P328" s="193">
        <v>45302</v>
      </c>
      <c r="Q328" s="118">
        <v>4518689382</v>
      </c>
      <c r="R328" s="219">
        <v>45324</v>
      </c>
      <c r="S328" s="118">
        <v>18760000</v>
      </c>
      <c r="T328" s="119" t="s">
        <v>67</v>
      </c>
      <c r="U328" s="118">
        <v>1082964146</v>
      </c>
      <c r="V328" s="118" t="s">
        <v>2708</v>
      </c>
      <c r="W328" s="219">
        <v>45324</v>
      </c>
      <c r="X328" s="219">
        <v>45324</v>
      </c>
      <c r="Y328" s="125" t="s">
        <v>77</v>
      </c>
      <c r="Z328" s="219">
        <v>45457</v>
      </c>
      <c r="AA328" s="124">
        <f t="shared" ref="AA328:AA391" si="21">+IF(Y328="1800-01-01",Z328-X328,Z328-Y328)</f>
        <v>133</v>
      </c>
      <c r="AB328" s="118">
        <v>0</v>
      </c>
      <c r="AC328" s="220">
        <v>0</v>
      </c>
      <c r="AD328" s="118">
        <v>0</v>
      </c>
      <c r="AE328" s="193" t="s">
        <v>77</v>
      </c>
      <c r="AF328" s="124">
        <f t="shared" si="19"/>
        <v>0</v>
      </c>
      <c r="AG328" s="118">
        <v>0</v>
      </c>
      <c r="AH328" s="118">
        <v>0</v>
      </c>
      <c r="AI328" s="193" t="s">
        <v>77</v>
      </c>
      <c r="AJ328" s="119">
        <v>0</v>
      </c>
      <c r="AK328" s="123" t="s">
        <v>77</v>
      </c>
      <c r="AL328" s="123" t="s">
        <v>77</v>
      </c>
      <c r="AM328" s="124">
        <f t="shared" si="20"/>
        <v>0</v>
      </c>
      <c r="AN328" s="124">
        <f>+K328+AC328-AH328</f>
        <v>18760000</v>
      </c>
      <c r="AO328" s="119" t="s">
        <v>69</v>
      </c>
      <c r="AP328" s="118">
        <v>18760000</v>
      </c>
      <c r="AQ328" s="119" t="s">
        <v>1214</v>
      </c>
      <c r="AR328" s="118">
        <v>0</v>
      </c>
      <c r="AS328" s="127" t="s">
        <v>77</v>
      </c>
      <c r="AT328" s="221">
        <v>16800000</v>
      </c>
      <c r="AU328" s="159">
        <f t="shared" ref="AU328:AU391" si="22">AN328-AT328</f>
        <v>1960000</v>
      </c>
      <c r="AV328" s="98">
        <f t="shared" ref="AV328:AV391" si="23">+IFERROR(AT328/AN328,"_")</f>
        <v>0.89552238805970152</v>
      </c>
      <c r="AW328" s="193" t="s">
        <v>77</v>
      </c>
      <c r="AX328" s="119" t="s">
        <v>1215</v>
      </c>
      <c r="AY328" s="118" t="s">
        <v>2769</v>
      </c>
      <c r="AZ328" s="116" t="s">
        <v>69</v>
      </c>
      <c r="BA328" s="116" t="s">
        <v>69</v>
      </c>
    </row>
    <row r="329" spans="2:53" x14ac:dyDescent="0.25">
      <c r="B329" s="116">
        <v>2024</v>
      </c>
      <c r="C329" s="116">
        <v>891780111</v>
      </c>
      <c r="D329" s="117" t="s">
        <v>64</v>
      </c>
      <c r="E329" s="119" t="s">
        <v>1539</v>
      </c>
      <c r="F329" s="124" t="s">
        <v>1861</v>
      </c>
      <c r="G329" s="218">
        <v>0</v>
      </c>
      <c r="H329" s="119" t="s">
        <v>75</v>
      </c>
      <c r="I329" s="117" t="s">
        <v>65</v>
      </c>
      <c r="J329" s="118" t="s">
        <v>2174</v>
      </c>
      <c r="K329" s="118">
        <v>14740000</v>
      </c>
      <c r="L329" s="116" t="s">
        <v>70</v>
      </c>
      <c r="M329" s="118" t="s">
        <v>2432</v>
      </c>
      <c r="N329" s="118">
        <v>1083007469</v>
      </c>
      <c r="O329" s="122">
        <v>13</v>
      </c>
      <c r="P329" s="193">
        <v>45302</v>
      </c>
      <c r="Q329" s="118">
        <v>4518689382</v>
      </c>
      <c r="R329" s="219">
        <v>45327</v>
      </c>
      <c r="S329" s="118">
        <v>14740000</v>
      </c>
      <c r="T329" s="119" t="s">
        <v>67</v>
      </c>
      <c r="U329" s="118">
        <v>39058006</v>
      </c>
      <c r="V329" s="118" t="s">
        <v>1176</v>
      </c>
      <c r="W329" s="219">
        <v>45327</v>
      </c>
      <c r="X329" s="219">
        <v>45327</v>
      </c>
      <c r="Y329" s="125" t="s">
        <v>77</v>
      </c>
      <c r="Z329" s="219">
        <v>45457</v>
      </c>
      <c r="AA329" s="124">
        <f t="shared" si="21"/>
        <v>130</v>
      </c>
      <c r="AB329" s="118">
        <v>0</v>
      </c>
      <c r="AC329" s="220">
        <v>0</v>
      </c>
      <c r="AD329" s="118">
        <v>0</v>
      </c>
      <c r="AE329" s="193" t="s">
        <v>77</v>
      </c>
      <c r="AF329" s="124">
        <f t="shared" si="19"/>
        <v>0</v>
      </c>
      <c r="AG329" s="118">
        <v>0</v>
      </c>
      <c r="AH329" s="118">
        <v>0</v>
      </c>
      <c r="AI329" s="193" t="s">
        <v>77</v>
      </c>
      <c r="AJ329" s="119">
        <v>0</v>
      </c>
      <c r="AK329" s="123" t="s">
        <v>77</v>
      </c>
      <c r="AL329" s="123" t="s">
        <v>77</v>
      </c>
      <c r="AM329" s="124">
        <f t="shared" si="20"/>
        <v>0</v>
      </c>
      <c r="AN329" s="124">
        <f>+K329+AC329-AH329</f>
        <v>14740000</v>
      </c>
      <c r="AO329" s="119" t="s">
        <v>69</v>
      </c>
      <c r="AP329" s="118">
        <v>14740000</v>
      </c>
      <c r="AQ329" s="119" t="s">
        <v>1214</v>
      </c>
      <c r="AR329" s="118">
        <v>0</v>
      </c>
      <c r="AS329" s="127" t="s">
        <v>77</v>
      </c>
      <c r="AT329" s="221">
        <v>13200000</v>
      </c>
      <c r="AU329" s="159">
        <f t="shared" si="22"/>
        <v>1540000</v>
      </c>
      <c r="AV329" s="98">
        <f t="shared" si="23"/>
        <v>0.89552238805970152</v>
      </c>
      <c r="AW329" s="193" t="s">
        <v>77</v>
      </c>
      <c r="AX329" s="119" t="s">
        <v>1215</v>
      </c>
      <c r="AY329" s="118" t="s">
        <v>2770</v>
      </c>
      <c r="AZ329" s="116" t="s">
        <v>69</v>
      </c>
      <c r="BA329" s="116" t="s">
        <v>69</v>
      </c>
    </row>
    <row r="330" spans="2:53" x14ac:dyDescent="0.25">
      <c r="B330" s="116">
        <v>2024</v>
      </c>
      <c r="C330" s="116">
        <v>891780111</v>
      </c>
      <c r="D330" s="117" t="s">
        <v>64</v>
      </c>
      <c r="E330" s="119" t="s">
        <v>1540</v>
      </c>
      <c r="F330" s="124" t="s">
        <v>1862</v>
      </c>
      <c r="G330" s="218">
        <v>0</v>
      </c>
      <c r="H330" s="119" t="s">
        <v>75</v>
      </c>
      <c r="I330" s="117" t="s">
        <v>65</v>
      </c>
      <c r="J330" s="118" t="s">
        <v>2175</v>
      </c>
      <c r="K330" s="118">
        <v>13400000</v>
      </c>
      <c r="L330" s="116" t="s">
        <v>70</v>
      </c>
      <c r="M330" s="118" t="s">
        <v>2433</v>
      </c>
      <c r="N330" s="118">
        <v>1083007505</v>
      </c>
      <c r="O330" s="122">
        <v>13</v>
      </c>
      <c r="P330" s="193">
        <v>45302</v>
      </c>
      <c r="Q330" s="118">
        <v>4518689382</v>
      </c>
      <c r="R330" s="219">
        <v>45327</v>
      </c>
      <c r="S330" s="118">
        <v>13400000</v>
      </c>
      <c r="T330" s="119" t="s">
        <v>67</v>
      </c>
      <c r="U330" s="118">
        <v>85449357</v>
      </c>
      <c r="V330" s="118" t="s">
        <v>1172</v>
      </c>
      <c r="W330" s="219">
        <v>45327</v>
      </c>
      <c r="X330" s="219">
        <v>45327</v>
      </c>
      <c r="Y330" s="125" t="s">
        <v>77</v>
      </c>
      <c r="Z330" s="219">
        <v>45457</v>
      </c>
      <c r="AA330" s="124">
        <f t="shared" si="21"/>
        <v>130</v>
      </c>
      <c r="AB330" s="118">
        <v>0</v>
      </c>
      <c r="AC330" s="220">
        <v>0</v>
      </c>
      <c r="AD330" s="118">
        <v>0</v>
      </c>
      <c r="AE330" s="193" t="s">
        <v>77</v>
      </c>
      <c r="AF330" s="124">
        <f t="shared" si="19"/>
        <v>0</v>
      </c>
      <c r="AG330" s="118">
        <v>0</v>
      </c>
      <c r="AH330" s="118">
        <v>0</v>
      </c>
      <c r="AI330" s="193" t="s">
        <v>77</v>
      </c>
      <c r="AJ330" s="119">
        <v>0</v>
      </c>
      <c r="AK330" s="123" t="s">
        <v>77</v>
      </c>
      <c r="AL330" s="123" t="s">
        <v>77</v>
      </c>
      <c r="AM330" s="124">
        <f t="shared" si="20"/>
        <v>0</v>
      </c>
      <c r="AN330" s="124">
        <f>+K330+AC330-AH330</f>
        <v>13400000</v>
      </c>
      <c r="AO330" s="119" t="s">
        <v>69</v>
      </c>
      <c r="AP330" s="118">
        <v>13400000</v>
      </c>
      <c r="AQ330" s="119" t="s">
        <v>1214</v>
      </c>
      <c r="AR330" s="118">
        <v>0</v>
      </c>
      <c r="AS330" s="127" t="s">
        <v>77</v>
      </c>
      <c r="AT330" s="221">
        <v>12000000</v>
      </c>
      <c r="AU330" s="159">
        <f t="shared" si="22"/>
        <v>1400000</v>
      </c>
      <c r="AV330" s="98">
        <f t="shared" si="23"/>
        <v>0.89552238805970152</v>
      </c>
      <c r="AW330" s="193" t="s">
        <v>77</v>
      </c>
      <c r="AX330" s="119" t="s">
        <v>1215</v>
      </c>
      <c r="AY330" s="118" t="s">
        <v>2771</v>
      </c>
      <c r="AZ330" s="116" t="s">
        <v>69</v>
      </c>
      <c r="BA330" s="116" t="s">
        <v>69</v>
      </c>
    </row>
    <row r="331" spans="2:53" x14ac:dyDescent="0.25">
      <c r="B331" s="116">
        <v>2024</v>
      </c>
      <c r="C331" s="116">
        <v>891780111</v>
      </c>
      <c r="D331" s="117" t="s">
        <v>64</v>
      </c>
      <c r="E331" s="119" t="s">
        <v>1541</v>
      </c>
      <c r="F331" s="124" t="s">
        <v>1863</v>
      </c>
      <c r="G331" s="218">
        <v>0</v>
      </c>
      <c r="H331" s="119" t="s">
        <v>75</v>
      </c>
      <c r="I331" s="117" t="s">
        <v>644</v>
      </c>
      <c r="J331" s="118" t="s">
        <v>2176</v>
      </c>
      <c r="K331" s="118">
        <v>8500000</v>
      </c>
      <c r="L331" s="116" t="s">
        <v>70</v>
      </c>
      <c r="M331" s="118" t="s">
        <v>2434</v>
      </c>
      <c r="N331" s="118">
        <v>64574293</v>
      </c>
      <c r="O331" s="122">
        <v>170</v>
      </c>
      <c r="P331" s="219">
        <v>45320</v>
      </c>
      <c r="Q331" s="118">
        <v>165200000</v>
      </c>
      <c r="R331" s="219">
        <v>45327</v>
      </c>
      <c r="S331" s="118">
        <v>8500000</v>
      </c>
      <c r="T331" s="119" t="s">
        <v>67</v>
      </c>
      <c r="U331" s="118">
        <v>36559959</v>
      </c>
      <c r="V331" s="118" t="s">
        <v>2706</v>
      </c>
      <c r="W331" s="219">
        <v>45327</v>
      </c>
      <c r="X331" s="219">
        <v>45327</v>
      </c>
      <c r="Y331" s="125" t="s">
        <v>77</v>
      </c>
      <c r="Z331" s="219">
        <v>45382</v>
      </c>
      <c r="AA331" s="124">
        <f t="shared" si="21"/>
        <v>55</v>
      </c>
      <c r="AB331" s="118">
        <v>0</v>
      </c>
      <c r="AC331" s="220">
        <v>0</v>
      </c>
      <c r="AD331" s="118">
        <v>0</v>
      </c>
      <c r="AE331" s="193" t="s">
        <v>77</v>
      </c>
      <c r="AF331" s="124">
        <f t="shared" si="19"/>
        <v>0</v>
      </c>
      <c r="AG331" s="118">
        <v>0</v>
      </c>
      <c r="AH331" s="118">
        <v>0</v>
      </c>
      <c r="AI331" s="193" t="s">
        <v>77</v>
      </c>
      <c r="AJ331" s="119">
        <v>0</v>
      </c>
      <c r="AK331" s="123" t="s">
        <v>77</v>
      </c>
      <c r="AL331" s="123" t="s">
        <v>77</v>
      </c>
      <c r="AM331" s="124">
        <f t="shared" si="20"/>
        <v>0</v>
      </c>
      <c r="AN331" s="124">
        <f>+K331+AC331-AH331</f>
        <v>8500000</v>
      </c>
      <c r="AO331" s="119" t="s">
        <v>1214</v>
      </c>
      <c r="AP331" s="118">
        <v>0</v>
      </c>
      <c r="AQ331" s="119" t="s">
        <v>1214</v>
      </c>
      <c r="AR331" s="118">
        <v>0</v>
      </c>
      <c r="AS331" s="127" t="s">
        <v>77</v>
      </c>
      <c r="AT331" s="221">
        <v>8500000</v>
      </c>
      <c r="AU331" s="159">
        <f t="shared" si="22"/>
        <v>0</v>
      </c>
      <c r="AV331" s="98">
        <f t="shared" si="23"/>
        <v>1</v>
      </c>
      <c r="AW331" s="193" t="s">
        <v>77</v>
      </c>
      <c r="AX331" s="119" t="s">
        <v>1497</v>
      </c>
      <c r="AY331" s="118" t="s">
        <v>2772</v>
      </c>
      <c r="AZ331" s="116" t="s">
        <v>69</v>
      </c>
      <c r="BA331" s="116" t="s">
        <v>69</v>
      </c>
    </row>
    <row r="332" spans="2:53" x14ac:dyDescent="0.25">
      <c r="B332" s="116">
        <v>2024</v>
      </c>
      <c r="C332" s="116">
        <v>891780111</v>
      </c>
      <c r="D332" s="117" t="s">
        <v>64</v>
      </c>
      <c r="E332" s="119" t="s">
        <v>1542</v>
      </c>
      <c r="F332" s="124" t="s">
        <v>1864</v>
      </c>
      <c r="G332" s="218">
        <v>0</v>
      </c>
      <c r="H332" s="119" t="s">
        <v>75</v>
      </c>
      <c r="I332" s="117" t="s">
        <v>644</v>
      </c>
      <c r="J332" s="118" t="s">
        <v>2177</v>
      </c>
      <c r="K332" s="118">
        <v>8500000</v>
      </c>
      <c r="L332" s="116" t="s">
        <v>70</v>
      </c>
      <c r="M332" s="118" t="s">
        <v>2435</v>
      </c>
      <c r="N332" s="118">
        <v>1082955260</v>
      </c>
      <c r="O332" s="122">
        <v>170</v>
      </c>
      <c r="P332" s="219">
        <v>45320</v>
      </c>
      <c r="Q332" s="118">
        <v>165200000</v>
      </c>
      <c r="R332" s="219">
        <v>45327</v>
      </c>
      <c r="S332" s="118">
        <v>8500000</v>
      </c>
      <c r="T332" s="119" t="s">
        <v>67</v>
      </c>
      <c r="U332" s="118">
        <v>36559959</v>
      </c>
      <c r="V332" s="118" t="s">
        <v>2706</v>
      </c>
      <c r="W332" s="219">
        <v>45327</v>
      </c>
      <c r="X332" s="219">
        <v>45327</v>
      </c>
      <c r="Y332" s="125" t="s">
        <v>77</v>
      </c>
      <c r="Z332" s="219">
        <v>45382</v>
      </c>
      <c r="AA332" s="124">
        <f t="shared" si="21"/>
        <v>55</v>
      </c>
      <c r="AB332" s="118">
        <v>0</v>
      </c>
      <c r="AC332" s="220">
        <v>0</v>
      </c>
      <c r="AD332" s="118">
        <v>0</v>
      </c>
      <c r="AE332" s="193" t="s">
        <v>77</v>
      </c>
      <c r="AF332" s="124">
        <f t="shared" si="19"/>
        <v>0</v>
      </c>
      <c r="AG332" s="118">
        <v>0</v>
      </c>
      <c r="AH332" s="118">
        <v>0</v>
      </c>
      <c r="AI332" s="193" t="s">
        <v>77</v>
      </c>
      <c r="AJ332" s="119">
        <v>0</v>
      </c>
      <c r="AK332" s="123" t="s">
        <v>77</v>
      </c>
      <c r="AL332" s="123" t="s">
        <v>77</v>
      </c>
      <c r="AM332" s="124">
        <f t="shared" si="20"/>
        <v>0</v>
      </c>
      <c r="AN332" s="124">
        <f>+K332+AC332-AH332</f>
        <v>8500000</v>
      </c>
      <c r="AO332" s="119" t="s">
        <v>1214</v>
      </c>
      <c r="AP332" s="118">
        <v>0</v>
      </c>
      <c r="AQ332" s="119" t="s">
        <v>1214</v>
      </c>
      <c r="AR332" s="118">
        <v>0</v>
      </c>
      <c r="AS332" s="127" t="s">
        <v>77</v>
      </c>
      <c r="AT332" s="221">
        <v>8500000</v>
      </c>
      <c r="AU332" s="159">
        <f t="shared" si="22"/>
        <v>0</v>
      </c>
      <c r="AV332" s="98">
        <f t="shared" si="23"/>
        <v>1</v>
      </c>
      <c r="AW332" s="193" t="s">
        <v>77</v>
      </c>
      <c r="AX332" s="119" t="s">
        <v>1497</v>
      </c>
      <c r="AY332" s="118" t="s">
        <v>2773</v>
      </c>
      <c r="AZ332" s="116" t="s">
        <v>69</v>
      </c>
      <c r="BA332" s="116" t="s">
        <v>69</v>
      </c>
    </row>
    <row r="333" spans="2:53" x14ac:dyDescent="0.25">
      <c r="B333" s="116">
        <v>2024</v>
      </c>
      <c r="C333" s="116">
        <v>891780111</v>
      </c>
      <c r="D333" s="117" t="s">
        <v>64</v>
      </c>
      <c r="E333" s="119" t="s">
        <v>1543</v>
      </c>
      <c r="F333" s="124" t="s">
        <v>1865</v>
      </c>
      <c r="G333" s="218">
        <v>0</v>
      </c>
      <c r="H333" s="119" t="s">
        <v>75</v>
      </c>
      <c r="I333" s="117" t="s">
        <v>644</v>
      </c>
      <c r="J333" s="118" t="s">
        <v>2178</v>
      </c>
      <c r="K333" s="118">
        <v>8500000</v>
      </c>
      <c r="L333" s="116" t="s">
        <v>70</v>
      </c>
      <c r="M333" s="118" t="s">
        <v>2436</v>
      </c>
      <c r="N333" s="118">
        <v>1082940809</v>
      </c>
      <c r="O333" s="122">
        <v>170</v>
      </c>
      <c r="P333" s="219">
        <v>45320</v>
      </c>
      <c r="Q333" s="118">
        <v>165200000</v>
      </c>
      <c r="R333" s="219">
        <v>45327</v>
      </c>
      <c r="S333" s="118">
        <v>8500000</v>
      </c>
      <c r="T333" s="119" t="s">
        <v>67</v>
      </c>
      <c r="U333" s="118">
        <v>36559959</v>
      </c>
      <c r="V333" s="118" t="s">
        <v>2706</v>
      </c>
      <c r="W333" s="219">
        <v>45327</v>
      </c>
      <c r="X333" s="219">
        <v>45327</v>
      </c>
      <c r="Y333" s="125" t="s">
        <v>77</v>
      </c>
      <c r="Z333" s="219">
        <v>45382</v>
      </c>
      <c r="AA333" s="124">
        <f t="shared" si="21"/>
        <v>55</v>
      </c>
      <c r="AB333" s="118">
        <v>0</v>
      </c>
      <c r="AC333" s="220">
        <v>0</v>
      </c>
      <c r="AD333" s="118">
        <v>0</v>
      </c>
      <c r="AE333" s="193" t="s">
        <v>77</v>
      </c>
      <c r="AF333" s="124">
        <f t="shared" si="19"/>
        <v>0</v>
      </c>
      <c r="AG333" s="118">
        <v>0</v>
      </c>
      <c r="AH333" s="118">
        <v>0</v>
      </c>
      <c r="AI333" s="193" t="s">
        <v>77</v>
      </c>
      <c r="AJ333" s="119">
        <v>0</v>
      </c>
      <c r="AK333" s="123" t="s">
        <v>77</v>
      </c>
      <c r="AL333" s="123" t="s">
        <v>77</v>
      </c>
      <c r="AM333" s="124">
        <f t="shared" si="20"/>
        <v>0</v>
      </c>
      <c r="AN333" s="124">
        <f>+K333+AC333-AH333</f>
        <v>8500000</v>
      </c>
      <c r="AO333" s="119" t="s">
        <v>1214</v>
      </c>
      <c r="AP333" s="118">
        <v>0</v>
      </c>
      <c r="AQ333" s="119" t="s">
        <v>1214</v>
      </c>
      <c r="AR333" s="118">
        <v>0</v>
      </c>
      <c r="AS333" s="127" t="s">
        <v>77</v>
      </c>
      <c r="AT333" s="221">
        <v>8500000</v>
      </c>
      <c r="AU333" s="159">
        <f t="shared" si="22"/>
        <v>0</v>
      </c>
      <c r="AV333" s="98">
        <f t="shared" si="23"/>
        <v>1</v>
      </c>
      <c r="AW333" s="193" t="s">
        <v>77</v>
      </c>
      <c r="AX333" s="119" t="s">
        <v>1497</v>
      </c>
      <c r="AY333" s="118" t="s">
        <v>2774</v>
      </c>
      <c r="AZ333" s="116" t="s">
        <v>69</v>
      </c>
      <c r="BA333" s="116" t="s">
        <v>69</v>
      </c>
    </row>
    <row r="334" spans="2:53" x14ac:dyDescent="0.25">
      <c r="B334" s="116">
        <v>2024</v>
      </c>
      <c r="C334" s="116">
        <v>891780111</v>
      </c>
      <c r="D334" s="117" t="s">
        <v>64</v>
      </c>
      <c r="E334" s="119" t="s">
        <v>1544</v>
      </c>
      <c r="F334" s="124" t="s">
        <v>1866</v>
      </c>
      <c r="G334" s="218">
        <v>0</v>
      </c>
      <c r="H334" s="119" t="s">
        <v>75</v>
      </c>
      <c r="I334" s="117" t="s">
        <v>65</v>
      </c>
      <c r="J334" s="118" t="s">
        <v>2179</v>
      </c>
      <c r="K334" s="118">
        <v>13400000</v>
      </c>
      <c r="L334" s="116" t="s">
        <v>70</v>
      </c>
      <c r="M334" s="118" t="s">
        <v>2437</v>
      </c>
      <c r="N334" s="118">
        <v>1064802492</v>
      </c>
      <c r="O334" s="122">
        <v>13</v>
      </c>
      <c r="P334" s="193">
        <v>45302</v>
      </c>
      <c r="Q334" s="118">
        <v>4518689382</v>
      </c>
      <c r="R334" s="219">
        <v>45327</v>
      </c>
      <c r="S334" s="118">
        <v>13400000</v>
      </c>
      <c r="T334" s="119" t="s">
        <v>67</v>
      </c>
      <c r="U334" s="118">
        <v>57464638</v>
      </c>
      <c r="V334" s="118" t="s">
        <v>1198</v>
      </c>
      <c r="W334" s="219">
        <v>45327</v>
      </c>
      <c r="X334" s="219">
        <v>45327</v>
      </c>
      <c r="Y334" s="125" t="s">
        <v>77</v>
      </c>
      <c r="Z334" s="219">
        <v>45457</v>
      </c>
      <c r="AA334" s="124">
        <f t="shared" si="21"/>
        <v>130</v>
      </c>
      <c r="AB334" s="118">
        <v>0</v>
      </c>
      <c r="AC334" s="220">
        <v>0</v>
      </c>
      <c r="AD334" s="118">
        <v>0</v>
      </c>
      <c r="AE334" s="193" t="s">
        <v>77</v>
      </c>
      <c r="AF334" s="124">
        <f t="shared" si="19"/>
        <v>0</v>
      </c>
      <c r="AG334" s="118">
        <v>0</v>
      </c>
      <c r="AH334" s="118">
        <v>0</v>
      </c>
      <c r="AI334" s="193" t="s">
        <v>77</v>
      </c>
      <c r="AJ334" s="119">
        <v>0</v>
      </c>
      <c r="AK334" s="123" t="s">
        <v>77</v>
      </c>
      <c r="AL334" s="123" t="s">
        <v>77</v>
      </c>
      <c r="AM334" s="124">
        <f t="shared" si="20"/>
        <v>0</v>
      </c>
      <c r="AN334" s="124">
        <f>+K334+AC334-AH334</f>
        <v>13400000</v>
      </c>
      <c r="AO334" s="119" t="s">
        <v>69</v>
      </c>
      <c r="AP334" s="118">
        <v>13400000</v>
      </c>
      <c r="AQ334" s="119" t="s">
        <v>1214</v>
      </c>
      <c r="AR334" s="118">
        <v>0</v>
      </c>
      <c r="AS334" s="127" t="s">
        <v>77</v>
      </c>
      <c r="AT334" s="221">
        <v>12000000</v>
      </c>
      <c r="AU334" s="159">
        <f t="shared" si="22"/>
        <v>1400000</v>
      </c>
      <c r="AV334" s="98">
        <f t="shared" si="23"/>
        <v>0.89552238805970152</v>
      </c>
      <c r="AW334" s="193" t="s">
        <v>77</v>
      </c>
      <c r="AX334" s="119" t="s">
        <v>1215</v>
      </c>
      <c r="AY334" s="118" t="s">
        <v>2775</v>
      </c>
      <c r="AZ334" s="116" t="s">
        <v>69</v>
      </c>
      <c r="BA334" s="116" t="s">
        <v>69</v>
      </c>
    </row>
    <row r="335" spans="2:53" x14ac:dyDescent="0.25">
      <c r="B335" s="116">
        <v>2024</v>
      </c>
      <c r="C335" s="116">
        <v>891780111</v>
      </c>
      <c r="D335" s="117" t="s">
        <v>64</v>
      </c>
      <c r="E335" s="119" t="s">
        <v>1545</v>
      </c>
      <c r="F335" s="124" t="s">
        <v>1867</v>
      </c>
      <c r="G335" s="218">
        <v>0</v>
      </c>
      <c r="H335" s="119" t="s">
        <v>75</v>
      </c>
      <c r="I335" s="117" t="s">
        <v>65</v>
      </c>
      <c r="J335" s="118" t="s">
        <v>2180</v>
      </c>
      <c r="K335" s="118">
        <v>13400000</v>
      </c>
      <c r="L335" s="116" t="s">
        <v>70</v>
      </c>
      <c r="M335" s="118" t="s">
        <v>2438</v>
      </c>
      <c r="N335" s="118">
        <v>85373098</v>
      </c>
      <c r="O335" s="122">
        <v>13</v>
      </c>
      <c r="P335" s="193">
        <v>45302</v>
      </c>
      <c r="Q335" s="118">
        <v>4518689382</v>
      </c>
      <c r="R335" s="219">
        <v>45327</v>
      </c>
      <c r="S335" s="118">
        <v>13400000</v>
      </c>
      <c r="T335" s="119" t="s">
        <v>67</v>
      </c>
      <c r="U335" s="118">
        <v>72175281</v>
      </c>
      <c r="V335" s="118" t="s">
        <v>1197</v>
      </c>
      <c r="W335" s="219">
        <v>45327</v>
      </c>
      <c r="X335" s="219">
        <v>45327</v>
      </c>
      <c r="Y335" s="125" t="s">
        <v>77</v>
      </c>
      <c r="Z335" s="219">
        <v>45457</v>
      </c>
      <c r="AA335" s="124">
        <f t="shared" si="21"/>
        <v>130</v>
      </c>
      <c r="AB335" s="118">
        <v>0</v>
      </c>
      <c r="AC335" s="220">
        <v>0</v>
      </c>
      <c r="AD335" s="118">
        <v>0</v>
      </c>
      <c r="AE335" s="193" t="s">
        <v>77</v>
      </c>
      <c r="AF335" s="124">
        <f t="shared" si="19"/>
        <v>0</v>
      </c>
      <c r="AG335" s="118">
        <v>0</v>
      </c>
      <c r="AH335" s="118">
        <v>0</v>
      </c>
      <c r="AI335" s="193" t="s">
        <v>77</v>
      </c>
      <c r="AJ335" s="119">
        <v>0</v>
      </c>
      <c r="AK335" s="123" t="s">
        <v>77</v>
      </c>
      <c r="AL335" s="123" t="s">
        <v>77</v>
      </c>
      <c r="AM335" s="124">
        <f t="shared" si="20"/>
        <v>0</v>
      </c>
      <c r="AN335" s="124">
        <f>+K335+AC335-AH335</f>
        <v>13400000</v>
      </c>
      <c r="AO335" s="119" t="s">
        <v>69</v>
      </c>
      <c r="AP335" s="118">
        <v>13400000</v>
      </c>
      <c r="AQ335" s="119" t="s">
        <v>1214</v>
      </c>
      <c r="AR335" s="118">
        <v>0</v>
      </c>
      <c r="AS335" s="127" t="s">
        <v>77</v>
      </c>
      <c r="AT335" s="221">
        <v>12000000</v>
      </c>
      <c r="AU335" s="159">
        <f t="shared" si="22"/>
        <v>1400000</v>
      </c>
      <c r="AV335" s="98">
        <f t="shared" si="23"/>
        <v>0.89552238805970152</v>
      </c>
      <c r="AW335" s="193" t="s">
        <v>77</v>
      </c>
      <c r="AX335" s="119" t="s">
        <v>1215</v>
      </c>
      <c r="AY335" s="118" t="s">
        <v>2776</v>
      </c>
      <c r="AZ335" s="116" t="s">
        <v>69</v>
      </c>
      <c r="BA335" s="116" t="s">
        <v>69</v>
      </c>
    </row>
    <row r="336" spans="2:53" x14ac:dyDescent="0.25">
      <c r="B336" s="116">
        <v>2024</v>
      </c>
      <c r="C336" s="116">
        <v>891780111</v>
      </c>
      <c r="D336" s="117" t="s">
        <v>64</v>
      </c>
      <c r="E336" s="119" t="s">
        <v>1546</v>
      </c>
      <c r="F336" s="124" t="s">
        <v>1868</v>
      </c>
      <c r="G336" s="218">
        <v>0</v>
      </c>
      <c r="H336" s="119" t="s">
        <v>75</v>
      </c>
      <c r="I336" s="117" t="s">
        <v>65</v>
      </c>
      <c r="J336" s="118" t="s">
        <v>875</v>
      </c>
      <c r="K336" s="118">
        <v>9380000</v>
      </c>
      <c r="L336" s="116" t="s">
        <v>70</v>
      </c>
      <c r="M336" s="118" t="s">
        <v>2439</v>
      </c>
      <c r="N336" s="118">
        <v>39055352</v>
      </c>
      <c r="O336" s="122">
        <v>14</v>
      </c>
      <c r="P336" s="219">
        <v>45302</v>
      </c>
      <c r="Q336" s="118">
        <v>2126349000</v>
      </c>
      <c r="R336" s="219">
        <v>45327</v>
      </c>
      <c r="S336" s="118">
        <v>9380000</v>
      </c>
      <c r="T336" s="119" t="s">
        <v>67</v>
      </c>
      <c r="U336" s="118">
        <v>57444673</v>
      </c>
      <c r="V336" s="118" t="s">
        <v>1175</v>
      </c>
      <c r="W336" s="219">
        <v>45327</v>
      </c>
      <c r="X336" s="219">
        <v>45327</v>
      </c>
      <c r="Y336" s="125" t="s">
        <v>77</v>
      </c>
      <c r="Z336" s="219">
        <v>45457</v>
      </c>
      <c r="AA336" s="124">
        <f t="shared" si="21"/>
        <v>130</v>
      </c>
      <c r="AB336" s="118">
        <v>0</v>
      </c>
      <c r="AC336" s="220">
        <v>0</v>
      </c>
      <c r="AD336" s="118">
        <v>0</v>
      </c>
      <c r="AE336" s="193" t="s">
        <v>77</v>
      </c>
      <c r="AF336" s="124">
        <f t="shared" si="19"/>
        <v>0</v>
      </c>
      <c r="AG336" s="118">
        <v>0</v>
      </c>
      <c r="AH336" s="118">
        <v>0</v>
      </c>
      <c r="AI336" s="193" t="s">
        <v>77</v>
      </c>
      <c r="AJ336" s="119">
        <v>0</v>
      </c>
      <c r="AK336" s="123" t="s">
        <v>77</v>
      </c>
      <c r="AL336" s="123" t="s">
        <v>77</v>
      </c>
      <c r="AM336" s="124">
        <f t="shared" si="20"/>
        <v>0</v>
      </c>
      <c r="AN336" s="124">
        <f>+K336+AC336-AH336</f>
        <v>9380000</v>
      </c>
      <c r="AO336" s="119" t="s">
        <v>69</v>
      </c>
      <c r="AP336" s="118">
        <v>9380000</v>
      </c>
      <c r="AQ336" s="119" t="s">
        <v>1214</v>
      </c>
      <c r="AR336" s="118">
        <v>0</v>
      </c>
      <c r="AS336" s="127" t="s">
        <v>77</v>
      </c>
      <c r="AT336" s="221">
        <v>8400000</v>
      </c>
      <c r="AU336" s="159">
        <f t="shared" si="22"/>
        <v>980000</v>
      </c>
      <c r="AV336" s="98">
        <f t="shared" si="23"/>
        <v>0.89552238805970152</v>
      </c>
      <c r="AW336" s="193" t="s">
        <v>77</v>
      </c>
      <c r="AX336" s="119" t="s">
        <v>1215</v>
      </c>
      <c r="AY336" s="118" t="s">
        <v>2777</v>
      </c>
      <c r="AZ336" s="116" t="s">
        <v>69</v>
      </c>
      <c r="BA336" s="116" t="s">
        <v>69</v>
      </c>
    </row>
    <row r="337" spans="2:53" x14ac:dyDescent="0.25">
      <c r="B337" s="116">
        <v>2024</v>
      </c>
      <c r="C337" s="116">
        <v>891780111</v>
      </c>
      <c r="D337" s="117" t="s">
        <v>64</v>
      </c>
      <c r="E337" s="119" t="s">
        <v>1547</v>
      </c>
      <c r="F337" s="124" t="s">
        <v>1869</v>
      </c>
      <c r="G337" s="218">
        <v>0</v>
      </c>
      <c r="H337" s="119" t="s">
        <v>75</v>
      </c>
      <c r="I337" s="117" t="s">
        <v>65</v>
      </c>
      <c r="J337" s="118" t="s">
        <v>2181</v>
      </c>
      <c r="K337" s="118">
        <v>16080000</v>
      </c>
      <c r="L337" s="116" t="s">
        <v>70</v>
      </c>
      <c r="M337" s="118" t="s">
        <v>2440</v>
      </c>
      <c r="N337" s="118">
        <v>1083017290</v>
      </c>
      <c r="O337" s="122">
        <v>13</v>
      </c>
      <c r="P337" s="193">
        <v>45302</v>
      </c>
      <c r="Q337" s="118">
        <v>4518689382</v>
      </c>
      <c r="R337" s="219">
        <v>45327</v>
      </c>
      <c r="S337" s="118">
        <v>16080000</v>
      </c>
      <c r="T337" s="119" t="s">
        <v>67</v>
      </c>
      <c r="U337" s="118">
        <v>57464638</v>
      </c>
      <c r="V337" s="118" t="s">
        <v>1198</v>
      </c>
      <c r="W337" s="219">
        <v>45327</v>
      </c>
      <c r="X337" s="219">
        <v>45327</v>
      </c>
      <c r="Y337" s="125" t="s">
        <v>77</v>
      </c>
      <c r="Z337" s="219">
        <v>45457</v>
      </c>
      <c r="AA337" s="124">
        <f t="shared" si="21"/>
        <v>130</v>
      </c>
      <c r="AB337" s="118">
        <v>0</v>
      </c>
      <c r="AC337" s="220">
        <v>0</v>
      </c>
      <c r="AD337" s="118">
        <v>0</v>
      </c>
      <c r="AE337" s="193" t="s">
        <v>77</v>
      </c>
      <c r="AF337" s="124">
        <f t="shared" si="19"/>
        <v>0</v>
      </c>
      <c r="AG337" s="118">
        <v>0</v>
      </c>
      <c r="AH337" s="118">
        <v>0</v>
      </c>
      <c r="AI337" s="193" t="s">
        <v>77</v>
      </c>
      <c r="AJ337" s="119">
        <v>0</v>
      </c>
      <c r="AK337" s="123" t="s">
        <v>77</v>
      </c>
      <c r="AL337" s="123" t="s">
        <v>77</v>
      </c>
      <c r="AM337" s="124">
        <f t="shared" si="20"/>
        <v>0</v>
      </c>
      <c r="AN337" s="124">
        <f>+K337+AC337-AH337</f>
        <v>16080000</v>
      </c>
      <c r="AO337" s="119" t="s">
        <v>69</v>
      </c>
      <c r="AP337" s="118">
        <v>16080000</v>
      </c>
      <c r="AQ337" s="119" t="s">
        <v>1214</v>
      </c>
      <c r="AR337" s="118">
        <v>0</v>
      </c>
      <c r="AS337" s="127" t="s">
        <v>77</v>
      </c>
      <c r="AT337" s="221">
        <v>14400000</v>
      </c>
      <c r="AU337" s="159">
        <f t="shared" si="22"/>
        <v>1680000</v>
      </c>
      <c r="AV337" s="98">
        <f t="shared" si="23"/>
        <v>0.89552238805970152</v>
      </c>
      <c r="AW337" s="193" t="s">
        <v>77</v>
      </c>
      <c r="AX337" s="119" t="s">
        <v>1215</v>
      </c>
      <c r="AY337" s="118" t="s">
        <v>2778</v>
      </c>
      <c r="AZ337" s="116" t="s">
        <v>69</v>
      </c>
      <c r="BA337" s="116" t="s">
        <v>69</v>
      </c>
    </row>
    <row r="338" spans="2:53" x14ac:dyDescent="0.25">
      <c r="B338" s="116">
        <v>2024</v>
      </c>
      <c r="C338" s="116">
        <v>891780111</v>
      </c>
      <c r="D338" s="117" t="s">
        <v>64</v>
      </c>
      <c r="E338" s="119" t="s">
        <v>1548</v>
      </c>
      <c r="F338" s="124" t="s">
        <v>1870</v>
      </c>
      <c r="G338" s="218">
        <v>0</v>
      </c>
      <c r="H338" s="119" t="s">
        <v>75</v>
      </c>
      <c r="I338" s="117" t="s">
        <v>65</v>
      </c>
      <c r="J338" s="118" t="s">
        <v>2182</v>
      </c>
      <c r="K338" s="118">
        <v>9380000</v>
      </c>
      <c r="L338" s="116" t="s">
        <v>70</v>
      </c>
      <c r="M338" s="118" t="s">
        <v>2441</v>
      </c>
      <c r="N338" s="118">
        <v>84092041</v>
      </c>
      <c r="O338" s="122">
        <v>14</v>
      </c>
      <c r="P338" s="219">
        <v>45302</v>
      </c>
      <c r="Q338" s="118">
        <v>2126349000</v>
      </c>
      <c r="R338" s="219">
        <v>45327</v>
      </c>
      <c r="S338" s="118">
        <v>9380000</v>
      </c>
      <c r="T338" s="119" t="s">
        <v>67</v>
      </c>
      <c r="U338" s="118">
        <v>85459497</v>
      </c>
      <c r="V338" s="118" t="s">
        <v>1186</v>
      </c>
      <c r="W338" s="219">
        <v>45327</v>
      </c>
      <c r="X338" s="219">
        <v>45327</v>
      </c>
      <c r="Y338" s="125" t="s">
        <v>77</v>
      </c>
      <c r="Z338" s="219">
        <v>45457</v>
      </c>
      <c r="AA338" s="124">
        <f t="shared" si="21"/>
        <v>130</v>
      </c>
      <c r="AB338" s="118">
        <v>0</v>
      </c>
      <c r="AC338" s="220">
        <v>0</v>
      </c>
      <c r="AD338" s="118">
        <v>0</v>
      </c>
      <c r="AE338" s="193" t="s">
        <v>77</v>
      </c>
      <c r="AF338" s="124">
        <f t="shared" si="19"/>
        <v>0</v>
      </c>
      <c r="AG338" s="118">
        <v>0</v>
      </c>
      <c r="AH338" s="118">
        <v>0</v>
      </c>
      <c r="AI338" s="193" t="s">
        <v>77</v>
      </c>
      <c r="AJ338" s="119">
        <v>0</v>
      </c>
      <c r="AK338" s="123" t="s">
        <v>77</v>
      </c>
      <c r="AL338" s="123" t="s">
        <v>77</v>
      </c>
      <c r="AM338" s="124">
        <f t="shared" si="20"/>
        <v>0</v>
      </c>
      <c r="AN338" s="124">
        <f>+K338+AC338-AH338</f>
        <v>9380000</v>
      </c>
      <c r="AO338" s="119" t="s">
        <v>69</v>
      </c>
      <c r="AP338" s="118">
        <v>9380000</v>
      </c>
      <c r="AQ338" s="119" t="s">
        <v>1214</v>
      </c>
      <c r="AR338" s="118">
        <v>0</v>
      </c>
      <c r="AS338" s="127" t="s">
        <v>77</v>
      </c>
      <c r="AT338" s="221">
        <v>8400000</v>
      </c>
      <c r="AU338" s="159">
        <f t="shared" si="22"/>
        <v>980000</v>
      </c>
      <c r="AV338" s="98">
        <f t="shared" si="23"/>
        <v>0.89552238805970152</v>
      </c>
      <c r="AW338" s="193" t="s">
        <v>77</v>
      </c>
      <c r="AX338" s="119" t="s">
        <v>1215</v>
      </c>
      <c r="AY338" s="118" t="s">
        <v>2779</v>
      </c>
      <c r="AZ338" s="116" t="s">
        <v>69</v>
      </c>
      <c r="BA338" s="116" t="s">
        <v>69</v>
      </c>
    </row>
    <row r="339" spans="2:53" x14ac:dyDescent="0.25">
      <c r="B339" s="116">
        <v>2024</v>
      </c>
      <c r="C339" s="116">
        <v>891780111</v>
      </c>
      <c r="D339" s="117" t="s">
        <v>64</v>
      </c>
      <c r="E339" s="119" t="s">
        <v>1549</v>
      </c>
      <c r="F339" s="124" t="s">
        <v>1871</v>
      </c>
      <c r="G339" s="218">
        <v>0</v>
      </c>
      <c r="H339" s="119" t="s">
        <v>75</v>
      </c>
      <c r="I339" s="117" t="s">
        <v>65</v>
      </c>
      <c r="J339" s="118" t="s">
        <v>2183</v>
      </c>
      <c r="K339" s="118">
        <v>9380000</v>
      </c>
      <c r="L339" s="116" t="s">
        <v>70</v>
      </c>
      <c r="M339" s="118" t="s">
        <v>2442</v>
      </c>
      <c r="N339" s="118">
        <v>1084731269</v>
      </c>
      <c r="O339" s="122">
        <v>14</v>
      </c>
      <c r="P339" s="219">
        <v>45302</v>
      </c>
      <c r="Q339" s="118">
        <v>2126349000</v>
      </c>
      <c r="R339" s="219">
        <v>45327</v>
      </c>
      <c r="S339" s="118">
        <v>9380000</v>
      </c>
      <c r="T339" s="119" t="s">
        <v>67</v>
      </c>
      <c r="U339" s="118">
        <v>85473390</v>
      </c>
      <c r="V339" s="118" t="s">
        <v>2709</v>
      </c>
      <c r="W339" s="219">
        <v>45327</v>
      </c>
      <c r="X339" s="219">
        <v>45327</v>
      </c>
      <c r="Y339" s="125" t="s">
        <v>77</v>
      </c>
      <c r="Z339" s="219">
        <v>45457</v>
      </c>
      <c r="AA339" s="124">
        <f t="shared" si="21"/>
        <v>130</v>
      </c>
      <c r="AB339" s="118">
        <v>0</v>
      </c>
      <c r="AC339" s="220">
        <v>0</v>
      </c>
      <c r="AD339" s="118">
        <v>0</v>
      </c>
      <c r="AE339" s="193" t="s">
        <v>77</v>
      </c>
      <c r="AF339" s="124">
        <f t="shared" si="19"/>
        <v>0</v>
      </c>
      <c r="AG339" s="118">
        <v>0</v>
      </c>
      <c r="AH339" s="118">
        <v>0</v>
      </c>
      <c r="AI339" s="193" t="s">
        <v>77</v>
      </c>
      <c r="AJ339" s="119">
        <v>0</v>
      </c>
      <c r="AK339" s="123" t="s">
        <v>77</v>
      </c>
      <c r="AL339" s="123" t="s">
        <v>77</v>
      </c>
      <c r="AM339" s="124">
        <f t="shared" si="20"/>
        <v>0</v>
      </c>
      <c r="AN339" s="124">
        <f>+K339+AC339-AH339</f>
        <v>9380000</v>
      </c>
      <c r="AO339" s="119" t="s">
        <v>69</v>
      </c>
      <c r="AP339" s="118">
        <v>9380000</v>
      </c>
      <c r="AQ339" s="119" t="s">
        <v>1214</v>
      </c>
      <c r="AR339" s="118">
        <v>0</v>
      </c>
      <c r="AS339" s="127" t="s">
        <v>77</v>
      </c>
      <c r="AT339" s="221">
        <v>8400000</v>
      </c>
      <c r="AU339" s="159">
        <f t="shared" si="22"/>
        <v>980000</v>
      </c>
      <c r="AV339" s="98">
        <f t="shared" si="23"/>
        <v>0.89552238805970152</v>
      </c>
      <c r="AW339" s="193" t="s">
        <v>77</v>
      </c>
      <c r="AX339" s="119" t="s">
        <v>1215</v>
      </c>
      <c r="AY339" s="118" t="s">
        <v>2780</v>
      </c>
      <c r="AZ339" s="116" t="s">
        <v>69</v>
      </c>
      <c r="BA339" s="116" t="s">
        <v>69</v>
      </c>
    </row>
    <row r="340" spans="2:53" x14ac:dyDescent="0.25">
      <c r="B340" s="116">
        <v>2024</v>
      </c>
      <c r="C340" s="116">
        <v>891780111</v>
      </c>
      <c r="D340" s="117" t="s">
        <v>64</v>
      </c>
      <c r="E340" s="119" t="s">
        <v>1550</v>
      </c>
      <c r="F340" s="124" t="s">
        <v>1872</v>
      </c>
      <c r="G340" s="218">
        <v>0</v>
      </c>
      <c r="H340" s="119" t="s">
        <v>75</v>
      </c>
      <c r="I340" s="117" t="s">
        <v>65</v>
      </c>
      <c r="J340" s="118" t="s">
        <v>2184</v>
      </c>
      <c r="K340" s="118">
        <v>13400000</v>
      </c>
      <c r="L340" s="116" t="s">
        <v>70</v>
      </c>
      <c r="M340" s="118" t="s">
        <v>2443</v>
      </c>
      <c r="N340" s="118">
        <v>1082881528</v>
      </c>
      <c r="O340" s="122">
        <v>13</v>
      </c>
      <c r="P340" s="193">
        <v>45302</v>
      </c>
      <c r="Q340" s="118">
        <v>4518689382</v>
      </c>
      <c r="R340" s="219">
        <v>45327</v>
      </c>
      <c r="S340" s="118">
        <v>13400000</v>
      </c>
      <c r="T340" s="119" t="s">
        <v>67</v>
      </c>
      <c r="U340" s="118">
        <v>72175281</v>
      </c>
      <c r="V340" s="118" t="s">
        <v>1197</v>
      </c>
      <c r="W340" s="219">
        <v>45327</v>
      </c>
      <c r="X340" s="219">
        <v>45327</v>
      </c>
      <c r="Y340" s="125" t="s">
        <v>77</v>
      </c>
      <c r="Z340" s="219">
        <v>45457</v>
      </c>
      <c r="AA340" s="124">
        <f t="shared" si="21"/>
        <v>130</v>
      </c>
      <c r="AB340" s="118">
        <v>0</v>
      </c>
      <c r="AC340" s="220">
        <v>0</v>
      </c>
      <c r="AD340" s="118">
        <v>0</v>
      </c>
      <c r="AE340" s="193" t="s">
        <v>77</v>
      </c>
      <c r="AF340" s="124">
        <f t="shared" si="19"/>
        <v>0</v>
      </c>
      <c r="AG340" s="118">
        <v>0</v>
      </c>
      <c r="AH340" s="118">
        <v>0</v>
      </c>
      <c r="AI340" s="193" t="s">
        <v>77</v>
      </c>
      <c r="AJ340" s="119">
        <v>0</v>
      </c>
      <c r="AK340" s="123" t="s">
        <v>77</v>
      </c>
      <c r="AL340" s="123" t="s">
        <v>77</v>
      </c>
      <c r="AM340" s="124">
        <f t="shared" si="20"/>
        <v>0</v>
      </c>
      <c r="AN340" s="124">
        <f>+K340+AC340-AH340</f>
        <v>13400000</v>
      </c>
      <c r="AO340" s="119" t="s">
        <v>69</v>
      </c>
      <c r="AP340" s="118">
        <v>13400000</v>
      </c>
      <c r="AQ340" s="119" t="s">
        <v>1214</v>
      </c>
      <c r="AR340" s="118">
        <v>0</v>
      </c>
      <c r="AS340" s="127" t="s">
        <v>77</v>
      </c>
      <c r="AT340" s="221">
        <v>12000000</v>
      </c>
      <c r="AU340" s="159">
        <f t="shared" si="22"/>
        <v>1400000</v>
      </c>
      <c r="AV340" s="98">
        <f t="shared" si="23"/>
        <v>0.89552238805970152</v>
      </c>
      <c r="AW340" s="193" t="s">
        <v>77</v>
      </c>
      <c r="AX340" s="119" t="s">
        <v>1215</v>
      </c>
      <c r="AY340" s="118" t="s">
        <v>2781</v>
      </c>
      <c r="AZ340" s="116" t="s">
        <v>69</v>
      </c>
      <c r="BA340" s="116" t="s">
        <v>69</v>
      </c>
    </row>
    <row r="341" spans="2:53" x14ac:dyDescent="0.25">
      <c r="B341" s="116">
        <v>2024</v>
      </c>
      <c r="C341" s="116">
        <v>891780111</v>
      </c>
      <c r="D341" s="117" t="s">
        <v>64</v>
      </c>
      <c r="E341" s="119" t="s">
        <v>1551</v>
      </c>
      <c r="F341" s="124" t="s">
        <v>1873</v>
      </c>
      <c r="G341" s="218">
        <v>0</v>
      </c>
      <c r="H341" s="119" t="s">
        <v>75</v>
      </c>
      <c r="I341" s="117" t="s">
        <v>65</v>
      </c>
      <c r="J341" s="118" t="s">
        <v>2185</v>
      </c>
      <c r="K341" s="118">
        <v>13400000</v>
      </c>
      <c r="L341" s="116" t="s">
        <v>70</v>
      </c>
      <c r="M341" s="118" t="s">
        <v>2444</v>
      </c>
      <c r="N341" s="118">
        <v>12541041</v>
      </c>
      <c r="O341" s="122">
        <v>14</v>
      </c>
      <c r="P341" s="219">
        <v>45302</v>
      </c>
      <c r="Q341" s="118">
        <v>2126349000</v>
      </c>
      <c r="R341" s="219">
        <v>45327</v>
      </c>
      <c r="S341" s="118">
        <v>13400000</v>
      </c>
      <c r="T341" s="119" t="s">
        <v>67</v>
      </c>
      <c r="U341" s="118">
        <v>85468846</v>
      </c>
      <c r="V341" s="118" t="s">
        <v>2710</v>
      </c>
      <c r="W341" s="219">
        <v>45327</v>
      </c>
      <c r="X341" s="219">
        <v>45327</v>
      </c>
      <c r="Y341" s="125" t="s">
        <v>77</v>
      </c>
      <c r="Z341" s="219">
        <v>45457</v>
      </c>
      <c r="AA341" s="124">
        <f t="shared" si="21"/>
        <v>130</v>
      </c>
      <c r="AB341" s="118">
        <v>0</v>
      </c>
      <c r="AC341" s="220">
        <v>0</v>
      </c>
      <c r="AD341" s="118">
        <v>0</v>
      </c>
      <c r="AE341" s="193" t="s">
        <v>77</v>
      </c>
      <c r="AF341" s="124">
        <f t="shared" si="19"/>
        <v>0</v>
      </c>
      <c r="AG341" s="118">
        <v>0</v>
      </c>
      <c r="AH341" s="118">
        <v>0</v>
      </c>
      <c r="AI341" s="193" t="s">
        <v>77</v>
      </c>
      <c r="AJ341" s="119">
        <v>0</v>
      </c>
      <c r="AK341" s="123" t="s">
        <v>77</v>
      </c>
      <c r="AL341" s="123" t="s">
        <v>77</v>
      </c>
      <c r="AM341" s="124">
        <f t="shared" si="20"/>
        <v>0</v>
      </c>
      <c r="AN341" s="124">
        <f>+K341+AC341-AH341</f>
        <v>13400000</v>
      </c>
      <c r="AO341" s="119" t="s">
        <v>69</v>
      </c>
      <c r="AP341" s="118">
        <v>13400000</v>
      </c>
      <c r="AQ341" s="119" t="s">
        <v>1214</v>
      </c>
      <c r="AR341" s="118">
        <v>0</v>
      </c>
      <c r="AS341" s="127" t="s">
        <v>77</v>
      </c>
      <c r="AT341" s="221">
        <v>12000000</v>
      </c>
      <c r="AU341" s="159">
        <f t="shared" si="22"/>
        <v>1400000</v>
      </c>
      <c r="AV341" s="98">
        <f t="shared" si="23"/>
        <v>0.89552238805970152</v>
      </c>
      <c r="AW341" s="193" t="s">
        <v>77</v>
      </c>
      <c r="AX341" s="119" t="s">
        <v>1215</v>
      </c>
      <c r="AY341" s="118" t="s">
        <v>2782</v>
      </c>
      <c r="AZ341" s="116" t="s">
        <v>69</v>
      </c>
      <c r="BA341" s="116" t="s">
        <v>69</v>
      </c>
    </row>
    <row r="342" spans="2:53" x14ac:dyDescent="0.25">
      <c r="B342" s="116">
        <v>2024</v>
      </c>
      <c r="C342" s="116">
        <v>891780111</v>
      </c>
      <c r="D342" s="117" t="s">
        <v>64</v>
      </c>
      <c r="E342" s="119" t="s">
        <v>1552</v>
      </c>
      <c r="F342" s="124" t="s">
        <v>1874</v>
      </c>
      <c r="G342" s="218">
        <v>0</v>
      </c>
      <c r="H342" s="119" t="s">
        <v>75</v>
      </c>
      <c r="I342" s="117" t="s">
        <v>65</v>
      </c>
      <c r="J342" s="118" t="s">
        <v>2186</v>
      </c>
      <c r="K342" s="118">
        <v>11167000</v>
      </c>
      <c r="L342" s="116" t="s">
        <v>70</v>
      </c>
      <c r="M342" s="118" t="s">
        <v>2445</v>
      </c>
      <c r="N342" s="118">
        <v>84459987</v>
      </c>
      <c r="O342" s="122">
        <v>14</v>
      </c>
      <c r="P342" s="219">
        <v>45302</v>
      </c>
      <c r="Q342" s="118">
        <v>2126349000</v>
      </c>
      <c r="R342" s="219">
        <v>45327</v>
      </c>
      <c r="S342" s="118">
        <v>11167000</v>
      </c>
      <c r="T342" s="119" t="s">
        <v>67</v>
      </c>
      <c r="U342" s="118">
        <v>1082868728</v>
      </c>
      <c r="V342" s="118" t="s">
        <v>1201</v>
      </c>
      <c r="W342" s="219">
        <v>45327</v>
      </c>
      <c r="X342" s="219">
        <v>45327</v>
      </c>
      <c r="Y342" s="125" t="s">
        <v>77</v>
      </c>
      <c r="Z342" s="219">
        <v>45457</v>
      </c>
      <c r="AA342" s="124">
        <f t="shared" si="21"/>
        <v>130</v>
      </c>
      <c r="AB342" s="118">
        <v>0</v>
      </c>
      <c r="AC342" s="220">
        <v>0</v>
      </c>
      <c r="AD342" s="118">
        <v>0</v>
      </c>
      <c r="AE342" s="193" t="s">
        <v>77</v>
      </c>
      <c r="AF342" s="124">
        <f t="shared" si="19"/>
        <v>0</v>
      </c>
      <c r="AG342" s="118">
        <v>0</v>
      </c>
      <c r="AH342" s="118">
        <v>0</v>
      </c>
      <c r="AI342" s="193" t="s">
        <v>77</v>
      </c>
      <c r="AJ342" s="119">
        <v>0</v>
      </c>
      <c r="AK342" s="123" t="s">
        <v>77</v>
      </c>
      <c r="AL342" s="123" t="s">
        <v>77</v>
      </c>
      <c r="AM342" s="124">
        <f t="shared" si="20"/>
        <v>0</v>
      </c>
      <c r="AN342" s="124">
        <f>+K342+AC342-AH342</f>
        <v>11167000</v>
      </c>
      <c r="AO342" s="119" t="s">
        <v>69</v>
      </c>
      <c r="AP342" s="118">
        <v>11167000</v>
      </c>
      <c r="AQ342" s="119" t="s">
        <v>1214</v>
      </c>
      <c r="AR342" s="118">
        <v>0</v>
      </c>
      <c r="AS342" s="127" t="s">
        <v>77</v>
      </c>
      <c r="AT342" s="221">
        <v>10000000</v>
      </c>
      <c r="AU342" s="159">
        <f t="shared" si="22"/>
        <v>1167000</v>
      </c>
      <c r="AV342" s="98">
        <f t="shared" si="23"/>
        <v>0.89549565684606425</v>
      </c>
      <c r="AW342" s="193" t="s">
        <v>77</v>
      </c>
      <c r="AX342" s="119" t="s">
        <v>1215</v>
      </c>
      <c r="AY342" s="118" t="s">
        <v>2783</v>
      </c>
      <c r="AZ342" s="116" t="s">
        <v>69</v>
      </c>
      <c r="BA342" s="116" t="s">
        <v>69</v>
      </c>
    </row>
    <row r="343" spans="2:53" x14ac:dyDescent="0.25">
      <c r="B343" s="116">
        <v>2024</v>
      </c>
      <c r="C343" s="116">
        <v>891780111</v>
      </c>
      <c r="D343" s="117" t="s">
        <v>64</v>
      </c>
      <c r="E343" s="119" t="s">
        <v>1553</v>
      </c>
      <c r="F343" s="124" t="s">
        <v>1875</v>
      </c>
      <c r="G343" s="218">
        <v>0</v>
      </c>
      <c r="H343" s="119" t="s">
        <v>75</v>
      </c>
      <c r="I343" s="117" t="s">
        <v>65</v>
      </c>
      <c r="J343" s="118" t="s">
        <v>2185</v>
      </c>
      <c r="K343" s="118">
        <v>11167000</v>
      </c>
      <c r="L343" s="116" t="s">
        <v>70</v>
      </c>
      <c r="M343" s="118" t="s">
        <v>2446</v>
      </c>
      <c r="N343" s="118">
        <v>1082930536</v>
      </c>
      <c r="O343" s="122">
        <v>14</v>
      </c>
      <c r="P343" s="219">
        <v>45302</v>
      </c>
      <c r="Q343" s="118">
        <v>2126349000</v>
      </c>
      <c r="R343" s="219">
        <v>45327</v>
      </c>
      <c r="S343" s="118">
        <v>11167000</v>
      </c>
      <c r="T343" s="119" t="s">
        <v>67</v>
      </c>
      <c r="U343" s="118">
        <v>85468846</v>
      </c>
      <c r="V343" s="118" t="s">
        <v>2710</v>
      </c>
      <c r="W343" s="219">
        <v>45327</v>
      </c>
      <c r="X343" s="219">
        <v>45327</v>
      </c>
      <c r="Y343" s="125" t="s">
        <v>77</v>
      </c>
      <c r="Z343" s="219">
        <v>45457</v>
      </c>
      <c r="AA343" s="124">
        <f t="shared" si="21"/>
        <v>130</v>
      </c>
      <c r="AB343" s="118">
        <v>0</v>
      </c>
      <c r="AC343" s="220">
        <v>0</v>
      </c>
      <c r="AD343" s="118">
        <v>0</v>
      </c>
      <c r="AE343" s="193" t="s">
        <v>77</v>
      </c>
      <c r="AF343" s="124">
        <f t="shared" si="19"/>
        <v>0</v>
      </c>
      <c r="AG343" s="118">
        <v>0</v>
      </c>
      <c r="AH343" s="118">
        <v>0</v>
      </c>
      <c r="AI343" s="193" t="s">
        <v>77</v>
      </c>
      <c r="AJ343" s="119">
        <v>0</v>
      </c>
      <c r="AK343" s="123" t="s">
        <v>77</v>
      </c>
      <c r="AL343" s="123" t="s">
        <v>77</v>
      </c>
      <c r="AM343" s="124">
        <f t="shared" si="20"/>
        <v>0</v>
      </c>
      <c r="AN343" s="124">
        <f>+K343+AC343-AH343</f>
        <v>11167000</v>
      </c>
      <c r="AO343" s="119" t="s">
        <v>69</v>
      </c>
      <c r="AP343" s="118">
        <v>11167000</v>
      </c>
      <c r="AQ343" s="119" t="s">
        <v>1214</v>
      </c>
      <c r="AR343" s="118">
        <v>0</v>
      </c>
      <c r="AS343" s="127" t="s">
        <v>77</v>
      </c>
      <c r="AT343" s="221">
        <v>7500000</v>
      </c>
      <c r="AU343" s="159">
        <f t="shared" si="22"/>
        <v>3667000</v>
      </c>
      <c r="AV343" s="98">
        <f t="shared" si="23"/>
        <v>0.67162174263454821</v>
      </c>
      <c r="AW343" s="193" t="s">
        <v>77</v>
      </c>
      <c r="AX343" s="119" t="s">
        <v>1215</v>
      </c>
      <c r="AY343" s="118" t="s">
        <v>2784</v>
      </c>
      <c r="AZ343" s="116" t="s">
        <v>69</v>
      </c>
      <c r="BA343" s="116" t="s">
        <v>69</v>
      </c>
    </row>
    <row r="344" spans="2:53" x14ac:dyDescent="0.25">
      <c r="B344" s="116">
        <v>2024</v>
      </c>
      <c r="C344" s="116">
        <v>891780111</v>
      </c>
      <c r="D344" s="117" t="s">
        <v>64</v>
      </c>
      <c r="E344" s="119" t="s">
        <v>1554</v>
      </c>
      <c r="F344" s="124" t="s">
        <v>1876</v>
      </c>
      <c r="G344" s="218">
        <v>0</v>
      </c>
      <c r="H344" s="119" t="s">
        <v>75</v>
      </c>
      <c r="I344" s="117" t="s">
        <v>65</v>
      </c>
      <c r="J344" s="118" t="s">
        <v>2187</v>
      </c>
      <c r="K344" s="118">
        <v>13400000</v>
      </c>
      <c r="L344" s="116" t="s">
        <v>70</v>
      </c>
      <c r="M344" s="118" t="s">
        <v>2447</v>
      </c>
      <c r="N344" s="118">
        <v>57290378</v>
      </c>
      <c r="O344" s="122">
        <v>13</v>
      </c>
      <c r="P344" s="193">
        <v>45302</v>
      </c>
      <c r="Q344" s="118">
        <v>4518689382</v>
      </c>
      <c r="R344" s="219">
        <v>45327</v>
      </c>
      <c r="S344" s="118">
        <v>13400000</v>
      </c>
      <c r="T344" s="119" t="s">
        <v>67</v>
      </c>
      <c r="U344" s="118">
        <v>85449357</v>
      </c>
      <c r="V344" s="118" t="s">
        <v>1172</v>
      </c>
      <c r="W344" s="219">
        <v>45327</v>
      </c>
      <c r="X344" s="219">
        <v>45327</v>
      </c>
      <c r="Y344" s="125" t="s">
        <v>77</v>
      </c>
      <c r="Z344" s="219">
        <v>45457</v>
      </c>
      <c r="AA344" s="124">
        <f t="shared" si="21"/>
        <v>130</v>
      </c>
      <c r="AB344" s="118">
        <v>0</v>
      </c>
      <c r="AC344" s="220">
        <v>0</v>
      </c>
      <c r="AD344" s="118">
        <v>0</v>
      </c>
      <c r="AE344" s="193" t="s">
        <v>77</v>
      </c>
      <c r="AF344" s="124">
        <f t="shared" si="19"/>
        <v>0</v>
      </c>
      <c r="AG344" s="118">
        <v>0</v>
      </c>
      <c r="AH344" s="118">
        <v>0</v>
      </c>
      <c r="AI344" s="193" t="s">
        <v>77</v>
      </c>
      <c r="AJ344" s="119">
        <v>0</v>
      </c>
      <c r="AK344" s="123" t="s">
        <v>77</v>
      </c>
      <c r="AL344" s="123" t="s">
        <v>77</v>
      </c>
      <c r="AM344" s="124">
        <f t="shared" si="20"/>
        <v>0</v>
      </c>
      <c r="AN344" s="124">
        <f>+K344+AC344-AH344</f>
        <v>13400000</v>
      </c>
      <c r="AO344" s="119" t="s">
        <v>69</v>
      </c>
      <c r="AP344" s="118">
        <v>13400000</v>
      </c>
      <c r="AQ344" s="119" t="s">
        <v>1214</v>
      </c>
      <c r="AR344" s="118">
        <v>0</v>
      </c>
      <c r="AS344" s="127" t="s">
        <v>77</v>
      </c>
      <c r="AT344" s="221">
        <v>12000000</v>
      </c>
      <c r="AU344" s="159">
        <f t="shared" si="22"/>
        <v>1400000</v>
      </c>
      <c r="AV344" s="98">
        <f t="shared" si="23"/>
        <v>0.89552238805970152</v>
      </c>
      <c r="AW344" s="193" t="s">
        <v>77</v>
      </c>
      <c r="AX344" s="119" t="s">
        <v>1215</v>
      </c>
      <c r="AY344" s="118" t="s">
        <v>2785</v>
      </c>
      <c r="AZ344" s="116" t="s">
        <v>69</v>
      </c>
      <c r="BA344" s="116" t="s">
        <v>69</v>
      </c>
    </row>
    <row r="345" spans="2:53" x14ac:dyDescent="0.25">
      <c r="B345" s="116">
        <v>2024</v>
      </c>
      <c r="C345" s="116">
        <v>891780111</v>
      </c>
      <c r="D345" s="117" t="s">
        <v>64</v>
      </c>
      <c r="E345" s="119" t="s">
        <v>1555</v>
      </c>
      <c r="F345" s="124" t="s">
        <v>1877</v>
      </c>
      <c r="G345" s="218">
        <v>0</v>
      </c>
      <c r="H345" s="119" t="s">
        <v>75</v>
      </c>
      <c r="I345" s="117" t="s">
        <v>65</v>
      </c>
      <c r="J345" s="118" t="s">
        <v>2188</v>
      </c>
      <c r="K345" s="118">
        <v>12060000</v>
      </c>
      <c r="L345" s="116" t="s">
        <v>70</v>
      </c>
      <c r="M345" s="118" t="s">
        <v>2448</v>
      </c>
      <c r="N345" s="118">
        <v>85151290</v>
      </c>
      <c r="O345" s="122">
        <v>13</v>
      </c>
      <c r="P345" s="193">
        <v>45302</v>
      </c>
      <c r="Q345" s="118">
        <v>4518689382</v>
      </c>
      <c r="R345" s="219">
        <v>45327</v>
      </c>
      <c r="S345" s="118">
        <v>12060000</v>
      </c>
      <c r="T345" s="119" t="s">
        <v>67</v>
      </c>
      <c r="U345" s="118">
        <v>85468846</v>
      </c>
      <c r="V345" s="118" t="s">
        <v>2710</v>
      </c>
      <c r="W345" s="219">
        <v>45327</v>
      </c>
      <c r="X345" s="219">
        <v>45327</v>
      </c>
      <c r="Y345" s="125" t="s">
        <v>77</v>
      </c>
      <c r="Z345" s="219">
        <v>45457</v>
      </c>
      <c r="AA345" s="124">
        <f t="shared" si="21"/>
        <v>130</v>
      </c>
      <c r="AB345" s="118">
        <v>0</v>
      </c>
      <c r="AC345" s="220">
        <v>0</v>
      </c>
      <c r="AD345" s="118">
        <v>0</v>
      </c>
      <c r="AE345" s="193" t="s">
        <v>77</v>
      </c>
      <c r="AF345" s="124">
        <f t="shared" si="19"/>
        <v>0</v>
      </c>
      <c r="AG345" s="118">
        <v>0</v>
      </c>
      <c r="AH345" s="118">
        <v>0</v>
      </c>
      <c r="AI345" s="193" t="s">
        <v>77</v>
      </c>
      <c r="AJ345" s="119">
        <v>0</v>
      </c>
      <c r="AK345" s="123" t="s">
        <v>77</v>
      </c>
      <c r="AL345" s="123" t="s">
        <v>77</v>
      </c>
      <c r="AM345" s="124">
        <f t="shared" si="20"/>
        <v>0</v>
      </c>
      <c r="AN345" s="124">
        <f>+K345+AC345-AH345</f>
        <v>12060000</v>
      </c>
      <c r="AO345" s="119" t="s">
        <v>69</v>
      </c>
      <c r="AP345" s="118">
        <v>12060000</v>
      </c>
      <c r="AQ345" s="119" t="s">
        <v>1214</v>
      </c>
      <c r="AR345" s="118">
        <v>0</v>
      </c>
      <c r="AS345" s="127" t="s">
        <v>77</v>
      </c>
      <c r="AT345" s="221">
        <v>10800000</v>
      </c>
      <c r="AU345" s="159">
        <f t="shared" si="22"/>
        <v>1260000</v>
      </c>
      <c r="AV345" s="98">
        <f t="shared" si="23"/>
        <v>0.89552238805970152</v>
      </c>
      <c r="AW345" s="193" t="s">
        <v>77</v>
      </c>
      <c r="AX345" s="119" t="s">
        <v>1215</v>
      </c>
      <c r="AY345" s="118" t="s">
        <v>2786</v>
      </c>
      <c r="AZ345" s="116" t="s">
        <v>69</v>
      </c>
      <c r="BA345" s="116" t="s">
        <v>69</v>
      </c>
    </row>
    <row r="346" spans="2:53" x14ac:dyDescent="0.25">
      <c r="B346" s="116">
        <v>2024</v>
      </c>
      <c r="C346" s="116">
        <v>891780111</v>
      </c>
      <c r="D346" s="117" t="s">
        <v>64</v>
      </c>
      <c r="E346" s="119" t="s">
        <v>1556</v>
      </c>
      <c r="F346" s="124" t="s">
        <v>1878</v>
      </c>
      <c r="G346" s="218">
        <v>0</v>
      </c>
      <c r="H346" s="119" t="s">
        <v>75</v>
      </c>
      <c r="I346" s="117" t="s">
        <v>644</v>
      </c>
      <c r="J346" s="118" t="s">
        <v>2189</v>
      </c>
      <c r="K346" s="118">
        <v>6800000</v>
      </c>
      <c r="L346" s="116" t="s">
        <v>70</v>
      </c>
      <c r="M346" s="118" t="s">
        <v>2449</v>
      </c>
      <c r="N346" s="118">
        <v>1004351560</v>
      </c>
      <c r="O346" s="122">
        <v>170</v>
      </c>
      <c r="P346" s="219">
        <v>45320</v>
      </c>
      <c r="Q346" s="118">
        <v>165200000</v>
      </c>
      <c r="R346" s="219">
        <v>45327</v>
      </c>
      <c r="S346" s="118">
        <v>6800000</v>
      </c>
      <c r="T346" s="119" t="s">
        <v>67</v>
      </c>
      <c r="U346" s="118">
        <v>36559959</v>
      </c>
      <c r="V346" s="118" t="s">
        <v>2706</v>
      </c>
      <c r="W346" s="219">
        <v>45327</v>
      </c>
      <c r="X346" s="219">
        <v>45327</v>
      </c>
      <c r="Y346" s="125" t="s">
        <v>77</v>
      </c>
      <c r="Z346" s="219">
        <v>45382</v>
      </c>
      <c r="AA346" s="124">
        <f t="shared" si="21"/>
        <v>55</v>
      </c>
      <c r="AB346" s="118">
        <v>0</v>
      </c>
      <c r="AC346" s="220">
        <v>0</v>
      </c>
      <c r="AD346" s="118">
        <v>0</v>
      </c>
      <c r="AE346" s="193" t="s">
        <v>77</v>
      </c>
      <c r="AF346" s="124">
        <f t="shared" si="19"/>
        <v>0</v>
      </c>
      <c r="AG346" s="118">
        <v>0</v>
      </c>
      <c r="AH346" s="118">
        <v>0</v>
      </c>
      <c r="AI346" s="193" t="s">
        <v>77</v>
      </c>
      <c r="AJ346" s="119">
        <v>0</v>
      </c>
      <c r="AK346" s="123" t="s">
        <v>77</v>
      </c>
      <c r="AL346" s="123" t="s">
        <v>77</v>
      </c>
      <c r="AM346" s="124">
        <f t="shared" si="20"/>
        <v>0</v>
      </c>
      <c r="AN346" s="124">
        <f>+K346+AC346-AH346</f>
        <v>6800000</v>
      </c>
      <c r="AO346" s="119" t="s">
        <v>1214</v>
      </c>
      <c r="AP346" s="118">
        <v>0</v>
      </c>
      <c r="AQ346" s="119" t="s">
        <v>1214</v>
      </c>
      <c r="AR346" s="118">
        <v>0</v>
      </c>
      <c r="AS346" s="127" t="s">
        <v>77</v>
      </c>
      <c r="AT346" s="221">
        <v>0</v>
      </c>
      <c r="AU346" s="159">
        <f t="shared" si="22"/>
        <v>6800000</v>
      </c>
      <c r="AV346" s="98">
        <f t="shared" si="23"/>
        <v>0</v>
      </c>
      <c r="AW346" s="193" t="s">
        <v>77</v>
      </c>
      <c r="AX346" s="119" t="s">
        <v>1215</v>
      </c>
      <c r="AY346" s="118" t="s">
        <v>2787</v>
      </c>
      <c r="AZ346" s="116" t="s">
        <v>69</v>
      </c>
      <c r="BA346" s="116" t="s">
        <v>69</v>
      </c>
    </row>
    <row r="347" spans="2:53" x14ac:dyDescent="0.25">
      <c r="B347" s="116">
        <v>2024</v>
      </c>
      <c r="C347" s="116">
        <v>891780111</v>
      </c>
      <c r="D347" s="117" t="s">
        <v>64</v>
      </c>
      <c r="E347" s="119" t="s">
        <v>1557</v>
      </c>
      <c r="F347" s="124" t="s">
        <v>1879</v>
      </c>
      <c r="G347" s="218">
        <v>0</v>
      </c>
      <c r="H347" s="119" t="s">
        <v>75</v>
      </c>
      <c r="I347" s="117" t="s">
        <v>65</v>
      </c>
      <c r="J347" s="118" t="s">
        <v>2190</v>
      </c>
      <c r="K347" s="118">
        <v>14740000</v>
      </c>
      <c r="L347" s="116" t="s">
        <v>70</v>
      </c>
      <c r="M347" s="118" t="s">
        <v>2450</v>
      </c>
      <c r="N347" s="118">
        <v>36667151</v>
      </c>
      <c r="O347" s="122">
        <v>13</v>
      </c>
      <c r="P347" s="193">
        <v>45302</v>
      </c>
      <c r="Q347" s="118">
        <v>4518689382</v>
      </c>
      <c r="R347" s="219">
        <v>45328</v>
      </c>
      <c r="S347" s="118">
        <v>14740000</v>
      </c>
      <c r="T347" s="119" t="s">
        <v>67</v>
      </c>
      <c r="U347" s="118">
        <v>12621405</v>
      </c>
      <c r="V347" s="118" t="s">
        <v>68</v>
      </c>
      <c r="W347" s="219">
        <v>45328</v>
      </c>
      <c r="X347" s="219">
        <v>45328</v>
      </c>
      <c r="Y347" s="125" t="s">
        <v>77</v>
      </c>
      <c r="Z347" s="219">
        <v>45457</v>
      </c>
      <c r="AA347" s="124">
        <f t="shared" si="21"/>
        <v>129</v>
      </c>
      <c r="AB347" s="118">
        <v>0</v>
      </c>
      <c r="AC347" s="220">
        <v>0</v>
      </c>
      <c r="AD347" s="118">
        <v>0</v>
      </c>
      <c r="AE347" s="193" t="s">
        <v>77</v>
      </c>
      <c r="AF347" s="124">
        <f t="shared" si="19"/>
        <v>0</v>
      </c>
      <c r="AG347" s="118">
        <v>0</v>
      </c>
      <c r="AH347" s="118">
        <v>0</v>
      </c>
      <c r="AI347" s="193" t="s">
        <v>77</v>
      </c>
      <c r="AJ347" s="119">
        <v>0</v>
      </c>
      <c r="AK347" s="123" t="s">
        <v>77</v>
      </c>
      <c r="AL347" s="123" t="s">
        <v>77</v>
      </c>
      <c r="AM347" s="124">
        <f t="shared" si="20"/>
        <v>0</v>
      </c>
      <c r="AN347" s="124">
        <f>+K347+AC347-AH347</f>
        <v>14740000</v>
      </c>
      <c r="AO347" s="119" t="s">
        <v>69</v>
      </c>
      <c r="AP347" s="118">
        <v>14740000</v>
      </c>
      <c r="AQ347" s="119" t="s">
        <v>1214</v>
      </c>
      <c r="AR347" s="118">
        <v>0</v>
      </c>
      <c r="AS347" s="127" t="s">
        <v>77</v>
      </c>
      <c r="AT347" s="221">
        <v>9900000</v>
      </c>
      <c r="AU347" s="159">
        <f t="shared" si="22"/>
        <v>4840000</v>
      </c>
      <c r="AV347" s="98">
        <f t="shared" si="23"/>
        <v>0.67164179104477617</v>
      </c>
      <c r="AW347" s="193" t="s">
        <v>77</v>
      </c>
      <c r="AX347" s="119" t="s">
        <v>1215</v>
      </c>
      <c r="AY347" s="118" t="s">
        <v>2788</v>
      </c>
      <c r="AZ347" s="116" t="s">
        <v>69</v>
      </c>
      <c r="BA347" s="116" t="s">
        <v>69</v>
      </c>
    </row>
    <row r="348" spans="2:53" x14ac:dyDescent="0.25">
      <c r="B348" s="116">
        <v>2024</v>
      </c>
      <c r="C348" s="116">
        <v>891780111</v>
      </c>
      <c r="D348" s="117" t="s">
        <v>64</v>
      </c>
      <c r="E348" s="119" t="s">
        <v>1558</v>
      </c>
      <c r="F348" s="124" t="s">
        <v>1880</v>
      </c>
      <c r="G348" s="218">
        <v>0</v>
      </c>
      <c r="H348" s="119" t="s">
        <v>75</v>
      </c>
      <c r="I348" s="117" t="s">
        <v>65</v>
      </c>
      <c r="J348" s="118" t="s">
        <v>2185</v>
      </c>
      <c r="K348" s="118">
        <v>11167000</v>
      </c>
      <c r="L348" s="116" t="s">
        <v>70</v>
      </c>
      <c r="M348" s="118" t="s">
        <v>2451</v>
      </c>
      <c r="N348" s="118">
        <v>1081795063</v>
      </c>
      <c r="O348" s="122">
        <v>14</v>
      </c>
      <c r="P348" s="219">
        <v>45302</v>
      </c>
      <c r="Q348" s="118">
        <v>2126349000</v>
      </c>
      <c r="R348" s="219">
        <v>45328</v>
      </c>
      <c r="S348" s="118">
        <v>11167000</v>
      </c>
      <c r="T348" s="119" t="s">
        <v>67</v>
      </c>
      <c r="U348" s="118">
        <v>85468846</v>
      </c>
      <c r="V348" s="118" t="s">
        <v>2710</v>
      </c>
      <c r="W348" s="219">
        <v>45328</v>
      </c>
      <c r="X348" s="219">
        <v>45328</v>
      </c>
      <c r="Y348" s="125" t="s">
        <v>77</v>
      </c>
      <c r="Z348" s="219">
        <v>45457</v>
      </c>
      <c r="AA348" s="124">
        <f t="shared" si="21"/>
        <v>129</v>
      </c>
      <c r="AB348" s="118">
        <v>0</v>
      </c>
      <c r="AC348" s="220">
        <v>0</v>
      </c>
      <c r="AD348" s="118">
        <v>0</v>
      </c>
      <c r="AE348" s="193" t="s">
        <v>77</v>
      </c>
      <c r="AF348" s="124">
        <f t="shared" si="19"/>
        <v>0</v>
      </c>
      <c r="AG348" s="118">
        <v>0</v>
      </c>
      <c r="AH348" s="118">
        <v>0</v>
      </c>
      <c r="AI348" s="193" t="s">
        <v>77</v>
      </c>
      <c r="AJ348" s="119">
        <v>0</v>
      </c>
      <c r="AK348" s="123" t="s">
        <v>77</v>
      </c>
      <c r="AL348" s="123" t="s">
        <v>77</v>
      </c>
      <c r="AM348" s="124">
        <f t="shared" si="20"/>
        <v>0</v>
      </c>
      <c r="AN348" s="124">
        <f>+K348+AC348-AH348</f>
        <v>11167000</v>
      </c>
      <c r="AO348" s="119" t="s">
        <v>69</v>
      </c>
      <c r="AP348" s="118">
        <v>11167000</v>
      </c>
      <c r="AQ348" s="119" t="s">
        <v>1214</v>
      </c>
      <c r="AR348" s="118">
        <v>0</v>
      </c>
      <c r="AS348" s="127" t="s">
        <v>77</v>
      </c>
      <c r="AT348" s="221">
        <v>10000000</v>
      </c>
      <c r="AU348" s="159">
        <f t="shared" si="22"/>
        <v>1167000</v>
      </c>
      <c r="AV348" s="98">
        <f t="shared" si="23"/>
        <v>0.89549565684606425</v>
      </c>
      <c r="AW348" s="193" t="s">
        <v>77</v>
      </c>
      <c r="AX348" s="119" t="s">
        <v>1215</v>
      </c>
      <c r="AY348" s="118" t="s">
        <v>2789</v>
      </c>
      <c r="AZ348" s="116" t="s">
        <v>69</v>
      </c>
      <c r="BA348" s="116" t="s">
        <v>69</v>
      </c>
    </row>
    <row r="349" spans="2:53" x14ac:dyDescent="0.25">
      <c r="B349" s="116">
        <v>2024</v>
      </c>
      <c r="C349" s="116">
        <v>891780111</v>
      </c>
      <c r="D349" s="117" t="s">
        <v>64</v>
      </c>
      <c r="E349" s="119" t="s">
        <v>1559</v>
      </c>
      <c r="F349" s="124" t="s">
        <v>1881</v>
      </c>
      <c r="G349" s="218">
        <v>0</v>
      </c>
      <c r="H349" s="119" t="s">
        <v>75</v>
      </c>
      <c r="I349" s="117" t="s">
        <v>65</v>
      </c>
      <c r="J349" s="118" t="s">
        <v>2191</v>
      </c>
      <c r="K349" s="118">
        <v>16080000</v>
      </c>
      <c r="L349" s="116" t="s">
        <v>70</v>
      </c>
      <c r="M349" s="118" t="s">
        <v>2452</v>
      </c>
      <c r="N349" s="118">
        <v>57297861</v>
      </c>
      <c r="O349" s="122">
        <v>13</v>
      </c>
      <c r="P349" s="193">
        <v>45302</v>
      </c>
      <c r="Q349" s="118">
        <v>4518689382</v>
      </c>
      <c r="R349" s="219">
        <v>45328</v>
      </c>
      <c r="S349" s="118">
        <v>16080000</v>
      </c>
      <c r="T349" s="119" t="s">
        <v>67</v>
      </c>
      <c r="U349" s="118">
        <v>85449357</v>
      </c>
      <c r="V349" s="118" t="s">
        <v>1172</v>
      </c>
      <c r="W349" s="219">
        <v>45328</v>
      </c>
      <c r="X349" s="219">
        <v>45328</v>
      </c>
      <c r="Y349" s="125" t="s">
        <v>77</v>
      </c>
      <c r="Z349" s="219">
        <v>45457</v>
      </c>
      <c r="AA349" s="124">
        <f t="shared" si="21"/>
        <v>129</v>
      </c>
      <c r="AB349" s="118">
        <v>0</v>
      </c>
      <c r="AC349" s="220">
        <v>0</v>
      </c>
      <c r="AD349" s="118">
        <v>0</v>
      </c>
      <c r="AE349" s="193" t="s">
        <v>77</v>
      </c>
      <c r="AF349" s="124">
        <f t="shared" si="19"/>
        <v>0</v>
      </c>
      <c r="AG349" s="118">
        <v>0</v>
      </c>
      <c r="AH349" s="118">
        <v>0</v>
      </c>
      <c r="AI349" s="193" t="s">
        <v>77</v>
      </c>
      <c r="AJ349" s="119">
        <v>0</v>
      </c>
      <c r="AK349" s="123" t="s">
        <v>77</v>
      </c>
      <c r="AL349" s="123" t="s">
        <v>77</v>
      </c>
      <c r="AM349" s="124">
        <f t="shared" si="20"/>
        <v>0</v>
      </c>
      <c r="AN349" s="124">
        <f>+K349+AC349-AH349</f>
        <v>16080000</v>
      </c>
      <c r="AO349" s="119" t="s">
        <v>69</v>
      </c>
      <c r="AP349" s="118">
        <v>16080000</v>
      </c>
      <c r="AQ349" s="119" t="s">
        <v>1214</v>
      </c>
      <c r="AR349" s="118">
        <v>0</v>
      </c>
      <c r="AS349" s="127" t="s">
        <v>77</v>
      </c>
      <c r="AT349" s="221">
        <v>14400000</v>
      </c>
      <c r="AU349" s="159">
        <f t="shared" si="22"/>
        <v>1680000</v>
      </c>
      <c r="AV349" s="98">
        <f t="shared" si="23"/>
        <v>0.89552238805970152</v>
      </c>
      <c r="AW349" s="193" t="s">
        <v>77</v>
      </c>
      <c r="AX349" s="119" t="s">
        <v>1215</v>
      </c>
      <c r="AY349" s="118" t="s">
        <v>2790</v>
      </c>
      <c r="AZ349" s="116" t="s">
        <v>69</v>
      </c>
      <c r="BA349" s="116" t="s">
        <v>69</v>
      </c>
    </row>
    <row r="350" spans="2:53" x14ac:dyDescent="0.25">
      <c r="B350" s="116">
        <v>2024</v>
      </c>
      <c r="C350" s="116">
        <v>891780111</v>
      </c>
      <c r="D350" s="117" t="s">
        <v>64</v>
      </c>
      <c r="E350" s="119" t="s">
        <v>1560</v>
      </c>
      <c r="F350" s="124" t="s">
        <v>1882</v>
      </c>
      <c r="G350" s="218">
        <v>0</v>
      </c>
      <c r="H350" s="119" t="s">
        <v>75</v>
      </c>
      <c r="I350" s="117" t="s">
        <v>65</v>
      </c>
      <c r="J350" s="118" t="s">
        <v>2192</v>
      </c>
      <c r="K350" s="118">
        <v>21440000</v>
      </c>
      <c r="L350" s="116" t="s">
        <v>70</v>
      </c>
      <c r="M350" s="118" t="s">
        <v>2453</v>
      </c>
      <c r="N350" s="118">
        <v>65742222</v>
      </c>
      <c r="O350" s="122">
        <v>13</v>
      </c>
      <c r="P350" s="193">
        <v>45302</v>
      </c>
      <c r="Q350" s="118">
        <v>4518689382</v>
      </c>
      <c r="R350" s="219">
        <v>45328</v>
      </c>
      <c r="S350" s="118">
        <v>21440000</v>
      </c>
      <c r="T350" s="119" t="s">
        <v>67</v>
      </c>
      <c r="U350" s="118">
        <v>85460949</v>
      </c>
      <c r="V350" s="118" t="s">
        <v>1142</v>
      </c>
      <c r="W350" s="219">
        <v>45328</v>
      </c>
      <c r="X350" s="219">
        <v>45328</v>
      </c>
      <c r="Y350" s="125" t="s">
        <v>77</v>
      </c>
      <c r="Z350" s="219">
        <v>45457</v>
      </c>
      <c r="AA350" s="124">
        <f t="shared" si="21"/>
        <v>129</v>
      </c>
      <c r="AB350" s="118">
        <v>0</v>
      </c>
      <c r="AC350" s="220">
        <v>0</v>
      </c>
      <c r="AD350" s="118">
        <v>0</v>
      </c>
      <c r="AE350" s="193" t="s">
        <v>77</v>
      </c>
      <c r="AF350" s="124">
        <f t="shared" si="19"/>
        <v>0</v>
      </c>
      <c r="AG350" s="118">
        <v>0</v>
      </c>
      <c r="AH350" s="118">
        <v>0</v>
      </c>
      <c r="AI350" s="193" t="s">
        <v>77</v>
      </c>
      <c r="AJ350" s="119">
        <v>0</v>
      </c>
      <c r="AK350" s="123" t="s">
        <v>77</v>
      </c>
      <c r="AL350" s="123" t="s">
        <v>77</v>
      </c>
      <c r="AM350" s="124">
        <f t="shared" si="20"/>
        <v>0</v>
      </c>
      <c r="AN350" s="124">
        <f>+K350+AC350-AH350</f>
        <v>21440000</v>
      </c>
      <c r="AO350" s="119" t="s">
        <v>69</v>
      </c>
      <c r="AP350" s="118">
        <v>21440000</v>
      </c>
      <c r="AQ350" s="119" t="s">
        <v>1214</v>
      </c>
      <c r="AR350" s="118">
        <v>0</v>
      </c>
      <c r="AS350" s="127" t="s">
        <v>77</v>
      </c>
      <c r="AT350" s="221">
        <v>19200000</v>
      </c>
      <c r="AU350" s="159">
        <f t="shared" si="22"/>
        <v>2240000</v>
      </c>
      <c r="AV350" s="98">
        <f t="shared" si="23"/>
        <v>0.89552238805970152</v>
      </c>
      <c r="AW350" s="193" t="s">
        <v>77</v>
      </c>
      <c r="AX350" s="119" t="s">
        <v>1215</v>
      </c>
      <c r="AY350" s="118" t="s">
        <v>2791</v>
      </c>
      <c r="AZ350" s="116" t="s">
        <v>69</v>
      </c>
      <c r="BA350" s="116" t="s">
        <v>69</v>
      </c>
    </row>
    <row r="351" spans="2:53" x14ac:dyDescent="0.25">
      <c r="B351" s="116">
        <v>2024</v>
      </c>
      <c r="C351" s="116">
        <v>891780111</v>
      </c>
      <c r="D351" s="117" t="s">
        <v>64</v>
      </c>
      <c r="E351" s="119" t="s">
        <v>1561</v>
      </c>
      <c r="F351" s="124" t="s">
        <v>1883</v>
      </c>
      <c r="G351" s="218">
        <v>0</v>
      </c>
      <c r="H351" s="119" t="s">
        <v>75</v>
      </c>
      <c r="I351" s="117" t="s">
        <v>65</v>
      </c>
      <c r="J351" s="118" t="s">
        <v>2193</v>
      </c>
      <c r="K351" s="118">
        <v>13400000</v>
      </c>
      <c r="L351" s="116" t="s">
        <v>70</v>
      </c>
      <c r="M351" s="118" t="s">
        <v>2454</v>
      </c>
      <c r="N351" s="118">
        <v>1065657067</v>
      </c>
      <c r="O351" s="122">
        <v>13</v>
      </c>
      <c r="P351" s="193">
        <v>45302</v>
      </c>
      <c r="Q351" s="118">
        <v>4518689382</v>
      </c>
      <c r="R351" s="219">
        <v>45328</v>
      </c>
      <c r="S351" s="118">
        <v>13400000</v>
      </c>
      <c r="T351" s="119" t="s">
        <v>67</v>
      </c>
      <c r="U351" s="118">
        <v>1082863147</v>
      </c>
      <c r="V351" s="118" t="s">
        <v>2711</v>
      </c>
      <c r="W351" s="219">
        <v>45328</v>
      </c>
      <c r="X351" s="219">
        <v>45328</v>
      </c>
      <c r="Y351" s="125" t="s">
        <v>77</v>
      </c>
      <c r="Z351" s="219">
        <v>45457</v>
      </c>
      <c r="AA351" s="124">
        <f t="shared" si="21"/>
        <v>129</v>
      </c>
      <c r="AB351" s="118">
        <v>0</v>
      </c>
      <c r="AC351" s="220">
        <v>0</v>
      </c>
      <c r="AD351" s="118">
        <v>0</v>
      </c>
      <c r="AE351" s="193" t="s">
        <v>77</v>
      </c>
      <c r="AF351" s="124">
        <f t="shared" si="19"/>
        <v>0</v>
      </c>
      <c r="AG351" s="118">
        <v>0</v>
      </c>
      <c r="AH351" s="118">
        <v>0</v>
      </c>
      <c r="AI351" s="193" t="s">
        <v>77</v>
      </c>
      <c r="AJ351" s="119">
        <v>0</v>
      </c>
      <c r="AK351" s="123" t="s">
        <v>77</v>
      </c>
      <c r="AL351" s="123" t="s">
        <v>77</v>
      </c>
      <c r="AM351" s="124">
        <f t="shared" si="20"/>
        <v>0</v>
      </c>
      <c r="AN351" s="124">
        <f>+K351+AC351-AH351</f>
        <v>13400000</v>
      </c>
      <c r="AO351" s="119" t="s">
        <v>69</v>
      </c>
      <c r="AP351" s="118">
        <v>13400000</v>
      </c>
      <c r="AQ351" s="119" t="s">
        <v>1214</v>
      </c>
      <c r="AR351" s="118">
        <v>0</v>
      </c>
      <c r="AS351" s="127" t="s">
        <v>77</v>
      </c>
      <c r="AT351" s="221">
        <v>12000000</v>
      </c>
      <c r="AU351" s="159">
        <f t="shared" si="22"/>
        <v>1400000</v>
      </c>
      <c r="AV351" s="98">
        <f t="shared" si="23"/>
        <v>0.89552238805970152</v>
      </c>
      <c r="AW351" s="193" t="s">
        <v>77</v>
      </c>
      <c r="AX351" s="119" t="s">
        <v>1215</v>
      </c>
      <c r="AY351" s="118" t="s">
        <v>2792</v>
      </c>
      <c r="AZ351" s="116" t="s">
        <v>69</v>
      </c>
      <c r="BA351" s="116" t="s">
        <v>69</v>
      </c>
    </row>
    <row r="352" spans="2:53" x14ac:dyDescent="0.25">
      <c r="B352" s="116">
        <v>2024</v>
      </c>
      <c r="C352" s="116">
        <v>891780111</v>
      </c>
      <c r="D352" s="117" t="s">
        <v>64</v>
      </c>
      <c r="E352" s="119" t="s">
        <v>1562</v>
      </c>
      <c r="F352" s="124" t="s">
        <v>1884</v>
      </c>
      <c r="G352" s="218">
        <v>0</v>
      </c>
      <c r="H352" s="119" t="s">
        <v>75</v>
      </c>
      <c r="I352" s="117" t="s">
        <v>65</v>
      </c>
      <c r="J352" s="118" t="s">
        <v>2194</v>
      </c>
      <c r="K352" s="118">
        <v>13400000</v>
      </c>
      <c r="L352" s="116" t="s">
        <v>70</v>
      </c>
      <c r="M352" s="118" t="s">
        <v>2455</v>
      </c>
      <c r="N352" s="118">
        <v>1118843119</v>
      </c>
      <c r="O352" s="122">
        <v>13</v>
      </c>
      <c r="P352" s="193">
        <v>45302</v>
      </c>
      <c r="Q352" s="118">
        <v>4518689382</v>
      </c>
      <c r="R352" s="219">
        <v>45328</v>
      </c>
      <c r="S352" s="118">
        <v>13400000</v>
      </c>
      <c r="T352" s="119" t="s">
        <v>67</v>
      </c>
      <c r="U352" s="118">
        <v>1082863147</v>
      </c>
      <c r="V352" s="118" t="s">
        <v>2711</v>
      </c>
      <c r="W352" s="219">
        <v>45328</v>
      </c>
      <c r="X352" s="219">
        <v>45328</v>
      </c>
      <c r="Y352" s="125" t="s">
        <v>77</v>
      </c>
      <c r="Z352" s="219">
        <v>45457</v>
      </c>
      <c r="AA352" s="124">
        <f t="shared" si="21"/>
        <v>129</v>
      </c>
      <c r="AB352" s="118">
        <v>0</v>
      </c>
      <c r="AC352" s="220">
        <v>0</v>
      </c>
      <c r="AD352" s="118">
        <v>0</v>
      </c>
      <c r="AE352" s="193" t="s">
        <v>77</v>
      </c>
      <c r="AF352" s="124">
        <f t="shared" ref="AF352:AF415" si="24">+IF(AE352="1800-01-01",0,AE352-Z352)</f>
        <v>0</v>
      </c>
      <c r="AG352" s="118">
        <v>0</v>
      </c>
      <c r="AH352" s="118">
        <v>0</v>
      </c>
      <c r="AI352" s="193" t="s">
        <v>77</v>
      </c>
      <c r="AJ352" s="119">
        <v>0</v>
      </c>
      <c r="AK352" s="123" t="s">
        <v>77</v>
      </c>
      <c r="AL352" s="123" t="s">
        <v>77</v>
      </c>
      <c r="AM352" s="124">
        <f t="shared" ref="AM352:AM415" si="25">+IF(AK352="1800-01-01",0,AL352-AK352)</f>
        <v>0</v>
      </c>
      <c r="AN352" s="124">
        <f>+K352+AC352-AH352</f>
        <v>13400000</v>
      </c>
      <c r="AO352" s="119" t="s">
        <v>69</v>
      </c>
      <c r="AP352" s="118">
        <v>13400000</v>
      </c>
      <c r="AQ352" s="119" t="s">
        <v>1214</v>
      </c>
      <c r="AR352" s="118">
        <v>0</v>
      </c>
      <c r="AS352" s="127" t="s">
        <v>77</v>
      </c>
      <c r="AT352" s="221">
        <v>12000000</v>
      </c>
      <c r="AU352" s="159">
        <f t="shared" si="22"/>
        <v>1400000</v>
      </c>
      <c r="AV352" s="98">
        <f t="shared" si="23"/>
        <v>0.89552238805970152</v>
      </c>
      <c r="AW352" s="193" t="s">
        <v>77</v>
      </c>
      <c r="AX352" s="119" t="s">
        <v>1215</v>
      </c>
      <c r="AY352" s="118" t="s">
        <v>2793</v>
      </c>
      <c r="AZ352" s="116" t="s">
        <v>69</v>
      </c>
      <c r="BA352" s="116" t="s">
        <v>69</v>
      </c>
    </row>
    <row r="353" spans="2:53" x14ac:dyDescent="0.25">
      <c r="B353" s="116">
        <v>2024</v>
      </c>
      <c r="C353" s="116">
        <v>891780111</v>
      </c>
      <c r="D353" s="117" t="s">
        <v>64</v>
      </c>
      <c r="E353" s="119" t="s">
        <v>1563</v>
      </c>
      <c r="F353" s="124" t="s">
        <v>1885</v>
      </c>
      <c r="G353" s="218">
        <v>0</v>
      </c>
      <c r="H353" s="119" t="s">
        <v>75</v>
      </c>
      <c r="I353" s="117" t="s">
        <v>65</v>
      </c>
      <c r="J353" s="118" t="s">
        <v>2195</v>
      </c>
      <c r="K353" s="118">
        <v>12060000</v>
      </c>
      <c r="L353" s="116" t="s">
        <v>70</v>
      </c>
      <c r="M353" s="118" t="s">
        <v>2456</v>
      </c>
      <c r="N353" s="118">
        <v>1082997554</v>
      </c>
      <c r="O353" s="122">
        <v>13</v>
      </c>
      <c r="P353" s="193">
        <v>45302</v>
      </c>
      <c r="Q353" s="118">
        <v>4518689382</v>
      </c>
      <c r="R353" s="219">
        <v>45328</v>
      </c>
      <c r="S353" s="118">
        <v>12060000</v>
      </c>
      <c r="T353" s="119" t="s">
        <v>67</v>
      </c>
      <c r="U353" s="118">
        <v>1098669877</v>
      </c>
      <c r="V353" s="118" t="s">
        <v>2712</v>
      </c>
      <c r="W353" s="219">
        <v>45328</v>
      </c>
      <c r="X353" s="219">
        <v>45328</v>
      </c>
      <c r="Y353" s="125" t="s">
        <v>77</v>
      </c>
      <c r="Z353" s="219">
        <v>45457</v>
      </c>
      <c r="AA353" s="124">
        <f t="shared" si="21"/>
        <v>129</v>
      </c>
      <c r="AB353" s="118">
        <v>0</v>
      </c>
      <c r="AC353" s="220">
        <v>0</v>
      </c>
      <c r="AD353" s="118">
        <v>0</v>
      </c>
      <c r="AE353" s="193" t="s">
        <v>77</v>
      </c>
      <c r="AF353" s="124">
        <f t="shared" si="24"/>
        <v>0</v>
      </c>
      <c r="AG353" s="118">
        <v>0</v>
      </c>
      <c r="AH353" s="118">
        <v>0</v>
      </c>
      <c r="AI353" s="193" t="s">
        <v>77</v>
      </c>
      <c r="AJ353" s="119">
        <v>0</v>
      </c>
      <c r="AK353" s="123" t="s">
        <v>77</v>
      </c>
      <c r="AL353" s="123" t="s">
        <v>77</v>
      </c>
      <c r="AM353" s="124">
        <f t="shared" si="25"/>
        <v>0</v>
      </c>
      <c r="AN353" s="124">
        <f>+K353+AC353-AH353</f>
        <v>12060000</v>
      </c>
      <c r="AO353" s="119" t="s">
        <v>69</v>
      </c>
      <c r="AP353" s="118">
        <v>12060000</v>
      </c>
      <c r="AQ353" s="119" t="s">
        <v>1214</v>
      </c>
      <c r="AR353" s="118">
        <v>0</v>
      </c>
      <c r="AS353" s="127" t="s">
        <v>77</v>
      </c>
      <c r="AT353" s="221">
        <v>10800000</v>
      </c>
      <c r="AU353" s="159">
        <f t="shared" si="22"/>
        <v>1260000</v>
      </c>
      <c r="AV353" s="98">
        <f t="shared" si="23"/>
        <v>0.89552238805970152</v>
      </c>
      <c r="AW353" s="193" t="s">
        <v>77</v>
      </c>
      <c r="AX353" s="119" t="s">
        <v>1215</v>
      </c>
      <c r="AY353" s="118" t="s">
        <v>2794</v>
      </c>
      <c r="AZ353" s="116" t="s">
        <v>69</v>
      </c>
      <c r="BA353" s="116" t="s">
        <v>69</v>
      </c>
    </row>
    <row r="354" spans="2:53" x14ac:dyDescent="0.25">
      <c r="B354" s="116">
        <v>2024</v>
      </c>
      <c r="C354" s="116">
        <v>891780111</v>
      </c>
      <c r="D354" s="117" t="s">
        <v>64</v>
      </c>
      <c r="E354" s="119" t="s">
        <v>1564</v>
      </c>
      <c r="F354" s="124" t="s">
        <v>1886</v>
      </c>
      <c r="G354" s="218">
        <v>0</v>
      </c>
      <c r="H354" s="119" t="s">
        <v>75</v>
      </c>
      <c r="I354" s="117" t="s">
        <v>65</v>
      </c>
      <c r="J354" s="118" t="s">
        <v>2196</v>
      </c>
      <c r="K354" s="118">
        <v>9380000</v>
      </c>
      <c r="L354" s="116" t="s">
        <v>70</v>
      </c>
      <c r="M354" s="118" t="s">
        <v>2457</v>
      </c>
      <c r="N354" s="118">
        <v>1083037398</v>
      </c>
      <c r="O354" s="122">
        <v>14</v>
      </c>
      <c r="P354" s="219">
        <v>45302</v>
      </c>
      <c r="Q354" s="118">
        <v>2126349000</v>
      </c>
      <c r="R354" s="219">
        <v>45328</v>
      </c>
      <c r="S354" s="118">
        <v>9380000</v>
      </c>
      <c r="T354" s="119" t="s">
        <v>67</v>
      </c>
      <c r="U354" s="118">
        <v>85473390</v>
      </c>
      <c r="V354" s="118" t="s">
        <v>2709</v>
      </c>
      <c r="W354" s="219">
        <v>45328</v>
      </c>
      <c r="X354" s="219">
        <v>45328</v>
      </c>
      <c r="Y354" s="125" t="s">
        <v>77</v>
      </c>
      <c r="Z354" s="219">
        <v>45457</v>
      </c>
      <c r="AA354" s="124">
        <f t="shared" si="21"/>
        <v>129</v>
      </c>
      <c r="AB354" s="118">
        <v>0</v>
      </c>
      <c r="AC354" s="220">
        <v>0</v>
      </c>
      <c r="AD354" s="118">
        <v>0</v>
      </c>
      <c r="AE354" s="193" t="s">
        <v>77</v>
      </c>
      <c r="AF354" s="124">
        <f t="shared" si="24"/>
        <v>0</v>
      </c>
      <c r="AG354" s="118">
        <v>0</v>
      </c>
      <c r="AH354" s="118">
        <v>0</v>
      </c>
      <c r="AI354" s="193" t="s">
        <v>77</v>
      </c>
      <c r="AJ354" s="119">
        <v>0</v>
      </c>
      <c r="AK354" s="123" t="s">
        <v>77</v>
      </c>
      <c r="AL354" s="123" t="s">
        <v>77</v>
      </c>
      <c r="AM354" s="124">
        <f t="shared" si="25"/>
        <v>0</v>
      </c>
      <c r="AN354" s="124">
        <f>+K354+AC354-AH354</f>
        <v>9380000</v>
      </c>
      <c r="AO354" s="119" t="s">
        <v>69</v>
      </c>
      <c r="AP354" s="118">
        <v>9380000</v>
      </c>
      <c r="AQ354" s="119" t="s">
        <v>1214</v>
      </c>
      <c r="AR354" s="118">
        <v>0</v>
      </c>
      <c r="AS354" s="127" t="s">
        <v>77</v>
      </c>
      <c r="AT354" s="221">
        <v>8400000</v>
      </c>
      <c r="AU354" s="159">
        <f t="shared" si="22"/>
        <v>980000</v>
      </c>
      <c r="AV354" s="98">
        <f t="shared" si="23"/>
        <v>0.89552238805970152</v>
      </c>
      <c r="AW354" s="193" t="s">
        <v>77</v>
      </c>
      <c r="AX354" s="119" t="s">
        <v>1215</v>
      </c>
      <c r="AY354" s="118" t="s">
        <v>2795</v>
      </c>
      <c r="AZ354" s="116" t="s">
        <v>69</v>
      </c>
      <c r="BA354" s="116" t="s">
        <v>69</v>
      </c>
    </row>
    <row r="355" spans="2:53" x14ac:dyDescent="0.25">
      <c r="B355" s="116">
        <v>2024</v>
      </c>
      <c r="C355" s="116">
        <v>891780111</v>
      </c>
      <c r="D355" s="117" t="s">
        <v>64</v>
      </c>
      <c r="E355" s="119" t="s">
        <v>1565</v>
      </c>
      <c r="F355" s="124" t="s">
        <v>1887</v>
      </c>
      <c r="G355" s="218">
        <v>0</v>
      </c>
      <c r="H355" s="119" t="s">
        <v>75</v>
      </c>
      <c r="I355" s="117" t="s">
        <v>65</v>
      </c>
      <c r="J355" s="118" t="s">
        <v>2197</v>
      </c>
      <c r="K355" s="118">
        <v>9380000</v>
      </c>
      <c r="L355" s="116" t="s">
        <v>70</v>
      </c>
      <c r="M355" s="118" t="s">
        <v>2458</v>
      </c>
      <c r="N355" s="118">
        <v>85465984</v>
      </c>
      <c r="O355" s="122">
        <v>14</v>
      </c>
      <c r="P355" s="219">
        <v>45302</v>
      </c>
      <c r="Q355" s="118">
        <v>2126349000</v>
      </c>
      <c r="R355" s="219">
        <v>45328</v>
      </c>
      <c r="S355" s="118">
        <v>9380000</v>
      </c>
      <c r="T355" s="119" t="s">
        <v>67</v>
      </c>
      <c r="U355" s="118">
        <v>85459497</v>
      </c>
      <c r="V355" s="118" t="s">
        <v>1186</v>
      </c>
      <c r="W355" s="219">
        <v>45328</v>
      </c>
      <c r="X355" s="219">
        <v>45328</v>
      </c>
      <c r="Y355" s="125" t="s">
        <v>77</v>
      </c>
      <c r="Z355" s="219">
        <v>45457</v>
      </c>
      <c r="AA355" s="124">
        <f t="shared" si="21"/>
        <v>129</v>
      </c>
      <c r="AB355" s="118">
        <v>0</v>
      </c>
      <c r="AC355" s="220">
        <v>0</v>
      </c>
      <c r="AD355" s="118">
        <v>0</v>
      </c>
      <c r="AE355" s="193" t="s">
        <v>77</v>
      </c>
      <c r="AF355" s="124">
        <f t="shared" si="24"/>
        <v>0</v>
      </c>
      <c r="AG355" s="118">
        <v>0</v>
      </c>
      <c r="AH355" s="118">
        <v>0</v>
      </c>
      <c r="AI355" s="193" t="s">
        <v>77</v>
      </c>
      <c r="AJ355" s="119">
        <v>0</v>
      </c>
      <c r="AK355" s="123" t="s">
        <v>77</v>
      </c>
      <c r="AL355" s="123" t="s">
        <v>77</v>
      </c>
      <c r="AM355" s="124">
        <f t="shared" si="25"/>
        <v>0</v>
      </c>
      <c r="AN355" s="124">
        <f>+K355+AC355-AH355</f>
        <v>9380000</v>
      </c>
      <c r="AO355" s="119" t="s">
        <v>69</v>
      </c>
      <c r="AP355" s="118">
        <v>9380000</v>
      </c>
      <c r="AQ355" s="119" t="s">
        <v>1214</v>
      </c>
      <c r="AR355" s="118">
        <v>0</v>
      </c>
      <c r="AS355" s="127" t="s">
        <v>77</v>
      </c>
      <c r="AT355" s="221">
        <v>6300000</v>
      </c>
      <c r="AU355" s="159">
        <f t="shared" si="22"/>
        <v>3080000</v>
      </c>
      <c r="AV355" s="98">
        <f t="shared" si="23"/>
        <v>0.67164179104477617</v>
      </c>
      <c r="AW355" s="193" t="s">
        <v>77</v>
      </c>
      <c r="AX355" s="119" t="s">
        <v>1215</v>
      </c>
      <c r="AY355" s="118" t="s">
        <v>2796</v>
      </c>
      <c r="AZ355" s="116" t="s">
        <v>69</v>
      </c>
      <c r="BA355" s="116" t="s">
        <v>69</v>
      </c>
    </row>
    <row r="356" spans="2:53" x14ac:dyDescent="0.25">
      <c r="B356" s="116">
        <v>2024</v>
      </c>
      <c r="C356" s="116">
        <v>891780111</v>
      </c>
      <c r="D356" s="117" t="s">
        <v>64</v>
      </c>
      <c r="E356" s="119" t="s">
        <v>1566</v>
      </c>
      <c r="F356" s="124" t="s">
        <v>1888</v>
      </c>
      <c r="G356" s="218">
        <v>0</v>
      </c>
      <c r="H356" s="119" t="s">
        <v>75</v>
      </c>
      <c r="I356" s="117" t="s">
        <v>65</v>
      </c>
      <c r="J356" s="118" t="s">
        <v>2198</v>
      </c>
      <c r="K356" s="118">
        <v>11167000</v>
      </c>
      <c r="L356" s="116" t="s">
        <v>70</v>
      </c>
      <c r="M356" s="118" t="s">
        <v>2459</v>
      </c>
      <c r="N356" s="118">
        <v>1083554638</v>
      </c>
      <c r="O356" s="122">
        <v>14</v>
      </c>
      <c r="P356" s="219">
        <v>45302</v>
      </c>
      <c r="Q356" s="118">
        <v>2126349000</v>
      </c>
      <c r="R356" s="219">
        <v>45328</v>
      </c>
      <c r="S356" s="118">
        <v>11167000</v>
      </c>
      <c r="T356" s="119" t="s">
        <v>67</v>
      </c>
      <c r="U356" s="118">
        <v>85468846</v>
      </c>
      <c r="V356" s="118" t="s">
        <v>2710</v>
      </c>
      <c r="W356" s="219">
        <v>45328</v>
      </c>
      <c r="X356" s="219">
        <v>45328</v>
      </c>
      <c r="Y356" s="125" t="s">
        <v>77</v>
      </c>
      <c r="Z356" s="219">
        <v>45457</v>
      </c>
      <c r="AA356" s="124">
        <f t="shared" si="21"/>
        <v>129</v>
      </c>
      <c r="AB356" s="118">
        <v>0</v>
      </c>
      <c r="AC356" s="220">
        <v>0</v>
      </c>
      <c r="AD356" s="118">
        <v>0</v>
      </c>
      <c r="AE356" s="193" t="s">
        <v>77</v>
      </c>
      <c r="AF356" s="124">
        <f t="shared" si="24"/>
        <v>0</v>
      </c>
      <c r="AG356" s="118">
        <v>0</v>
      </c>
      <c r="AH356" s="118">
        <v>0</v>
      </c>
      <c r="AI356" s="193" t="s">
        <v>77</v>
      </c>
      <c r="AJ356" s="119">
        <v>0</v>
      </c>
      <c r="AK356" s="123" t="s">
        <v>77</v>
      </c>
      <c r="AL356" s="123" t="s">
        <v>77</v>
      </c>
      <c r="AM356" s="124">
        <f t="shared" si="25"/>
        <v>0</v>
      </c>
      <c r="AN356" s="124">
        <f>+K356+AC356-AH356</f>
        <v>11167000</v>
      </c>
      <c r="AO356" s="119" t="s">
        <v>69</v>
      </c>
      <c r="AP356" s="118">
        <v>11167000</v>
      </c>
      <c r="AQ356" s="119" t="s">
        <v>1214</v>
      </c>
      <c r="AR356" s="118">
        <v>0</v>
      </c>
      <c r="AS356" s="127" t="s">
        <v>77</v>
      </c>
      <c r="AT356" s="221">
        <v>10000000</v>
      </c>
      <c r="AU356" s="159">
        <f t="shared" si="22"/>
        <v>1167000</v>
      </c>
      <c r="AV356" s="98">
        <f t="shared" si="23"/>
        <v>0.89549565684606425</v>
      </c>
      <c r="AW356" s="193" t="s">
        <v>77</v>
      </c>
      <c r="AX356" s="119" t="s">
        <v>1215</v>
      </c>
      <c r="AY356" s="118" t="s">
        <v>2797</v>
      </c>
      <c r="AZ356" s="116" t="s">
        <v>69</v>
      </c>
      <c r="BA356" s="116" t="s">
        <v>69</v>
      </c>
    </row>
    <row r="357" spans="2:53" x14ac:dyDescent="0.25">
      <c r="B357" s="116">
        <v>2024</v>
      </c>
      <c r="C357" s="116">
        <v>891780111</v>
      </c>
      <c r="D357" s="117" t="s">
        <v>64</v>
      </c>
      <c r="E357" s="119" t="s">
        <v>1567</v>
      </c>
      <c r="F357" s="124" t="s">
        <v>1889</v>
      </c>
      <c r="G357" s="218">
        <v>0</v>
      </c>
      <c r="H357" s="119" t="s">
        <v>75</v>
      </c>
      <c r="I357" s="117" t="s">
        <v>65</v>
      </c>
      <c r="J357" s="118" t="s">
        <v>2185</v>
      </c>
      <c r="K357" s="118">
        <v>11167000</v>
      </c>
      <c r="L357" s="116" t="s">
        <v>70</v>
      </c>
      <c r="M357" s="118" t="s">
        <v>2460</v>
      </c>
      <c r="N357" s="118">
        <v>1234097322</v>
      </c>
      <c r="O357" s="122">
        <v>14</v>
      </c>
      <c r="P357" s="219">
        <v>45302</v>
      </c>
      <c r="Q357" s="118">
        <v>2126349000</v>
      </c>
      <c r="R357" s="219">
        <v>45328</v>
      </c>
      <c r="S357" s="118">
        <v>11167000</v>
      </c>
      <c r="T357" s="119" t="s">
        <v>67</v>
      </c>
      <c r="U357" s="118">
        <v>85468846</v>
      </c>
      <c r="V357" s="118" t="s">
        <v>2710</v>
      </c>
      <c r="W357" s="219">
        <v>45328</v>
      </c>
      <c r="X357" s="219">
        <v>45328</v>
      </c>
      <c r="Y357" s="125" t="s">
        <v>77</v>
      </c>
      <c r="Z357" s="219">
        <v>45457</v>
      </c>
      <c r="AA357" s="124">
        <f t="shared" si="21"/>
        <v>129</v>
      </c>
      <c r="AB357" s="118">
        <v>0</v>
      </c>
      <c r="AC357" s="220">
        <v>0</v>
      </c>
      <c r="AD357" s="118">
        <v>0</v>
      </c>
      <c r="AE357" s="193" t="s">
        <v>77</v>
      </c>
      <c r="AF357" s="124">
        <f t="shared" si="24"/>
        <v>0</v>
      </c>
      <c r="AG357" s="118">
        <v>0</v>
      </c>
      <c r="AH357" s="118">
        <v>0</v>
      </c>
      <c r="AI357" s="193" t="s">
        <v>77</v>
      </c>
      <c r="AJ357" s="119">
        <v>0</v>
      </c>
      <c r="AK357" s="123" t="s">
        <v>77</v>
      </c>
      <c r="AL357" s="123" t="s">
        <v>77</v>
      </c>
      <c r="AM357" s="124">
        <f t="shared" si="25"/>
        <v>0</v>
      </c>
      <c r="AN357" s="124">
        <f>+K357+AC357-AH357</f>
        <v>11167000</v>
      </c>
      <c r="AO357" s="119" t="s">
        <v>69</v>
      </c>
      <c r="AP357" s="118">
        <v>11167000</v>
      </c>
      <c r="AQ357" s="119" t="s">
        <v>1214</v>
      </c>
      <c r="AR357" s="118">
        <v>0</v>
      </c>
      <c r="AS357" s="127" t="s">
        <v>77</v>
      </c>
      <c r="AT357" s="221">
        <v>5000000</v>
      </c>
      <c r="AU357" s="159">
        <f t="shared" si="22"/>
        <v>6167000</v>
      </c>
      <c r="AV357" s="98">
        <f t="shared" si="23"/>
        <v>0.44774782842303212</v>
      </c>
      <c r="AW357" s="193" t="s">
        <v>77</v>
      </c>
      <c r="AX357" s="119" t="s">
        <v>1215</v>
      </c>
      <c r="AY357" s="118" t="s">
        <v>2798</v>
      </c>
      <c r="AZ357" s="116" t="s">
        <v>69</v>
      </c>
      <c r="BA357" s="116" t="s">
        <v>69</v>
      </c>
    </row>
    <row r="358" spans="2:53" x14ac:dyDescent="0.25">
      <c r="B358" s="116">
        <v>2024</v>
      </c>
      <c r="C358" s="116">
        <v>891780111</v>
      </c>
      <c r="D358" s="117" t="s">
        <v>64</v>
      </c>
      <c r="E358" s="119" t="s">
        <v>1568</v>
      </c>
      <c r="F358" s="124" t="s">
        <v>1890</v>
      </c>
      <c r="G358" s="218">
        <v>0</v>
      </c>
      <c r="H358" s="119" t="s">
        <v>75</v>
      </c>
      <c r="I358" s="117" t="s">
        <v>65</v>
      </c>
      <c r="J358" s="118" t="s">
        <v>2185</v>
      </c>
      <c r="K358" s="118">
        <v>14740000</v>
      </c>
      <c r="L358" s="116" t="s">
        <v>70</v>
      </c>
      <c r="M358" s="118" t="s">
        <v>2461</v>
      </c>
      <c r="N358" s="118">
        <v>3743095</v>
      </c>
      <c r="O358" s="122">
        <v>14</v>
      </c>
      <c r="P358" s="219">
        <v>45302</v>
      </c>
      <c r="Q358" s="118">
        <v>2126349000</v>
      </c>
      <c r="R358" s="219">
        <v>45328</v>
      </c>
      <c r="S358" s="118">
        <v>14740000</v>
      </c>
      <c r="T358" s="119" t="s">
        <v>67</v>
      </c>
      <c r="U358" s="118">
        <v>85468846</v>
      </c>
      <c r="V358" s="118" t="s">
        <v>2710</v>
      </c>
      <c r="W358" s="219">
        <v>45328</v>
      </c>
      <c r="X358" s="219">
        <v>45328</v>
      </c>
      <c r="Y358" s="125" t="s">
        <v>77</v>
      </c>
      <c r="Z358" s="219">
        <v>45457</v>
      </c>
      <c r="AA358" s="124">
        <f t="shared" si="21"/>
        <v>129</v>
      </c>
      <c r="AB358" s="118">
        <v>0</v>
      </c>
      <c r="AC358" s="220">
        <v>0</v>
      </c>
      <c r="AD358" s="118">
        <v>0</v>
      </c>
      <c r="AE358" s="193" t="s">
        <v>77</v>
      </c>
      <c r="AF358" s="124">
        <f t="shared" si="24"/>
        <v>0</v>
      </c>
      <c r="AG358" s="118">
        <v>0</v>
      </c>
      <c r="AH358" s="118">
        <v>0</v>
      </c>
      <c r="AI358" s="193" t="s">
        <v>77</v>
      </c>
      <c r="AJ358" s="119">
        <v>0</v>
      </c>
      <c r="AK358" s="123" t="s">
        <v>77</v>
      </c>
      <c r="AL358" s="123" t="s">
        <v>77</v>
      </c>
      <c r="AM358" s="124">
        <f t="shared" si="25"/>
        <v>0</v>
      </c>
      <c r="AN358" s="124">
        <f>+K358+AC358-AH358</f>
        <v>14740000</v>
      </c>
      <c r="AO358" s="119" t="s">
        <v>69</v>
      </c>
      <c r="AP358" s="118">
        <v>14740000</v>
      </c>
      <c r="AQ358" s="119" t="s">
        <v>1214</v>
      </c>
      <c r="AR358" s="118">
        <v>0</v>
      </c>
      <c r="AS358" s="127" t="s">
        <v>77</v>
      </c>
      <c r="AT358" s="221">
        <v>13200000</v>
      </c>
      <c r="AU358" s="159">
        <f t="shared" si="22"/>
        <v>1540000</v>
      </c>
      <c r="AV358" s="98">
        <f t="shared" si="23"/>
        <v>0.89552238805970152</v>
      </c>
      <c r="AW358" s="193" t="s">
        <v>77</v>
      </c>
      <c r="AX358" s="119" t="s">
        <v>1215</v>
      </c>
      <c r="AY358" s="118" t="s">
        <v>2799</v>
      </c>
      <c r="AZ358" s="116" t="s">
        <v>69</v>
      </c>
      <c r="BA358" s="116" t="s">
        <v>69</v>
      </c>
    </row>
    <row r="359" spans="2:53" x14ac:dyDescent="0.25">
      <c r="B359" s="116">
        <v>2024</v>
      </c>
      <c r="C359" s="116">
        <v>891780111</v>
      </c>
      <c r="D359" s="117" t="s">
        <v>64</v>
      </c>
      <c r="E359" s="119" t="s">
        <v>1569</v>
      </c>
      <c r="F359" s="124" t="s">
        <v>1891</v>
      </c>
      <c r="G359" s="218">
        <v>0</v>
      </c>
      <c r="H359" s="119" t="s">
        <v>75</v>
      </c>
      <c r="I359" s="117" t="s">
        <v>65</v>
      </c>
      <c r="J359" s="118" t="s">
        <v>2199</v>
      </c>
      <c r="K359" s="118">
        <v>16080000</v>
      </c>
      <c r="L359" s="116" t="s">
        <v>70</v>
      </c>
      <c r="M359" s="118" t="s">
        <v>2462</v>
      </c>
      <c r="N359" s="118">
        <v>1081799501</v>
      </c>
      <c r="O359" s="122">
        <v>13</v>
      </c>
      <c r="P359" s="193">
        <v>45302</v>
      </c>
      <c r="Q359" s="118">
        <v>4518689382</v>
      </c>
      <c r="R359" s="219">
        <v>45328</v>
      </c>
      <c r="S359" s="118">
        <v>16080000</v>
      </c>
      <c r="T359" s="119" t="s">
        <v>67</v>
      </c>
      <c r="U359" s="118">
        <v>12621405</v>
      </c>
      <c r="V359" s="118" t="s">
        <v>68</v>
      </c>
      <c r="W359" s="219">
        <v>45328</v>
      </c>
      <c r="X359" s="219">
        <v>45328</v>
      </c>
      <c r="Y359" s="125" t="s">
        <v>77</v>
      </c>
      <c r="Z359" s="219">
        <v>45457</v>
      </c>
      <c r="AA359" s="124">
        <f t="shared" si="21"/>
        <v>129</v>
      </c>
      <c r="AB359" s="118">
        <v>0</v>
      </c>
      <c r="AC359" s="220">
        <v>0</v>
      </c>
      <c r="AD359" s="118">
        <v>0</v>
      </c>
      <c r="AE359" s="193" t="s">
        <v>77</v>
      </c>
      <c r="AF359" s="124">
        <f t="shared" si="24"/>
        <v>0</v>
      </c>
      <c r="AG359" s="118">
        <v>0</v>
      </c>
      <c r="AH359" s="118">
        <v>0</v>
      </c>
      <c r="AI359" s="193" t="s">
        <v>77</v>
      </c>
      <c r="AJ359" s="119">
        <v>0</v>
      </c>
      <c r="AK359" s="123" t="s">
        <v>77</v>
      </c>
      <c r="AL359" s="123" t="s">
        <v>77</v>
      </c>
      <c r="AM359" s="124">
        <f t="shared" si="25"/>
        <v>0</v>
      </c>
      <c r="AN359" s="124">
        <f>+K359+AC359-AH359</f>
        <v>16080000</v>
      </c>
      <c r="AO359" s="119" t="s">
        <v>69</v>
      </c>
      <c r="AP359" s="118">
        <v>16080000</v>
      </c>
      <c r="AQ359" s="119" t="s">
        <v>1214</v>
      </c>
      <c r="AR359" s="118">
        <v>0</v>
      </c>
      <c r="AS359" s="127" t="s">
        <v>77</v>
      </c>
      <c r="AT359" s="221">
        <v>14400000</v>
      </c>
      <c r="AU359" s="159">
        <f t="shared" si="22"/>
        <v>1680000</v>
      </c>
      <c r="AV359" s="98">
        <f t="shared" si="23"/>
        <v>0.89552238805970152</v>
      </c>
      <c r="AW359" s="193" t="s">
        <v>77</v>
      </c>
      <c r="AX359" s="119" t="s">
        <v>1215</v>
      </c>
      <c r="AY359" s="118" t="s">
        <v>2800</v>
      </c>
      <c r="AZ359" s="116" t="s">
        <v>69</v>
      </c>
      <c r="BA359" s="116" t="s">
        <v>69</v>
      </c>
    </row>
    <row r="360" spans="2:53" x14ac:dyDescent="0.25">
      <c r="B360" s="116">
        <v>2024</v>
      </c>
      <c r="C360" s="116">
        <v>891780111</v>
      </c>
      <c r="D360" s="117" t="s">
        <v>64</v>
      </c>
      <c r="E360" s="119" t="s">
        <v>1570</v>
      </c>
      <c r="F360" s="124" t="s">
        <v>1892</v>
      </c>
      <c r="G360" s="218">
        <v>0</v>
      </c>
      <c r="H360" s="119" t="s">
        <v>75</v>
      </c>
      <c r="I360" s="117" t="s">
        <v>65</v>
      </c>
      <c r="J360" s="118" t="s">
        <v>2200</v>
      </c>
      <c r="K360" s="118">
        <v>9380000</v>
      </c>
      <c r="L360" s="116" t="s">
        <v>70</v>
      </c>
      <c r="M360" s="118" t="s">
        <v>2463</v>
      </c>
      <c r="N360" s="118">
        <v>1083014226</v>
      </c>
      <c r="O360" s="122">
        <v>14</v>
      </c>
      <c r="P360" s="219">
        <v>45302</v>
      </c>
      <c r="Q360" s="118">
        <v>2126349000</v>
      </c>
      <c r="R360" s="219">
        <v>45328</v>
      </c>
      <c r="S360" s="118">
        <v>9380000</v>
      </c>
      <c r="T360" s="119" t="s">
        <v>67</v>
      </c>
      <c r="U360" s="118">
        <v>55301715</v>
      </c>
      <c r="V360" s="118" t="s">
        <v>2713</v>
      </c>
      <c r="W360" s="219">
        <v>45328</v>
      </c>
      <c r="X360" s="219">
        <v>45328</v>
      </c>
      <c r="Y360" s="125" t="s">
        <v>77</v>
      </c>
      <c r="Z360" s="219">
        <v>45457</v>
      </c>
      <c r="AA360" s="124">
        <f t="shared" si="21"/>
        <v>129</v>
      </c>
      <c r="AB360" s="118">
        <v>0</v>
      </c>
      <c r="AC360" s="220">
        <v>0</v>
      </c>
      <c r="AD360" s="118">
        <v>0</v>
      </c>
      <c r="AE360" s="193" t="s">
        <v>77</v>
      </c>
      <c r="AF360" s="124">
        <f t="shared" si="24"/>
        <v>0</v>
      </c>
      <c r="AG360" s="118">
        <v>0</v>
      </c>
      <c r="AH360" s="118">
        <v>0</v>
      </c>
      <c r="AI360" s="193" t="s">
        <v>77</v>
      </c>
      <c r="AJ360" s="119">
        <v>0</v>
      </c>
      <c r="AK360" s="123" t="s">
        <v>77</v>
      </c>
      <c r="AL360" s="123" t="s">
        <v>77</v>
      </c>
      <c r="AM360" s="124">
        <f t="shared" si="25"/>
        <v>0</v>
      </c>
      <c r="AN360" s="124">
        <f>+K360+AC360-AH360</f>
        <v>9380000</v>
      </c>
      <c r="AO360" s="119" t="s">
        <v>69</v>
      </c>
      <c r="AP360" s="118">
        <v>9380000</v>
      </c>
      <c r="AQ360" s="119" t="s">
        <v>1214</v>
      </c>
      <c r="AR360" s="118">
        <v>0</v>
      </c>
      <c r="AS360" s="127" t="s">
        <v>77</v>
      </c>
      <c r="AT360" s="221">
        <v>8400000</v>
      </c>
      <c r="AU360" s="159">
        <f t="shared" si="22"/>
        <v>980000</v>
      </c>
      <c r="AV360" s="98">
        <f t="shared" si="23"/>
        <v>0.89552238805970152</v>
      </c>
      <c r="AW360" s="193" t="s">
        <v>77</v>
      </c>
      <c r="AX360" s="119" t="s">
        <v>1215</v>
      </c>
      <c r="AY360" s="118" t="s">
        <v>2801</v>
      </c>
      <c r="AZ360" s="116" t="s">
        <v>69</v>
      </c>
      <c r="BA360" s="116" t="s">
        <v>69</v>
      </c>
    </row>
    <row r="361" spans="2:53" x14ac:dyDescent="0.25">
      <c r="B361" s="116">
        <v>2024</v>
      </c>
      <c r="C361" s="116">
        <v>891780111</v>
      </c>
      <c r="D361" s="117" t="s">
        <v>64</v>
      </c>
      <c r="E361" s="119" t="s">
        <v>1571</v>
      </c>
      <c r="F361" s="124" t="s">
        <v>1893</v>
      </c>
      <c r="G361" s="218">
        <v>0</v>
      </c>
      <c r="H361" s="119" t="s">
        <v>75</v>
      </c>
      <c r="I361" s="117" t="s">
        <v>65</v>
      </c>
      <c r="J361" s="118" t="s">
        <v>2201</v>
      </c>
      <c r="K361" s="118">
        <v>9380000</v>
      </c>
      <c r="L361" s="116" t="s">
        <v>70</v>
      </c>
      <c r="M361" s="118" t="s">
        <v>2464</v>
      </c>
      <c r="N361" s="118">
        <v>57443446</v>
      </c>
      <c r="O361" s="122">
        <v>14</v>
      </c>
      <c r="P361" s="219">
        <v>45302</v>
      </c>
      <c r="Q361" s="118">
        <v>2126349000</v>
      </c>
      <c r="R361" s="219">
        <v>45328</v>
      </c>
      <c r="S361" s="118">
        <v>9380000</v>
      </c>
      <c r="T361" s="119" t="s">
        <v>67</v>
      </c>
      <c r="U361" s="118">
        <v>45507423</v>
      </c>
      <c r="V361" s="118" t="s">
        <v>2714</v>
      </c>
      <c r="W361" s="219">
        <v>45328</v>
      </c>
      <c r="X361" s="219">
        <v>45328</v>
      </c>
      <c r="Y361" s="125" t="s">
        <v>77</v>
      </c>
      <c r="Z361" s="219">
        <v>45457</v>
      </c>
      <c r="AA361" s="124">
        <f t="shared" si="21"/>
        <v>129</v>
      </c>
      <c r="AB361" s="118">
        <v>0</v>
      </c>
      <c r="AC361" s="220">
        <v>0</v>
      </c>
      <c r="AD361" s="118">
        <v>0</v>
      </c>
      <c r="AE361" s="193" t="s">
        <v>77</v>
      </c>
      <c r="AF361" s="124">
        <f t="shared" si="24"/>
        <v>0</v>
      </c>
      <c r="AG361" s="118">
        <v>0</v>
      </c>
      <c r="AH361" s="118">
        <v>0</v>
      </c>
      <c r="AI361" s="193" t="s">
        <v>77</v>
      </c>
      <c r="AJ361" s="119">
        <v>0</v>
      </c>
      <c r="AK361" s="123" t="s">
        <v>77</v>
      </c>
      <c r="AL361" s="123" t="s">
        <v>77</v>
      </c>
      <c r="AM361" s="124">
        <f t="shared" si="25"/>
        <v>0</v>
      </c>
      <c r="AN361" s="124">
        <f>+K361+AC361-AH361</f>
        <v>9380000</v>
      </c>
      <c r="AO361" s="119" t="s">
        <v>69</v>
      </c>
      <c r="AP361" s="118">
        <v>9380000</v>
      </c>
      <c r="AQ361" s="119" t="s">
        <v>1214</v>
      </c>
      <c r="AR361" s="118">
        <v>0</v>
      </c>
      <c r="AS361" s="127" t="s">
        <v>77</v>
      </c>
      <c r="AT361" s="221">
        <v>8400000</v>
      </c>
      <c r="AU361" s="159">
        <f t="shared" si="22"/>
        <v>980000</v>
      </c>
      <c r="AV361" s="98">
        <f t="shared" si="23"/>
        <v>0.89552238805970152</v>
      </c>
      <c r="AW361" s="193" t="s">
        <v>77</v>
      </c>
      <c r="AX361" s="119" t="s">
        <v>1215</v>
      </c>
      <c r="AY361" s="118" t="s">
        <v>2802</v>
      </c>
      <c r="AZ361" s="116" t="s">
        <v>69</v>
      </c>
      <c r="BA361" s="116" t="s">
        <v>69</v>
      </c>
    </row>
    <row r="362" spans="2:53" x14ac:dyDescent="0.25">
      <c r="B362" s="116">
        <v>2024</v>
      </c>
      <c r="C362" s="116">
        <v>891780111</v>
      </c>
      <c r="D362" s="117" t="s">
        <v>64</v>
      </c>
      <c r="E362" s="119" t="s">
        <v>1572</v>
      </c>
      <c r="F362" s="124" t="s">
        <v>1894</v>
      </c>
      <c r="G362" s="218">
        <v>0</v>
      </c>
      <c r="H362" s="119" t="s">
        <v>75</v>
      </c>
      <c r="I362" s="117" t="s">
        <v>65</v>
      </c>
      <c r="J362" s="118" t="s">
        <v>2202</v>
      </c>
      <c r="K362" s="118">
        <v>14740000</v>
      </c>
      <c r="L362" s="116" t="s">
        <v>70</v>
      </c>
      <c r="M362" s="118" t="s">
        <v>2465</v>
      </c>
      <c r="N362" s="118">
        <v>36556729</v>
      </c>
      <c r="O362" s="122">
        <v>13</v>
      </c>
      <c r="P362" s="193">
        <v>45302</v>
      </c>
      <c r="Q362" s="118">
        <v>4518689382</v>
      </c>
      <c r="R362" s="219">
        <v>45328</v>
      </c>
      <c r="S362" s="118">
        <v>14740000</v>
      </c>
      <c r="T362" s="119" t="s">
        <v>67</v>
      </c>
      <c r="U362" s="118">
        <v>1082964146</v>
      </c>
      <c r="V362" s="118" t="s">
        <v>2708</v>
      </c>
      <c r="W362" s="219">
        <v>45328</v>
      </c>
      <c r="X362" s="219">
        <v>45328</v>
      </c>
      <c r="Y362" s="125" t="s">
        <v>77</v>
      </c>
      <c r="Z362" s="219">
        <v>45457</v>
      </c>
      <c r="AA362" s="124">
        <f t="shared" si="21"/>
        <v>129</v>
      </c>
      <c r="AB362" s="118">
        <v>0</v>
      </c>
      <c r="AC362" s="220">
        <v>0</v>
      </c>
      <c r="AD362" s="118">
        <v>0</v>
      </c>
      <c r="AE362" s="193" t="s">
        <v>77</v>
      </c>
      <c r="AF362" s="124">
        <f t="shared" si="24"/>
        <v>0</v>
      </c>
      <c r="AG362" s="118">
        <v>0</v>
      </c>
      <c r="AH362" s="118">
        <v>0</v>
      </c>
      <c r="AI362" s="193" t="s">
        <v>77</v>
      </c>
      <c r="AJ362" s="119">
        <v>0</v>
      </c>
      <c r="AK362" s="123" t="s">
        <v>77</v>
      </c>
      <c r="AL362" s="123" t="s">
        <v>77</v>
      </c>
      <c r="AM362" s="124">
        <f t="shared" si="25"/>
        <v>0</v>
      </c>
      <c r="AN362" s="124">
        <f>+K362+AC362-AH362</f>
        <v>14740000</v>
      </c>
      <c r="AO362" s="119" t="s">
        <v>69</v>
      </c>
      <c r="AP362" s="118">
        <v>14740000</v>
      </c>
      <c r="AQ362" s="119" t="s">
        <v>1214</v>
      </c>
      <c r="AR362" s="118">
        <v>0</v>
      </c>
      <c r="AS362" s="127" t="s">
        <v>77</v>
      </c>
      <c r="AT362" s="221">
        <v>13200000</v>
      </c>
      <c r="AU362" s="159">
        <f t="shared" si="22"/>
        <v>1540000</v>
      </c>
      <c r="AV362" s="98">
        <f t="shared" si="23"/>
        <v>0.89552238805970152</v>
      </c>
      <c r="AW362" s="193" t="s">
        <v>77</v>
      </c>
      <c r="AX362" s="119" t="s">
        <v>1215</v>
      </c>
      <c r="AY362" s="118" t="s">
        <v>2803</v>
      </c>
      <c r="AZ362" s="116" t="s">
        <v>69</v>
      </c>
      <c r="BA362" s="116" t="s">
        <v>69</v>
      </c>
    </row>
    <row r="363" spans="2:53" x14ac:dyDescent="0.25">
      <c r="B363" s="116">
        <v>2024</v>
      </c>
      <c r="C363" s="116">
        <v>891780111</v>
      </c>
      <c r="D363" s="117" t="s">
        <v>64</v>
      </c>
      <c r="E363" s="119" t="s">
        <v>1573</v>
      </c>
      <c r="F363" s="124" t="s">
        <v>1895</v>
      </c>
      <c r="G363" s="218">
        <v>0</v>
      </c>
      <c r="H363" s="119" t="s">
        <v>75</v>
      </c>
      <c r="I363" s="117" t="s">
        <v>65</v>
      </c>
      <c r="J363" s="118" t="s">
        <v>2203</v>
      </c>
      <c r="K363" s="118">
        <v>9380000</v>
      </c>
      <c r="L363" s="116" t="s">
        <v>70</v>
      </c>
      <c r="M363" s="118" t="s">
        <v>2466</v>
      </c>
      <c r="N363" s="118">
        <v>36695081</v>
      </c>
      <c r="O363" s="122">
        <v>14</v>
      </c>
      <c r="P363" s="219">
        <v>45302</v>
      </c>
      <c r="Q363" s="118">
        <v>2126349000</v>
      </c>
      <c r="R363" s="219">
        <v>45328</v>
      </c>
      <c r="S363" s="118">
        <v>9380000</v>
      </c>
      <c r="T363" s="119" t="s">
        <v>67</v>
      </c>
      <c r="U363" s="118">
        <v>45507423</v>
      </c>
      <c r="V363" s="118" t="s">
        <v>2714</v>
      </c>
      <c r="W363" s="219">
        <v>45328</v>
      </c>
      <c r="X363" s="219">
        <v>45328</v>
      </c>
      <c r="Y363" s="125" t="s">
        <v>77</v>
      </c>
      <c r="Z363" s="219">
        <v>45457</v>
      </c>
      <c r="AA363" s="124">
        <f t="shared" si="21"/>
        <v>129</v>
      </c>
      <c r="AB363" s="118">
        <v>0</v>
      </c>
      <c r="AC363" s="220">
        <v>0</v>
      </c>
      <c r="AD363" s="118">
        <v>0</v>
      </c>
      <c r="AE363" s="193" t="s">
        <v>77</v>
      </c>
      <c r="AF363" s="124">
        <f t="shared" si="24"/>
        <v>0</v>
      </c>
      <c r="AG363" s="118">
        <v>0</v>
      </c>
      <c r="AH363" s="118">
        <v>0</v>
      </c>
      <c r="AI363" s="193" t="s">
        <v>77</v>
      </c>
      <c r="AJ363" s="119">
        <v>0</v>
      </c>
      <c r="AK363" s="123" t="s">
        <v>77</v>
      </c>
      <c r="AL363" s="123" t="s">
        <v>77</v>
      </c>
      <c r="AM363" s="124">
        <f t="shared" si="25"/>
        <v>0</v>
      </c>
      <c r="AN363" s="124">
        <f>+K363+AC363-AH363</f>
        <v>9380000</v>
      </c>
      <c r="AO363" s="119" t="s">
        <v>69</v>
      </c>
      <c r="AP363" s="118">
        <v>9380000</v>
      </c>
      <c r="AQ363" s="119" t="s">
        <v>1214</v>
      </c>
      <c r="AR363" s="118">
        <v>0</v>
      </c>
      <c r="AS363" s="127" t="s">
        <v>77</v>
      </c>
      <c r="AT363" s="221">
        <v>8400000</v>
      </c>
      <c r="AU363" s="159">
        <f t="shared" si="22"/>
        <v>980000</v>
      </c>
      <c r="AV363" s="98">
        <f t="shared" si="23"/>
        <v>0.89552238805970152</v>
      </c>
      <c r="AW363" s="193" t="s">
        <v>77</v>
      </c>
      <c r="AX363" s="119" t="s">
        <v>1215</v>
      </c>
      <c r="AY363" s="118" t="s">
        <v>2804</v>
      </c>
      <c r="AZ363" s="116" t="s">
        <v>69</v>
      </c>
      <c r="BA363" s="116" t="s">
        <v>69</v>
      </c>
    </row>
    <row r="364" spans="2:53" x14ac:dyDescent="0.25">
      <c r="B364" s="116">
        <v>2024</v>
      </c>
      <c r="C364" s="116">
        <v>891780111</v>
      </c>
      <c r="D364" s="117" t="s">
        <v>64</v>
      </c>
      <c r="E364" s="119" t="s">
        <v>1574</v>
      </c>
      <c r="F364" s="124" t="s">
        <v>1896</v>
      </c>
      <c r="G364" s="218">
        <v>0</v>
      </c>
      <c r="H364" s="119" t="s">
        <v>75</v>
      </c>
      <c r="I364" s="117" t="s">
        <v>65</v>
      </c>
      <c r="J364" s="118" t="s">
        <v>2204</v>
      </c>
      <c r="K364" s="118">
        <v>14740000</v>
      </c>
      <c r="L364" s="116" t="s">
        <v>70</v>
      </c>
      <c r="M364" s="118" t="s">
        <v>2467</v>
      </c>
      <c r="N364" s="118">
        <v>1082866445</v>
      </c>
      <c r="O364" s="122">
        <v>13</v>
      </c>
      <c r="P364" s="193">
        <v>45302</v>
      </c>
      <c r="Q364" s="118">
        <v>4518689382</v>
      </c>
      <c r="R364" s="219">
        <v>45328</v>
      </c>
      <c r="S364" s="118">
        <v>14740000</v>
      </c>
      <c r="T364" s="119" t="s">
        <v>67</v>
      </c>
      <c r="U364" s="118">
        <v>45507423</v>
      </c>
      <c r="V364" s="118" t="s">
        <v>2714</v>
      </c>
      <c r="W364" s="219">
        <v>45328</v>
      </c>
      <c r="X364" s="219">
        <v>45328</v>
      </c>
      <c r="Y364" s="125" t="s">
        <v>77</v>
      </c>
      <c r="Z364" s="219">
        <v>45457</v>
      </c>
      <c r="AA364" s="124">
        <f t="shared" si="21"/>
        <v>129</v>
      </c>
      <c r="AB364" s="118">
        <v>0</v>
      </c>
      <c r="AC364" s="220">
        <v>0</v>
      </c>
      <c r="AD364" s="118">
        <v>0</v>
      </c>
      <c r="AE364" s="193" t="s">
        <v>77</v>
      </c>
      <c r="AF364" s="124">
        <f t="shared" si="24"/>
        <v>0</v>
      </c>
      <c r="AG364" s="118">
        <v>0</v>
      </c>
      <c r="AH364" s="118">
        <v>0</v>
      </c>
      <c r="AI364" s="193" t="s">
        <v>77</v>
      </c>
      <c r="AJ364" s="119">
        <v>0</v>
      </c>
      <c r="AK364" s="123" t="s">
        <v>77</v>
      </c>
      <c r="AL364" s="123" t="s">
        <v>77</v>
      </c>
      <c r="AM364" s="124">
        <f t="shared" si="25"/>
        <v>0</v>
      </c>
      <c r="AN364" s="124">
        <f>+K364+AC364-AH364</f>
        <v>14740000</v>
      </c>
      <c r="AO364" s="119" t="s">
        <v>69</v>
      </c>
      <c r="AP364" s="118">
        <v>14740000</v>
      </c>
      <c r="AQ364" s="119" t="s">
        <v>1214</v>
      </c>
      <c r="AR364" s="118">
        <v>0</v>
      </c>
      <c r="AS364" s="127" t="s">
        <v>77</v>
      </c>
      <c r="AT364" s="221">
        <v>13200000</v>
      </c>
      <c r="AU364" s="159">
        <f t="shared" si="22"/>
        <v>1540000</v>
      </c>
      <c r="AV364" s="98">
        <f t="shared" si="23"/>
        <v>0.89552238805970152</v>
      </c>
      <c r="AW364" s="193" t="s">
        <v>77</v>
      </c>
      <c r="AX364" s="119" t="s">
        <v>1215</v>
      </c>
      <c r="AY364" s="118" t="s">
        <v>2805</v>
      </c>
      <c r="AZ364" s="116" t="s">
        <v>69</v>
      </c>
      <c r="BA364" s="116" t="s">
        <v>69</v>
      </c>
    </row>
    <row r="365" spans="2:53" x14ac:dyDescent="0.25">
      <c r="B365" s="116">
        <v>2024</v>
      </c>
      <c r="C365" s="116">
        <v>891780111</v>
      </c>
      <c r="D365" s="117" t="s">
        <v>64</v>
      </c>
      <c r="E365" s="119" t="s">
        <v>1575</v>
      </c>
      <c r="F365" s="124" t="s">
        <v>1897</v>
      </c>
      <c r="G365" s="218">
        <v>0</v>
      </c>
      <c r="H365" s="119" t="s">
        <v>75</v>
      </c>
      <c r="I365" s="117" t="s">
        <v>65</v>
      </c>
      <c r="J365" s="118" t="s">
        <v>2205</v>
      </c>
      <c r="K365" s="118">
        <v>9380000</v>
      </c>
      <c r="L365" s="116" t="s">
        <v>70</v>
      </c>
      <c r="M365" s="118" t="s">
        <v>2468</v>
      </c>
      <c r="N365" s="118">
        <v>50956720</v>
      </c>
      <c r="O365" s="122">
        <v>14</v>
      </c>
      <c r="P365" s="219">
        <v>45302</v>
      </c>
      <c r="Q365" s="118">
        <v>2126349000</v>
      </c>
      <c r="R365" s="219">
        <v>45328</v>
      </c>
      <c r="S365" s="118">
        <v>9380000</v>
      </c>
      <c r="T365" s="119" t="s">
        <v>67</v>
      </c>
      <c r="U365" s="118">
        <v>45507423</v>
      </c>
      <c r="V365" s="118" t="s">
        <v>2714</v>
      </c>
      <c r="W365" s="219">
        <v>45328</v>
      </c>
      <c r="X365" s="219">
        <v>45328</v>
      </c>
      <c r="Y365" s="125" t="s">
        <v>77</v>
      </c>
      <c r="Z365" s="219">
        <v>45457</v>
      </c>
      <c r="AA365" s="124">
        <f t="shared" si="21"/>
        <v>129</v>
      </c>
      <c r="AB365" s="118">
        <v>0</v>
      </c>
      <c r="AC365" s="220">
        <v>0</v>
      </c>
      <c r="AD365" s="118">
        <v>0</v>
      </c>
      <c r="AE365" s="193" t="s">
        <v>77</v>
      </c>
      <c r="AF365" s="124">
        <f t="shared" si="24"/>
        <v>0</v>
      </c>
      <c r="AG365" s="118">
        <v>0</v>
      </c>
      <c r="AH365" s="118">
        <v>0</v>
      </c>
      <c r="AI365" s="193" t="s">
        <v>77</v>
      </c>
      <c r="AJ365" s="119">
        <v>0</v>
      </c>
      <c r="AK365" s="123" t="s">
        <v>77</v>
      </c>
      <c r="AL365" s="123" t="s">
        <v>77</v>
      </c>
      <c r="AM365" s="124">
        <f t="shared" si="25"/>
        <v>0</v>
      </c>
      <c r="AN365" s="124">
        <f>+K365+AC365-AH365</f>
        <v>9380000</v>
      </c>
      <c r="AO365" s="119" t="s">
        <v>69</v>
      </c>
      <c r="AP365" s="118">
        <v>9380000</v>
      </c>
      <c r="AQ365" s="119" t="s">
        <v>1214</v>
      </c>
      <c r="AR365" s="118">
        <v>0</v>
      </c>
      <c r="AS365" s="127" t="s">
        <v>77</v>
      </c>
      <c r="AT365" s="221">
        <v>8400000</v>
      </c>
      <c r="AU365" s="159">
        <f t="shared" si="22"/>
        <v>980000</v>
      </c>
      <c r="AV365" s="98">
        <f t="shared" si="23"/>
        <v>0.89552238805970152</v>
      </c>
      <c r="AW365" s="193" t="s">
        <v>77</v>
      </c>
      <c r="AX365" s="119" t="s">
        <v>1215</v>
      </c>
      <c r="AY365" s="118" t="s">
        <v>2806</v>
      </c>
      <c r="AZ365" s="116" t="s">
        <v>69</v>
      </c>
      <c r="BA365" s="116" t="s">
        <v>69</v>
      </c>
    </row>
    <row r="366" spans="2:53" x14ac:dyDescent="0.25">
      <c r="B366" s="116">
        <v>2024</v>
      </c>
      <c r="C366" s="116">
        <v>891780111</v>
      </c>
      <c r="D366" s="117" t="s">
        <v>64</v>
      </c>
      <c r="E366" s="119" t="s">
        <v>1576</v>
      </c>
      <c r="F366" s="124" t="s">
        <v>1898</v>
      </c>
      <c r="G366" s="218">
        <v>0</v>
      </c>
      <c r="H366" s="119" t="s">
        <v>75</v>
      </c>
      <c r="I366" s="117" t="s">
        <v>65</v>
      </c>
      <c r="J366" s="118" t="s">
        <v>2206</v>
      </c>
      <c r="K366" s="118">
        <v>12060000</v>
      </c>
      <c r="L366" s="116" t="s">
        <v>70</v>
      </c>
      <c r="M366" s="118" t="s">
        <v>2469</v>
      </c>
      <c r="N366" s="118">
        <v>1083015401</v>
      </c>
      <c r="O366" s="122">
        <v>13</v>
      </c>
      <c r="P366" s="193">
        <v>45302</v>
      </c>
      <c r="Q366" s="118">
        <v>4518689382</v>
      </c>
      <c r="R366" s="219">
        <v>45328</v>
      </c>
      <c r="S366" s="118">
        <v>12060000</v>
      </c>
      <c r="T366" s="119" t="s">
        <v>67</v>
      </c>
      <c r="U366" s="118">
        <v>84452087</v>
      </c>
      <c r="V366" s="118" t="s">
        <v>1171</v>
      </c>
      <c r="W366" s="219">
        <v>45328</v>
      </c>
      <c r="X366" s="219">
        <v>45328</v>
      </c>
      <c r="Y366" s="125" t="s">
        <v>77</v>
      </c>
      <c r="Z366" s="219">
        <v>45457</v>
      </c>
      <c r="AA366" s="124">
        <f t="shared" si="21"/>
        <v>129</v>
      </c>
      <c r="AB366" s="118">
        <v>0</v>
      </c>
      <c r="AC366" s="220">
        <v>0</v>
      </c>
      <c r="AD366" s="118">
        <v>0</v>
      </c>
      <c r="AE366" s="193" t="s">
        <v>77</v>
      </c>
      <c r="AF366" s="124">
        <f t="shared" si="24"/>
        <v>0</v>
      </c>
      <c r="AG366" s="118">
        <v>0</v>
      </c>
      <c r="AH366" s="118">
        <v>0</v>
      </c>
      <c r="AI366" s="193" t="s">
        <v>77</v>
      </c>
      <c r="AJ366" s="119">
        <v>0</v>
      </c>
      <c r="AK366" s="123" t="s">
        <v>77</v>
      </c>
      <c r="AL366" s="123" t="s">
        <v>77</v>
      </c>
      <c r="AM366" s="124">
        <f t="shared" si="25"/>
        <v>0</v>
      </c>
      <c r="AN366" s="124">
        <f>+K366+AC366-AH366</f>
        <v>12060000</v>
      </c>
      <c r="AO366" s="119" t="s">
        <v>69</v>
      </c>
      <c r="AP366" s="118">
        <v>12060000</v>
      </c>
      <c r="AQ366" s="119" t="s">
        <v>1214</v>
      </c>
      <c r="AR366" s="118">
        <v>0</v>
      </c>
      <c r="AS366" s="127" t="s">
        <v>77</v>
      </c>
      <c r="AT366" s="221">
        <v>10800000</v>
      </c>
      <c r="AU366" s="159">
        <f t="shared" si="22"/>
        <v>1260000</v>
      </c>
      <c r="AV366" s="98">
        <f t="shared" si="23"/>
        <v>0.89552238805970152</v>
      </c>
      <c r="AW366" s="193" t="s">
        <v>77</v>
      </c>
      <c r="AX366" s="119" t="s">
        <v>1215</v>
      </c>
      <c r="AY366" s="118" t="s">
        <v>2807</v>
      </c>
      <c r="AZ366" s="116" t="s">
        <v>69</v>
      </c>
      <c r="BA366" s="116" t="s">
        <v>69</v>
      </c>
    </row>
    <row r="367" spans="2:53" x14ac:dyDescent="0.25">
      <c r="B367" s="116">
        <v>2024</v>
      </c>
      <c r="C367" s="116">
        <v>891780111</v>
      </c>
      <c r="D367" s="117" t="s">
        <v>64</v>
      </c>
      <c r="E367" s="119" t="s">
        <v>1577</v>
      </c>
      <c r="F367" s="124" t="s">
        <v>1899</v>
      </c>
      <c r="G367" s="218">
        <v>0</v>
      </c>
      <c r="H367" s="119" t="s">
        <v>75</v>
      </c>
      <c r="I367" s="117" t="s">
        <v>65</v>
      </c>
      <c r="J367" s="118" t="s">
        <v>2207</v>
      </c>
      <c r="K367" s="118">
        <v>12060000</v>
      </c>
      <c r="L367" s="116" t="s">
        <v>70</v>
      </c>
      <c r="M367" s="118" t="s">
        <v>2470</v>
      </c>
      <c r="N367" s="118">
        <v>36724927</v>
      </c>
      <c r="O367" s="122">
        <v>13</v>
      </c>
      <c r="P367" s="193">
        <v>45302</v>
      </c>
      <c r="Q367" s="118">
        <v>4518689382</v>
      </c>
      <c r="R367" s="219">
        <v>45328</v>
      </c>
      <c r="S367" s="118">
        <v>12060000</v>
      </c>
      <c r="T367" s="119" t="s">
        <v>67</v>
      </c>
      <c r="U367" s="118">
        <v>85459497</v>
      </c>
      <c r="V367" s="118" t="s">
        <v>1186</v>
      </c>
      <c r="W367" s="219">
        <v>45328</v>
      </c>
      <c r="X367" s="219">
        <v>45328</v>
      </c>
      <c r="Y367" s="125" t="s">
        <v>77</v>
      </c>
      <c r="Z367" s="219">
        <v>45457</v>
      </c>
      <c r="AA367" s="124">
        <f t="shared" si="21"/>
        <v>129</v>
      </c>
      <c r="AB367" s="118">
        <v>0</v>
      </c>
      <c r="AC367" s="220">
        <v>0</v>
      </c>
      <c r="AD367" s="118">
        <v>0</v>
      </c>
      <c r="AE367" s="193" t="s">
        <v>77</v>
      </c>
      <c r="AF367" s="124">
        <f t="shared" si="24"/>
        <v>0</v>
      </c>
      <c r="AG367" s="118">
        <v>0</v>
      </c>
      <c r="AH367" s="118">
        <v>0</v>
      </c>
      <c r="AI367" s="193" t="s">
        <v>77</v>
      </c>
      <c r="AJ367" s="119">
        <v>0</v>
      </c>
      <c r="AK367" s="123" t="s">
        <v>77</v>
      </c>
      <c r="AL367" s="123" t="s">
        <v>77</v>
      </c>
      <c r="AM367" s="124">
        <f t="shared" si="25"/>
        <v>0</v>
      </c>
      <c r="AN367" s="124">
        <f>+K367+AC367-AH367</f>
        <v>12060000</v>
      </c>
      <c r="AO367" s="119" t="s">
        <v>69</v>
      </c>
      <c r="AP367" s="118">
        <v>12060000</v>
      </c>
      <c r="AQ367" s="119" t="s">
        <v>1214</v>
      </c>
      <c r="AR367" s="118">
        <v>0</v>
      </c>
      <c r="AS367" s="127" t="s">
        <v>77</v>
      </c>
      <c r="AT367" s="221">
        <v>10800000</v>
      </c>
      <c r="AU367" s="159">
        <f t="shared" si="22"/>
        <v>1260000</v>
      </c>
      <c r="AV367" s="98">
        <f t="shared" si="23"/>
        <v>0.89552238805970152</v>
      </c>
      <c r="AW367" s="193" t="s">
        <v>77</v>
      </c>
      <c r="AX367" s="119" t="s">
        <v>1215</v>
      </c>
      <c r="AY367" s="118" t="s">
        <v>2808</v>
      </c>
      <c r="AZ367" s="116" t="s">
        <v>69</v>
      </c>
      <c r="BA367" s="116" t="s">
        <v>69</v>
      </c>
    </row>
    <row r="368" spans="2:53" x14ac:dyDescent="0.25">
      <c r="B368" s="116">
        <v>2024</v>
      </c>
      <c r="C368" s="116">
        <v>891780111</v>
      </c>
      <c r="D368" s="117" t="s">
        <v>64</v>
      </c>
      <c r="E368" s="119" t="s">
        <v>1578</v>
      </c>
      <c r="F368" s="124" t="s">
        <v>1900</v>
      </c>
      <c r="G368" s="218">
        <v>0</v>
      </c>
      <c r="H368" s="119" t="s">
        <v>75</v>
      </c>
      <c r="I368" s="117" t="s">
        <v>65</v>
      </c>
      <c r="J368" s="118" t="s">
        <v>2208</v>
      </c>
      <c r="K368" s="118">
        <v>9380000</v>
      </c>
      <c r="L368" s="116" t="s">
        <v>70</v>
      </c>
      <c r="M368" s="118" t="s">
        <v>2471</v>
      </c>
      <c r="N368" s="118">
        <v>1102848790</v>
      </c>
      <c r="O368" s="122">
        <v>14</v>
      </c>
      <c r="P368" s="219">
        <v>45302</v>
      </c>
      <c r="Q368" s="118">
        <v>2126349000</v>
      </c>
      <c r="R368" s="219">
        <v>45328</v>
      </c>
      <c r="S368" s="118">
        <v>9380000</v>
      </c>
      <c r="T368" s="119" t="s">
        <v>67</v>
      </c>
      <c r="U368" s="118">
        <v>55301715</v>
      </c>
      <c r="V368" s="118" t="s">
        <v>2713</v>
      </c>
      <c r="W368" s="219">
        <v>45328</v>
      </c>
      <c r="X368" s="219">
        <v>45328</v>
      </c>
      <c r="Y368" s="125" t="s">
        <v>77</v>
      </c>
      <c r="Z368" s="219">
        <v>45457</v>
      </c>
      <c r="AA368" s="124">
        <f t="shared" si="21"/>
        <v>129</v>
      </c>
      <c r="AB368" s="118">
        <v>0</v>
      </c>
      <c r="AC368" s="220">
        <v>0</v>
      </c>
      <c r="AD368" s="118">
        <v>0</v>
      </c>
      <c r="AE368" s="193" t="s">
        <v>77</v>
      </c>
      <c r="AF368" s="124">
        <f t="shared" si="24"/>
        <v>0</v>
      </c>
      <c r="AG368" s="118">
        <v>0</v>
      </c>
      <c r="AH368" s="118">
        <v>0</v>
      </c>
      <c r="AI368" s="193" t="s">
        <v>77</v>
      </c>
      <c r="AJ368" s="119">
        <v>0</v>
      </c>
      <c r="AK368" s="123" t="s">
        <v>77</v>
      </c>
      <c r="AL368" s="123" t="s">
        <v>77</v>
      </c>
      <c r="AM368" s="124">
        <f t="shared" si="25"/>
        <v>0</v>
      </c>
      <c r="AN368" s="124">
        <f>+K368+AC368-AH368</f>
        <v>9380000</v>
      </c>
      <c r="AO368" s="119" t="s">
        <v>69</v>
      </c>
      <c r="AP368" s="118">
        <v>9380000</v>
      </c>
      <c r="AQ368" s="119" t="s">
        <v>1214</v>
      </c>
      <c r="AR368" s="118">
        <v>0</v>
      </c>
      <c r="AS368" s="127" t="s">
        <v>77</v>
      </c>
      <c r="AT368" s="221">
        <v>8400000</v>
      </c>
      <c r="AU368" s="159">
        <f t="shared" si="22"/>
        <v>980000</v>
      </c>
      <c r="AV368" s="98">
        <f t="shared" si="23"/>
        <v>0.89552238805970152</v>
      </c>
      <c r="AW368" s="193" t="s">
        <v>77</v>
      </c>
      <c r="AX368" s="119" t="s">
        <v>1215</v>
      </c>
      <c r="AY368" s="118" t="s">
        <v>2809</v>
      </c>
      <c r="AZ368" s="116" t="s">
        <v>69</v>
      </c>
      <c r="BA368" s="116" t="s">
        <v>69</v>
      </c>
    </row>
    <row r="369" spans="2:53" x14ac:dyDescent="0.25">
      <c r="B369" s="116">
        <v>2024</v>
      </c>
      <c r="C369" s="116">
        <v>891780111</v>
      </c>
      <c r="D369" s="117" t="s">
        <v>64</v>
      </c>
      <c r="E369" s="119" t="s">
        <v>1579</v>
      </c>
      <c r="F369" s="124" t="s">
        <v>1901</v>
      </c>
      <c r="G369" s="218">
        <v>0</v>
      </c>
      <c r="H369" s="119" t="s">
        <v>75</v>
      </c>
      <c r="I369" s="117" t="s">
        <v>65</v>
      </c>
      <c r="J369" s="118" t="s">
        <v>2209</v>
      </c>
      <c r="K369" s="118">
        <v>12060000</v>
      </c>
      <c r="L369" s="116" t="s">
        <v>70</v>
      </c>
      <c r="M369" s="118" t="s">
        <v>2472</v>
      </c>
      <c r="N369" s="118">
        <v>1128149649</v>
      </c>
      <c r="O369" s="122">
        <v>13</v>
      </c>
      <c r="P369" s="193">
        <v>45302</v>
      </c>
      <c r="Q369" s="118">
        <v>4518689382</v>
      </c>
      <c r="R369" s="219">
        <v>45328</v>
      </c>
      <c r="S369" s="118">
        <v>12060000</v>
      </c>
      <c r="T369" s="119" t="s">
        <v>67</v>
      </c>
      <c r="U369" s="118">
        <v>57441846</v>
      </c>
      <c r="V369" s="118" t="s">
        <v>1184</v>
      </c>
      <c r="W369" s="219">
        <v>45328</v>
      </c>
      <c r="X369" s="219">
        <v>45328</v>
      </c>
      <c r="Y369" s="125" t="s">
        <v>77</v>
      </c>
      <c r="Z369" s="219">
        <v>45457</v>
      </c>
      <c r="AA369" s="124">
        <f t="shared" si="21"/>
        <v>129</v>
      </c>
      <c r="AB369" s="118">
        <v>0</v>
      </c>
      <c r="AC369" s="220">
        <v>0</v>
      </c>
      <c r="AD369" s="118">
        <v>0</v>
      </c>
      <c r="AE369" s="193" t="s">
        <v>77</v>
      </c>
      <c r="AF369" s="124">
        <f t="shared" si="24"/>
        <v>0</v>
      </c>
      <c r="AG369" s="118">
        <v>0</v>
      </c>
      <c r="AH369" s="118">
        <v>0</v>
      </c>
      <c r="AI369" s="193" t="s">
        <v>77</v>
      </c>
      <c r="AJ369" s="119">
        <v>0</v>
      </c>
      <c r="AK369" s="123" t="s">
        <v>77</v>
      </c>
      <c r="AL369" s="123" t="s">
        <v>77</v>
      </c>
      <c r="AM369" s="124">
        <f t="shared" si="25"/>
        <v>0</v>
      </c>
      <c r="AN369" s="124">
        <f>+K369+AC369-AH369</f>
        <v>12060000</v>
      </c>
      <c r="AO369" s="119" t="s">
        <v>69</v>
      </c>
      <c r="AP369" s="118">
        <v>12060000</v>
      </c>
      <c r="AQ369" s="119" t="s">
        <v>1214</v>
      </c>
      <c r="AR369" s="118">
        <v>0</v>
      </c>
      <c r="AS369" s="127" t="s">
        <v>77</v>
      </c>
      <c r="AT369" s="221">
        <v>10800000</v>
      </c>
      <c r="AU369" s="159">
        <f t="shared" si="22"/>
        <v>1260000</v>
      </c>
      <c r="AV369" s="98">
        <f t="shared" si="23"/>
        <v>0.89552238805970152</v>
      </c>
      <c r="AW369" s="193" t="s">
        <v>77</v>
      </c>
      <c r="AX369" s="119" t="s">
        <v>1215</v>
      </c>
      <c r="AY369" s="118" t="s">
        <v>2810</v>
      </c>
      <c r="AZ369" s="116" t="s">
        <v>69</v>
      </c>
      <c r="BA369" s="116" t="s">
        <v>69</v>
      </c>
    </row>
    <row r="370" spans="2:53" x14ac:dyDescent="0.25">
      <c r="B370" s="116">
        <v>2024</v>
      </c>
      <c r="C370" s="116">
        <v>891780111</v>
      </c>
      <c r="D370" s="117" t="s">
        <v>64</v>
      </c>
      <c r="E370" s="119" t="s">
        <v>1580</v>
      </c>
      <c r="F370" s="124" t="s">
        <v>1902</v>
      </c>
      <c r="G370" s="218">
        <v>0</v>
      </c>
      <c r="H370" s="119" t="s">
        <v>75</v>
      </c>
      <c r="I370" s="117" t="s">
        <v>65</v>
      </c>
      <c r="J370" s="118" t="s">
        <v>2210</v>
      </c>
      <c r="K370" s="118">
        <v>9380000</v>
      </c>
      <c r="L370" s="116" t="s">
        <v>70</v>
      </c>
      <c r="M370" s="118" t="s">
        <v>2473</v>
      </c>
      <c r="N370" s="118">
        <v>9738364</v>
      </c>
      <c r="O370" s="122">
        <v>14</v>
      </c>
      <c r="P370" s="219">
        <v>45302</v>
      </c>
      <c r="Q370" s="118">
        <v>2126349000</v>
      </c>
      <c r="R370" s="219">
        <v>45329</v>
      </c>
      <c r="S370" s="118">
        <v>9380000</v>
      </c>
      <c r="T370" s="119" t="s">
        <v>67</v>
      </c>
      <c r="U370" s="118">
        <v>7601831</v>
      </c>
      <c r="V370" s="118" t="s">
        <v>2715</v>
      </c>
      <c r="W370" s="219">
        <v>45329</v>
      </c>
      <c r="X370" s="219">
        <v>45329</v>
      </c>
      <c r="Y370" s="125" t="s">
        <v>77</v>
      </c>
      <c r="Z370" s="219">
        <v>45457</v>
      </c>
      <c r="AA370" s="124">
        <f t="shared" si="21"/>
        <v>128</v>
      </c>
      <c r="AB370" s="118">
        <v>0</v>
      </c>
      <c r="AC370" s="220">
        <v>0</v>
      </c>
      <c r="AD370" s="118">
        <v>0</v>
      </c>
      <c r="AE370" s="193" t="s">
        <v>77</v>
      </c>
      <c r="AF370" s="124">
        <f t="shared" si="24"/>
        <v>0</v>
      </c>
      <c r="AG370" s="118">
        <v>0</v>
      </c>
      <c r="AH370" s="118">
        <v>0</v>
      </c>
      <c r="AI370" s="193" t="s">
        <v>77</v>
      </c>
      <c r="AJ370" s="119">
        <v>0</v>
      </c>
      <c r="AK370" s="123" t="s">
        <v>77</v>
      </c>
      <c r="AL370" s="123" t="s">
        <v>77</v>
      </c>
      <c r="AM370" s="124">
        <f t="shared" si="25"/>
        <v>0</v>
      </c>
      <c r="AN370" s="124">
        <f>+K370+AC370-AH370</f>
        <v>9380000</v>
      </c>
      <c r="AO370" s="119" t="s">
        <v>69</v>
      </c>
      <c r="AP370" s="118">
        <v>9380000</v>
      </c>
      <c r="AQ370" s="119" t="s">
        <v>1214</v>
      </c>
      <c r="AR370" s="118">
        <v>0</v>
      </c>
      <c r="AS370" s="127" t="s">
        <v>77</v>
      </c>
      <c r="AT370" s="221">
        <v>6300000</v>
      </c>
      <c r="AU370" s="159">
        <f t="shared" si="22"/>
        <v>3080000</v>
      </c>
      <c r="AV370" s="98">
        <f t="shared" si="23"/>
        <v>0.67164179104477617</v>
      </c>
      <c r="AW370" s="193" t="s">
        <v>77</v>
      </c>
      <c r="AX370" s="119" t="s">
        <v>1215</v>
      </c>
      <c r="AY370" s="118" t="s">
        <v>2811</v>
      </c>
      <c r="AZ370" s="116" t="s">
        <v>69</v>
      </c>
      <c r="BA370" s="116" t="s">
        <v>69</v>
      </c>
    </row>
    <row r="371" spans="2:53" x14ac:dyDescent="0.25">
      <c r="B371" s="116">
        <v>2024</v>
      </c>
      <c r="C371" s="116">
        <v>891780111</v>
      </c>
      <c r="D371" s="117" t="s">
        <v>64</v>
      </c>
      <c r="E371" s="119" t="s">
        <v>1581</v>
      </c>
      <c r="F371" s="124" t="s">
        <v>1903</v>
      </c>
      <c r="G371" s="218">
        <v>0</v>
      </c>
      <c r="H371" s="119" t="s">
        <v>75</v>
      </c>
      <c r="I371" s="117" t="s">
        <v>65</v>
      </c>
      <c r="J371" s="118" t="s">
        <v>2211</v>
      </c>
      <c r="K371" s="118">
        <v>18760000</v>
      </c>
      <c r="L371" s="116" t="s">
        <v>70</v>
      </c>
      <c r="M371" s="118" t="s">
        <v>2474</v>
      </c>
      <c r="N371" s="118">
        <v>85474255</v>
      </c>
      <c r="O371" s="122">
        <v>13</v>
      </c>
      <c r="P371" s="193">
        <v>45302</v>
      </c>
      <c r="Q371" s="118">
        <v>4518689382</v>
      </c>
      <c r="R371" s="219">
        <v>45329</v>
      </c>
      <c r="S371" s="118">
        <v>18760000</v>
      </c>
      <c r="T371" s="119" t="s">
        <v>67</v>
      </c>
      <c r="U371" s="118">
        <v>85154788</v>
      </c>
      <c r="V371" s="118" t="s">
        <v>2716</v>
      </c>
      <c r="W371" s="219">
        <v>45329</v>
      </c>
      <c r="X371" s="219">
        <v>45329</v>
      </c>
      <c r="Y371" s="125" t="s">
        <v>77</v>
      </c>
      <c r="Z371" s="219">
        <v>45457</v>
      </c>
      <c r="AA371" s="124">
        <f t="shared" si="21"/>
        <v>128</v>
      </c>
      <c r="AB371" s="118">
        <v>0</v>
      </c>
      <c r="AC371" s="220">
        <v>0</v>
      </c>
      <c r="AD371" s="118">
        <v>0</v>
      </c>
      <c r="AE371" s="193" t="s">
        <v>77</v>
      </c>
      <c r="AF371" s="124">
        <f t="shared" si="24"/>
        <v>0</v>
      </c>
      <c r="AG371" s="118">
        <v>0</v>
      </c>
      <c r="AH371" s="118">
        <v>0</v>
      </c>
      <c r="AI371" s="193" t="s">
        <v>77</v>
      </c>
      <c r="AJ371" s="119">
        <v>0</v>
      </c>
      <c r="AK371" s="123" t="s">
        <v>77</v>
      </c>
      <c r="AL371" s="123" t="s">
        <v>77</v>
      </c>
      <c r="AM371" s="124">
        <f t="shared" si="25"/>
        <v>0</v>
      </c>
      <c r="AN371" s="124">
        <f>+K371+AC371-AH371</f>
        <v>18760000</v>
      </c>
      <c r="AO371" s="119" t="s">
        <v>69</v>
      </c>
      <c r="AP371" s="118">
        <v>18760000</v>
      </c>
      <c r="AQ371" s="119" t="s">
        <v>1214</v>
      </c>
      <c r="AR371" s="118">
        <v>0</v>
      </c>
      <c r="AS371" s="127" t="s">
        <v>77</v>
      </c>
      <c r="AT371" s="221">
        <v>16800000</v>
      </c>
      <c r="AU371" s="159">
        <f t="shared" si="22"/>
        <v>1960000</v>
      </c>
      <c r="AV371" s="98">
        <f t="shared" si="23"/>
        <v>0.89552238805970152</v>
      </c>
      <c r="AW371" s="193" t="s">
        <v>77</v>
      </c>
      <c r="AX371" s="119" t="s">
        <v>1215</v>
      </c>
      <c r="AY371" s="118" t="s">
        <v>2812</v>
      </c>
      <c r="AZ371" s="116" t="s">
        <v>69</v>
      </c>
      <c r="BA371" s="116" t="s">
        <v>69</v>
      </c>
    </row>
    <row r="372" spans="2:53" x14ac:dyDescent="0.25">
      <c r="B372" s="116">
        <v>2024</v>
      </c>
      <c r="C372" s="116">
        <v>891780111</v>
      </c>
      <c r="D372" s="117" t="s">
        <v>64</v>
      </c>
      <c r="E372" s="119" t="s">
        <v>1582</v>
      </c>
      <c r="F372" s="124" t="s">
        <v>1904</v>
      </c>
      <c r="G372" s="218">
        <v>0</v>
      </c>
      <c r="H372" s="119" t="s">
        <v>75</v>
      </c>
      <c r="I372" s="117" t="s">
        <v>65</v>
      </c>
      <c r="J372" s="118" t="s">
        <v>2167</v>
      </c>
      <c r="K372" s="118">
        <v>11167000</v>
      </c>
      <c r="L372" s="116" t="s">
        <v>70</v>
      </c>
      <c r="M372" s="118" t="s">
        <v>2475</v>
      </c>
      <c r="N372" s="118">
        <v>1082842092</v>
      </c>
      <c r="O372" s="122">
        <v>14</v>
      </c>
      <c r="P372" s="219">
        <v>45302</v>
      </c>
      <c r="Q372" s="118">
        <v>2126349000</v>
      </c>
      <c r="R372" s="219">
        <v>45329</v>
      </c>
      <c r="S372" s="118">
        <v>11167000</v>
      </c>
      <c r="T372" s="119" t="s">
        <v>67</v>
      </c>
      <c r="U372" s="118">
        <v>1082868728</v>
      </c>
      <c r="V372" s="118" t="s">
        <v>1201</v>
      </c>
      <c r="W372" s="219">
        <v>45329</v>
      </c>
      <c r="X372" s="219">
        <v>45329</v>
      </c>
      <c r="Y372" s="125" t="s">
        <v>77</v>
      </c>
      <c r="Z372" s="219">
        <v>45457</v>
      </c>
      <c r="AA372" s="124">
        <f t="shared" si="21"/>
        <v>128</v>
      </c>
      <c r="AB372" s="118">
        <v>0</v>
      </c>
      <c r="AC372" s="220">
        <v>0</v>
      </c>
      <c r="AD372" s="118">
        <v>0</v>
      </c>
      <c r="AE372" s="193" t="s">
        <v>77</v>
      </c>
      <c r="AF372" s="124">
        <f t="shared" si="24"/>
        <v>0</v>
      </c>
      <c r="AG372" s="118">
        <v>0</v>
      </c>
      <c r="AH372" s="118">
        <v>0</v>
      </c>
      <c r="AI372" s="193" t="s">
        <v>77</v>
      </c>
      <c r="AJ372" s="119">
        <v>0</v>
      </c>
      <c r="AK372" s="123" t="s">
        <v>77</v>
      </c>
      <c r="AL372" s="123" t="s">
        <v>77</v>
      </c>
      <c r="AM372" s="124">
        <f t="shared" si="25"/>
        <v>0</v>
      </c>
      <c r="AN372" s="124">
        <f>+K372+AC372-AH372</f>
        <v>11167000</v>
      </c>
      <c r="AO372" s="119" t="s">
        <v>69</v>
      </c>
      <c r="AP372" s="118">
        <v>11167000</v>
      </c>
      <c r="AQ372" s="119" t="s">
        <v>1214</v>
      </c>
      <c r="AR372" s="118">
        <v>0</v>
      </c>
      <c r="AS372" s="127" t="s">
        <v>77</v>
      </c>
      <c r="AT372" s="221">
        <v>10000000</v>
      </c>
      <c r="AU372" s="159">
        <f t="shared" si="22"/>
        <v>1167000</v>
      </c>
      <c r="AV372" s="98">
        <f t="shared" si="23"/>
        <v>0.89549565684606425</v>
      </c>
      <c r="AW372" s="193" t="s">
        <v>77</v>
      </c>
      <c r="AX372" s="119" t="s">
        <v>1215</v>
      </c>
      <c r="AY372" s="118" t="s">
        <v>2813</v>
      </c>
      <c r="AZ372" s="116" t="s">
        <v>69</v>
      </c>
      <c r="BA372" s="116" t="s">
        <v>69</v>
      </c>
    </row>
    <row r="373" spans="2:53" x14ac:dyDescent="0.25">
      <c r="B373" s="116">
        <v>2024</v>
      </c>
      <c r="C373" s="116">
        <v>891780111</v>
      </c>
      <c r="D373" s="117" t="s">
        <v>64</v>
      </c>
      <c r="E373" s="119" t="s">
        <v>1583</v>
      </c>
      <c r="F373" s="124" t="s">
        <v>1905</v>
      </c>
      <c r="G373" s="218">
        <v>0</v>
      </c>
      <c r="H373" s="119" t="s">
        <v>75</v>
      </c>
      <c r="I373" s="117" t="s">
        <v>65</v>
      </c>
      <c r="J373" s="118" t="s">
        <v>2212</v>
      </c>
      <c r="K373" s="118">
        <v>9380000</v>
      </c>
      <c r="L373" s="116" t="s">
        <v>70</v>
      </c>
      <c r="M373" s="118" t="s">
        <v>2476</v>
      </c>
      <c r="N373" s="118">
        <v>49746297</v>
      </c>
      <c r="O373" s="122">
        <v>14</v>
      </c>
      <c r="P373" s="219">
        <v>45302</v>
      </c>
      <c r="Q373" s="118">
        <v>2126349000</v>
      </c>
      <c r="R373" s="219">
        <v>45329</v>
      </c>
      <c r="S373" s="118">
        <v>9380000</v>
      </c>
      <c r="T373" s="119" t="s">
        <v>67</v>
      </c>
      <c r="U373" s="118">
        <v>36564011</v>
      </c>
      <c r="V373" s="118" t="s">
        <v>1187</v>
      </c>
      <c r="W373" s="219">
        <v>45329</v>
      </c>
      <c r="X373" s="219">
        <v>45329</v>
      </c>
      <c r="Y373" s="125" t="s">
        <v>77</v>
      </c>
      <c r="Z373" s="219">
        <v>45457</v>
      </c>
      <c r="AA373" s="124">
        <f t="shared" si="21"/>
        <v>128</v>
      </c>
      <c r="AB373" s="118">
        <v>0</v>
      </c>
      <c r="AC373" s="220">
        <v>0</v>
      </c>
      <c r="AD373" s="118">
        <v>0</v>
      </c>
      <c r="AE373" s="193" t="s">
        <v>77</v>
      </c>
      <c r="AF373" s="124">
        <f t="shared" si="24"/>
        <v>0</v>
      </c>
      <c r="AG373" s="118">
        <v>0</v>
      </c>
      <c r="AH373" s="118">
        <v>0</v>
      </c>
      <c r="AI373" s="193" t="s">
        <v>77</v>
      </c>
      <c r="AJ373" s="119">
        <v>0</v>
      </c>
      <c r="AK373" s="123" t="s">
        <v>77</v>
      </c>
      <c r="AL373" s="123" t="s">
        <v>77</v>
      </c>
      <c r="AM373" s="124">
        <f t="shared" si="25"/>
        <v>0</v>
      </c>
      <c r="AN373" s="124">
        <f>+K373+AC373-AH373</f>
        <v>9380000</v>
      </c>
      <c r="AO373" s="119" t="s">
        <v>69</v>
      </c>
      <c r="AP373" s="118">
        <v>9380000</v>
      </c>
      <c r="AQ373" s="119" t="s">
        <v>1214</v>
      </c>
      <c r="AR373" s="118">
        <v>0</v>
      </c>
      <c r="AS373" s="127" t="s">
        <v>77</v>
      </c>
      <c r="AT373" s="221">
        <v>8400000</v>
      </c>
      <c r="AU373" s="159">
        <f t="shared" si="22"/>
        <v>980000</v>
      </c>
      <c r="AV373" s="98">
        <f t="shared" si="23"/>
        <v>0.89552238805970152</v>
      </c>
      <c r="AW373" s="193" t="s">
        <v>77</v>
      </c>
      <c r="AX373" s="119" t="s">
        <v>1215</v>
      </c>
      <c r="AY373" s="118" t="s">
        <v>2814</v>
      </c>
      <c r="AZ373" s="116" t="s">
        <v>69</v>
      </c>
      <c r="BA373" s="116" t="s">
        <v>69</v>
      </c>
    </row>
    <row r="374" spans="2:53" x14ac:dyDescent="0.25">
      <c r="B374" s="116">
        <v>2024</v>
      </c>
      <c r="C374" s="116">
        <v>891780111</v>
      </c>
      <c r="D374" s="117" t="s">
        <v>64</v>
      </c>
      <c r="E374" s="119" t="s">
        <v>1584</v>
      </c>
      <c r="F374" s="124" t="s">
        <v>1906</v>
      </c>
      <c r="G374" s="218">
        <v>0</v>
      </c>
      <c r="H374" s="119" t="s">
        <v>75</v>
      </c>
      <c r="I374" s="117" t="s">
        <v>65</v>
      </c>
      <c r="J374" s="118" t="s">
        <v>2185</v>
      </c>
      <c r="K374" s="118">
        <v>11167000</v>
      </c>
      <c r="L374" s="116" t="s">
        <v>70</v>
      </c>
      <c r="M374" s="118" t="s">
        <v>2477</v>
      </c>
      <c r="N374" s="118">
        <v>36694724</v>
      </c>
      <c r="O374" s="122">
        <v>14</v>
      </c>
      <c r="P374" s="219">
        <v>45302</v>
      </c>
      <c r="Q374" s="118">
        <v>2126349000</v>
      </c>
      <c r="R374" s="219">
        <v>45329</v>
      </c>
      <c r="S374" s="118">
        <v>11167000</v>
      </c>
      <c r="T374" s="119" t="s">
        <v>67</v>
      </c>
      <c r="U374" s="118">
        <v>85468846</v>
      </c>
      <c r="V374" s="118" t="s">
        <v>2710</v>
      </c>
      <c r="W374" s="219">
        <v>45329</v>
      </c>
      <c r="X374" s="219">
        <v>45329</v>
      </c>
      <c r="Y374" s="125" t="s">
        <v>77</v>
      </c>
      <c r="Z374" s="219">
        <v>45457</v>
      </c>
      <c r="AA374" s="124">
        <f t="shared" si="21"/>
        <v>128</v>
      </c>
      <c r="AB374" s="118">
        <v>0</v>
      </c>
      <c r="AC374" s="220">
        <v>0</v>
      </c>
      <c r="AD374" s="118">
        <v>0</v>
      </c>
      <c r="AE374" s="193" t="s">
        <v>77</v>
      </c>
      <c r="AF374" s="124">
        <f t="shared" si="24"/>
        <v>0</v>
      </c>
      <c r="AG374" s="118">
        <v>0</v>
      </c>
      <c r="AH374" s="118">
        <v>0</v>
      </c>
      <c r="AI374" s="193" t="s">
        <v>77</v>
      </c>
      <c r="AJ374" s="119">
        <v>0</v>
      </c>
      <c r="AK374" s="123" t="s">
        <v>77</v>
      </c>
      <c r="AL374" s="123" t="s">
        <v>77</v>
      </c>
      <c r="AM374" s="124">
        <f t="shared" si="25"/>
        <v>0</v>
      </c>
      <c r="AN374" s="124">
        <f>+K374+AC374-AH374</f>
        <v>11167000</v>
      </c>
      <c r="AO374" s="119" t="s">
        <v>69</v>
      </c>
      <c r="AP374" s="118">
        <v>11167000</v>
      </c>
      <c r="AQ374" s="119" t="s">
        <v>1214</v>
      </c>
      <c r="AR374" s="118">
        <v>0</v>
      </c>
      <c r="AS374" s="127" t="s">
        <v>77</v>
      </c>
      <c r="AT374" s="221">
        <v>10000000</v>
      </c>
      <c r="AU374" s="159">
        <f t="shared" si="22"/>
        <v>1167000</v>
      </c>
      <c r="AV374" s="98">
        <f t="shared" si="23"/>
        <v>0.89549565684606425</v>
      </c>
      <c r="AW374" s="193" t="s">
        <v>77</v>
      </c>
      <c r="AX374" s="119" t="s">
        <v>1215</v>
      </c>
      <c r="AY374" s="118" t="s">
        <v>2815</v>
      </c>
      <c r="AZ374" s="116" t="s">
        <v>69</v>
      </c>
      <c r="BA374" s="116" t="s">
        <v>69</v>
      </c>
    </row>
    <row r="375" spans="2:53" x14ac:dyDescent="0.25">
      <c r="B375" s="116">
        <v>2024</v>
      </c>
      <c r="C375" s="116">
        <v>891780111</v>
      </c>
      <c r="D375" s="117" t="s">
        <v>64</v>
      </c>
      <c r="E375" s="119" t="s">
        <v>1585</v>
      </c>
      <c r="F375" s="124" t="s">
        <v>1907</v>
      </c>
      <c r="G375" s="218">
        <v>0</v>
      </c>
      <c r="H375" s="119" t="s">
        <v>75</v>
      </c>
      <c r="I375" s="117" t="s">
        <v>65</v>
      </c>
      <c r="J375" s="118" t="s">
        <v>2213</v>
      </c>
      <c r="K375" s="118">
        <v>13400000</v>
      </c>
      <c r="L375" s="116" t="s">
        <v>70</v>
      </c>
      <c r="M375" s="118" t="s">
        <v>2478</v>
      </c>
      <c r="N375" s="118">
        <v>1083023103</v>
      </c>
      <c r="O375" s="122">
        <v>13</v>
      </c>
      <c r="P375" s="193">
        <v>45302</v>
      </c>
      <c r="Q375" s="118">
        <v>4518689382</v>
      </c>
      <c r="R375" s="219">
        <v>45329</v>
      </c>
      <c r="S375" s="118">
        <v>13400000</v>
      </c>
      <c r="T375" s="119" t="s">
        <v>67</v>
      </c>
      <c r="U375" s="118">
        <v>36665858</v>
      </c>
      <c r="V375" s="118" t="s">
        <v>1200</v>
      </c>
      <c r="W375" s="219">
        <v>45329</v>
      </c>
      <c r="X375" s="219">
        <v>45329</v>
      </c>
      <c r="Y375" s="125" t="s">
        <v>77</v>
      </c>
      <c r="Z375" s="219">
        <v>45457</v>
      </c>
      <c r="AA375" s="124">
        <f t="shared" si="21"/>
        <v>128</v>
      </c>
      <c r="AB375" s="118">
        <v>0</v>
      </c>
      <c r="AC375" s="220">
        <v>0</v>
      </c>
      <c r="AD375" s="118">
        <v>0</v>
      </c>
      <c r="AE375" s="193" t="s">
        <v>77</v>
      </c>
      <c r="AF375" s="124">
        <f t="shared" si="24"/>
        <v>0</v>
      </c>
      <c r="AG375" s="118">
        <v>0</v>
      </c>
      <c r="AH375" s="118">
        <v>0</v>
      </c>
      <c r="AI375" s="193" t="s">
        <v>77</v>
      </c>
      <c r="AJ375" s="119">
        <v>0</v>
      </c>
      <c r="AK375" s="123" t="s">
        <v>77</v>
      </c>
      <c r="AL375" s="123" t="s">
        <v>77</v>
      </c>
      <c r="AM375" s="124">
        <f t="shared" si="25"/>
        <v>0</v>
      </c>
      <c r="AN375" s="124">
        <f>+K375+AC375-AH375</f>
        <v>13400000</v>
      </c>
      <c r="AO375" s="119" t="s">
        <v>69</v>
      </c>
      <c r="AP375" s="118">
        <v>13400000</v>
      </c>
      <c r="AQ375" s="119" t="s">
        <v>1214</v>
      </c>
      <c r="AR375" s="118">
        <v>0</v>
      </c>
      <c r="AS375" s="127" t="s">
        <v>77</v>
      </c>
      <c r="AT375" s="221">
        <v>12000000</v>
      </c>
      <c r="AU375" s="159">
        <f t="shared" si="22"/>
        <v>1400000</v>
      </c>
      <c r="AV375" s="98">
        <f t="shared" si="23"/>
        <v>0.89552238805970152</v>
      </c>
      <c r="AW375" s="193" t="s">
        <v>77</v>
      </c>
      <c r="AX375" s="119" t="s">
        <v>1215</v>
      </c>
      <c r="AY375" s="118" t="s">
        <v>2816</v>
      </c>
      <c r="AZ375" s="116" t="s">
        <v>69</v>
      </c>
      <c r="BA375" s="116" t="s">
        <v>69</v>
      </c>
    </row>
    <row r="376" spans="2:53" x14ac:dyDescent="0.25">
      <c r="B376" s="116">
        <v>2024</v>
      </c>
      <c r="C376" s="116">
        <v>891780111</v>
      </c>
      <c r="D376" s="117" t="s">
        <v>64</v>
      </c>
      <c r="E376" s="119" t="s">
        <v>1586</v>
      </c>
      <c r="F376" s="124" t="s">
        <v>1908</v>
      </c>
      <c r="G376" s="218">
        <v>0</v>
      </c>
      <c r="H376" s="119" t="s">
        <v>75</v>
      </c>
      <c r="I376" s="117" t="s">
        <v>65</v>
      </c>
      <c r="J376" s="118" t="s">
        <v>2214</v>
      </c>
      <c r="K376" s="118">
        <v>13400000</v>
      </c>
      <c r="L376" s="116" t="s">
        <v>70</v>
      </c>
      <c r="M376" s="118" t="s">
        <v>2479</v>
      </c>
      <c r="N376" s="118">
        <v>57436179</v>
      </c>
      <c r="O376" s="122">
        <v>13</v>
      </c>
      <c r="P376" s="193">
        <v>45302</v>
      </c>
      <c r="Q376" s="118">
        <v>4518689382</v>
      </c>
      <c r="R376" s="219">
        <v>45329</v>
      </c>
      <c r="S376" s="118">
        <v>13400000</v>
      </c>
      <c r="T376" s="119" t="s">
        <v>67</v>
      </c>
      <c r="U376" s="118">
        <v>36665858</v>
      </c>
      <c r="V376" s="118" t="s">
        <v>1200</v>
      </c>
      <c r="W376" s="219">
        <v>45329</v>
      </c>
      <c r="X376" s="219">
        <v>45329</v>
      </c>
      <c r="Y376" s="125" t="s">
        <v>77</v>
      </c>
      <c r="Z376" s="219">
        <v>45457</v>
      </c>
      <c r="AA376" s="124">
        <f t="shared" si="21"/>
        <v>128</v>
      </c>
      <c r="AB376" s="118">
        <v>0</v>
      </c>
      <c r="AC376" s="220">
        <v>0</v>
      </c>
      <c r="AD376" s="118">
        <v>0</v>
      </c>
      <c r="AE376" s="193" t="s">
        <v>77</v>
      </c>
      <c r="AF376" s="124">
        <f t="shared" si="24"/>
        <v>0</v>
      </c>
      <c r="AG376" s="118">
        <v>0</v>
      </c>
      <c r="AH376" s="118">
        <v>0</v>
      </c>
      <c r="AI376" s="193" t="s">
        <v>77</v>
      </c>
      <c r="AJ376" s="119">
        <v>0</v>
      </c>
      <c r="AK376" s="123" t="s">
        <v>77</v>
      </c>
      <c r="AL376" s="123" t="s">
        <v>77</v>
      </c>
      <c r="AM376" s="124">
        <f t="shared" si="25"/>
        <v>0</v>
      </c>
      <c r="AN376" s="124">
        <f>+K376+AC376-AH376</f>
        <v>13400000</v>
      </c>
      <c r="AO376" s="119" t="s">
        <v>69</v>
      </c>
      <c r="AP376" s="118">
        <v>13400000</v>
      </c>
      <c r="AQ376" s="119" t="s">
        <v>1214</v>
      </c>
      <c r="AR376" s="118">
        <v>0</v>
      </c>
      <c r="AS376" s="127" t="s">
        <v>77</v>
      </c>
      <c r="AT376" s="221">
        <v>12000000</v>
      </c>
      <c r="AU376" s="159">
        <f t="shared" si="22"/>
        <v>1400000</v>
      </c>
      <c r="AV376" s="98">
        <f t="shared" si="23"/>
        <v>0.89552238805970152</v>
      </c>
      <c r="AW376" s="193" t="s">
        <v>77</v>
      </c>
      <c r="AX376" s="119" t="s">
        <v>1215</v>
      </c>
      <c r="AY376" s="118" t="s">
        <v>2817</v>
      </c>
      <c r="AZ376" s="116" t="s">
        <v>69</v>
      </c>
      <c r="BA376" s="116" t="s">
        <v>69</v>
      </c>
    </row>
    <row r="377" spans="2:53" x14ac:dyDescent="0.25">
      <c r="B377" s="116">
        <v>2024</v>
      </c>
      <c r="C377" s="116">
        <v>891780111</v>
      </c>
      <c r="D377" s="117" t="s">
        <v>64</v>
      </c>
      <c r="E377" s="119" t="s">
        <v>1587</v>
      </c>
      <c r="F377" s="124" t="s">
        <v>1909</v>
      </c>
      <c r="G377" s="218">
        <v>0</v>
      </c>
      <c r="H377" s="119" t="s">
        <v>75</v>
      </c>
      <c r="I377" s="117" t="s">
        <v>65</v>
      </c>
      <c r="J377" s="118" t="s">
        <v>2215</v>
      </c>
      <c r="K377" s="118">
        <v>14740000</v>
      </c>
      <c r="L377" s="116" t="s">
        <v>70</v>
      </c>
      <c r="M377" s="118" t="s">
        <v>2480</v>
      </c>
      <c r="N377" s="118">
        <v>57463967</v>
      </c>
      <c r="O377" s="122">
        <v>13</v>
      </c>
      <c r="P377" s="193">
        <v>45302</v>
      </c>
      <c r="Q377" s="118">
        <v>4518689382</v>
      </c>
      <c r="R377" s="219">
        <v>45329</v>
      </c>
      <c r="S377" s="118">
        <v>14740000</v>
      </c>
      <c r="T377" s="119" t="s">
        <v>67</v>
      </c>
      <c r="U377" s="118">
        <v>7601831</v>
      </c>
      <c r="V377" s="118" t="s">
        <v>2715</v>
      </c>
      <c r="W377" s="219">
        <v>45329</v>
      </c>
      <c r="X377" s="219">
        <v>45329</v>
      </c>
      <c r="Y377" s="125" t="s">
        <v>77</v>
      </c>
      <c r="Z377" s="219">
        <v>45457</v>
      </c>
      <c r="AA377" s="124">
        <f t="shared" si="21"/>
        <v>128</v>
      </c>
      <c r="AB377" s="118">
        <v>0</v>
      </c>
      <c r="AC377" s="220">
        <v>0</v>
      </c>
      <c r="AD377" s="118">
        <v>0</v>
      </c>
      <c r="AE377" s="193" t="s">
        <v>77</v>
      </c>
      <c r="AF377" s="124">
        <f t="shared" si="24"/>
        <v>0</v>
      </c>
      <c r="AG377" s="118">
        <v>0</v>
      </c>
      <c r="AH377" s="118">
        <v>0</v>
      </c>
      <c r="AI377" s="193" t="s">
        <v>77</v>
      </c>
      <c r="AJ377" s="119">
        <v>0</v>
      </c>
      <c r="AK377" s="123" t="s">
        <v>77</v>
      </c>
      <c r="AL377" s="123" t="s">
        <v>77</v>
      </c>
      <c r="AM377" s="124">
        <f t="shared" si="25"/>
        <v>0</v>
      </c>
      <c r="AN377" s="124">
        <f>+K377+AC377-AH377</f>
        <v>14740000</v>
      </c>
      <c r="AO377" s="119" t="s">
        <v>69</v>
      </c>
      <c r="AP377" s="118">
        <v>14740000</v>
      </c>
      <c r="AQ377" s="119" t="s">
        <v>1214</v>
      </c>
      <c r="AR377" s="118">
        <v>0</v>
      </c>
      <c r="AS377" s="127" t="s">
        <v>77</v>
      </c>
      <c r="AT377" s="221">
        <v>13200000</v>
      </c>
      <c r="AU377" s="159">
        <f t="shared" si="22"/>
        <v>1540000</v>
      </c>
      <c r="AV377" s="98">
        <f t="shared" si="23"/>
        <v>0.89552238805970152</v>
      </c>
      <c r="AW377" s="193" t="s">
        <v>77</v>
      </c>
      <c r="AX377" s="119" t="s">
        <v>1215</v>
      </c>
      <c r="AY377" s="118" t="s">
        <v>2818</v>
      </c>
      <c r="AZ377" s="116" t="s">
        <v>69</v>
      </c>
      <c r="BA377" s="116" t="s">
        <v>69</v>
      </c>
    </row>
    <row r="378" spans="2:53" x14ac:dyDescent="0.25">
      <c r="B378" s="116">
        <v>2024</v>
      </c>
      <c r="C378" s="116">
        <v>891780111</v>
      </c>
      <c r="D378" s="117" t="s">
        <v>64</v>
      </c>
      <c r="E378" s="119" t="s">
        <v>1588</v>
      </c>
      <c r="F378" s="124" t="s">
        <v>1910</v>
      </c>
      <c r="G378" s="218">
        <v>0</v>
      </c>
      <c r="H378" s="119" t="s">
        <v>75</v>
      </c>
      <c r="I378" s="117" t="s">
        <v>65</v>
      </c>
      <c r="J378" s="118" t="s">
        <v>2216</v>
      </c>
      <c r="K378" s="118">
        <v>14740000</v>
      </c>
      <c r="L378" s="116" t="s">
        <v>70</v>
      </c>
      <c r="M378" s="118" t="s">
        <v>2481</v>
      </c>
      <c r="N378" s="118">
        <v>1082915137</v>
      </c>
      <c r="O378" s="122">
        <v>13</v>
      </c>
      <c r="P378" s="193">
        <v>45302</v>
      </c>
      <c r="Q378" s="118">
        <v>4518689382</v>
      </c>
      <c r="R378" s="219">
        <v>45329</v>
      </c>
      <c r="S378" s="118">
        <v>14740000</v>
      </c>
      <c r="T378" s="119" t="s">
        <v>67</v>
      </c>
      <c r="U378" s="118">
        <v>7601831</v>
      </c>
      <c r="V378" s="118" t="s">
        <v>2715</v>
      </c>
      <c r="W378" s="219">
        <v>45329</v>
      </c>
      <c r="X378" s="219">
        <v>45329</v>
      </c>
      <c r="Y378" s="125" t="s">
        <v>77</v>
      </c>
      <c r="Z378" s="219">
        <v>45457</v>
      </c>
      <c r="AA378" s="124">
        <f t="shared" si="21"/>
        <v>128</v>
      </c>
      <c r="AB378" s="118">
        <v>0</v>
      </c>
      <c r="AC378" s="220">
        <v>0</v>
      </c>
      <c r="AD378" s="118">
        <v>0</v>
      </c>
      <c r="AE378" s="193" t="s">
        <v>77</v>
      </c>
      <c r="AF378" s="124">
        <f t="shared" si="24"/>
        <v>0</v>
      </c>
      <c r="AG378" s="118">
        <v>0</v>
      </c>
      <c r="AH378" s="118">
        <v>0</v>
      </c>
      <c r="AI378" s="193" t="s">
        <v>77</v>
      </c>
      <c r="AJ378" s="119">
        <v>0</v>
      </c>
      <c r="AK378" s="123" t="s">
        <v>77</v>
      </c>
      <c r="AL378" s="123" t="s">
        <v>77</v>
      </c>
      <c r="AM378" s="124">
        <f t="shared" si="25"/>
        <v>0</v>
      </c>
      <c r="AN378" s="124">
        <f>+K378+AC378-AH378</f>
        <v>14740000</v>
      </c>
      <c r="AO378" s="119" t="s">
        <v>69</v>
      </c>
      <c r="AP378" s="118">
        <v>14740000</v>
      </c>
      <c r="AQ378" s="119" t="s">
        <v>1214</v>
      </c>
      <c r="AR378" s="118">
        <v>0</v>
      </c>
      <c r="AS378" s="127" t="s">
        <v>77</v>
      </c>
      <c r="AT378" s="221">
        <v>9900000</v>
      </c>
      <c r="AU378" s="159">
        <f t="shared" si="22"/>
        <v>4840000</v>
      </c>
      <c r="AV378" s="98">
        <f t="shared" si="23"/>
        <v>0.67164179104477617</v>
      </c>
      <c r="AW378" s="193" t="s">
        <v>77</v>
      </c>
      <c r="AX378" s="119" t="s">
        <v>1215</v>
      </c>
      <c r="AY378" s="118" t="s">
        <v>2819</v>
      </c>
      <c r="AZ378" s="116" t="s">
        <v>69</v>
      </c>
      <c r="BA378" s="116" t="s">
        <v>69</v>
      </c>
    </row>
    <row r="379" spans="2:53" x14ac:dyDescent="0.25">
      <c r="B379" s="116">
        <v>2024</v>
      </c>
      <c r="C379" s="116">
        <v>891780111</v>
      </c>
      <c r="D379" s="117" t="s">
        <v>64</v>
      </c>
      <c r="E379" s="119" t="s">
        <v>1589</v>
      </c>
      <c r="F379" s="124" t="s">
        <v>1911</v>
      </c>
      <c r="G379" s="218">
        <v>0</v>
      </c>
      <c r="H379" s="119" t="s">
        <v>75</v>
      </c>
      <c r="I379" s="117" t="s">
        <v>65</v>
      </c>
      <c r="J379" s="118" t="s">
        <v>2217</v>
      </c>
      <c r="K379" s="118">
        <v>16527000</v>
      </c>
      <c r="L379" s="116" t="s">
        <v>70</v>
      </c>
      <c r="M379" s="118" t="s">
        <v>2482</v>
      </c>
      <c r="N379" s="118">
        <v>1083560113</v>
      </c>
      <c r="O379" s="122">
        <v>13</v>
      </c>
      <c r="P379" s="193">
        <v>45302</v>
      </c>
      <c r="Q379" s="118">
        <v>4518689382</v>
      </c>
      <c r="R379" s="219">
        <v>45329</v>
      </c>
      <c r="S379" s="118">
        <v>16527000</v>
      </c>
      <c r="T379" s="119" t="s">
        <v>67</v>
      </c>
      <c r="U379" s="118">
        <v>45507423</v>
      </c>
      <c r="V379" s="118" t="s">
        <v>2714</v>
      </c>
      <c r="W379" s="219">
        <v>45329</v>
      </c>
      <c r="X379" s="219">
        <v>45329</v>
      </c>
      <c r="Y379" s="125" t="s">
        <v>77</v>
      </c>
      <c r="Z379" s="219">
        <v>45457</v>
      </c>
      <c r="AA379" s="124">
        <f t="shared" si="21"/>
        <v>128</v>
      </c>
      <c r="AB379" s="118">
        <v>0</v>
      </c>
      <c r="AC379" s="220">
        <v>0</v>
      </c>
      <c r="AD379" s="118">
        <v>0</v>
      </c>
      <c r="AE379" s="193" t="s">
        <v>77</v>
      </c>
      <c r="AF379" s="124">
        <f t="shared" si="24"/>
        <v>0</v>
      </c>
      <c r="AG379" s="118">
        <v>0</v>
      </c>
      <c r="AH379" s="118">
        <v>0</v>
      </c>
      <c r="AI379" s="193" t="s">
        <v>77</v>
      </c>
      <c r="AJ379" s="119">
        <v>0</v>
      </c>
      <c r="AK379" s="123" t="s">
        <v>77</v>
      </c>
      <c r="AL379" s="123" t="s">
        <v>77</v>
      </c>
      <c r="AM379" s="124">
        <f t="shared" si="25"/>
        <v>0</v>
      </c>
      <c r="AN379" s="124">
        <f>+K379+AC379-AH379</f>
        <v>16527000</v>
      </c>
      <c r="AO379" s="119" t="s">
        <v>69</v>
      </c>
      <c r="AP379" s="118">
        <v>16527000</v>
      </c>
      <c r="AQ379" s="119" t="s">
        <v>1214</v>
      </c>
      <c r="AR379" s="118">
        <v>0</v>
      </c>
      <c r="AS379" s="127" t="s">
        <v>77</v>
      </c>
      <c r="AT379" s="221">
        <v>14800000</v>
      </c>
      <c r="AU379" s="159">
        <f t="shared" si="22"/>
        <v>1727000</v>
      </c>
      <c r="AV379" s="98">
        <f t="shared" si="23"/>
        <v>0.89550432625400855</v>
      </c>
      <c r="AW379" s="193" t="s">
        <v>77</v>
      </c>
      <c r="AX379" s="119" t="s">
        <v>1215</v>
      </c>
      <c r="AY379" s="118" t="s">
        <v>2820</v>
      </c>
      <c r="AZ379" s="116" t="s">
        <v>69</v>
      </c>
      <c r="BA379" s="116" t="s">
        <v>69</v>
      </c>
    </row>
    <row r="380" spans="2:53" x14ac:dyDescent="0.25">
      <c r="B380" s="116">
        <v>2024</v>
      </c>
      <c r="C380" s="116">
        <v>891780111</v>
      </c>
      <c r="D380" s="117" t="s">
        <v>64</v>
      </c>
      <c r="E380" s="119" t="s">
        <v>1590</v>
      </c>
      <c r="F380" s="124" t="s">
        <v>1912</v>
      </c>
      <c r="G380" s="218">
        <v>0</v>
      </c>
      <c r="H380" s="119" t="s">
        <v>75</v>
      </c>
      <c r="I380" s="117" t="s">
        <v>65</v>
      </c>
      <c r="J380" s="118" t="s">
        <v>2218</v>
      </c>
      <c r="K380" s="118">
        <v>11167000</v>
      </c>
      <c r="L380" s="116" t="s">
        <v>70</v>
      </c>
      <c r="M380" s="118" t="s">
        <v>2483</v>
      </c>
      <c r="N380" s="118">
        <v>36719808</v>
      </c>
      <c r="O380" s="122">
        <v>14</v>
      </c>
      <c r="P380" s="219">
        <v>45302</v>
      </c>
      <c r="Q380" s="118">
        <v>2126349000</v>
      </c>
      <c r="R380" s="219">
        <v>45329</v>
      </c>
      <c r="S380" s="118">
        <v>11167000</v>
      </c>
      <c r="T380" s="119" t="s">
        <v>67</v>
      </c>
      <c r="U380" s="118">
        <v>45507423</v>
      </c>
      <c r="V380" s="118" t="s">
        <v>2714</v>
      </c>
      <c r="W380" s="219">
        <v>45329</v>
      </c>
      <c r="X380" s="219">
        <v>45329</v>
      </c>
      <c r="Y380" s="125" t="s">
        <v>77</v>
      </c>
      <c r="Z380" s="219">
        <v>45457</v>
      </c>
      <c r="AA380" s="124">
        <f t="shared" si="21"/>
        <v>128</v>
      </c>
      <c r="AB380" s="118">
        <v>0</v>
      </c>
      <c r="AC380" s="220">
        <v>0</v>
      </c>
      <c r="AD380" s="118">
        <v>0</v>
      </c>
      <c r="AE380" s="193" t="s">
        <v>77</v>
      </c>
      <c r="AF380" s="124">
        <f t="shared" si="24"/>
        <v>0</v>
      </c>
      <c r="AG380" s="118">
        <v>0</v>
      </c>
      <c r="AH380" s="118">
        <v>0</v>
      </c>
      <c r="AI380" s="193" t="s">
        <v>77</v>
      </c>
      <c r="AJ380" s="119">
        <v>0</v>
      </c>
      <c r="AK380" s="123" t="s">
        <v>77</v>
      </c>
      <c r="AL380" s="123" t="s">
        <v>77</v>
      </c>
      <c r="AM380" s="124">
        <f t="shared" si="25"/>
        <v>0</v>
      </c>
      <c r="AN380" s="124">
        <f>+K380+AC380-AH380</f>
        <v>11167000</v>
      </c>
      <c r="AO380" s="119" t="s">
        <v>69</v>
      </c>
      <c r="AP380" s="118">
        <v>11167000</v>
      </c>
      <c r="AQ380" s="119" t="s">
        <v>1214</v>
      </c>
      <c r="AR380" s="118">
        <v>0</v>
      </c>
      <c r="AS380" s="127" t="s">
        <v>77</v>
      </c>
      <c r="AT380" s="221">
        <v>10000000</v>
      </c>
      <c r="AU380" s="159">
        <f t="shared" si="22"/>
        <v>1167000</v>
      </c>
      <c r="AV380" s="98">
        <f t="shared" si="23"/>
        <v>0.89549565684606425</v>
      </c>
      <c r="AW380" s="193" t="s">
        <v>77</v>
      </c>
      <c r="AX380" s="119" t="s">
        <v>1215</v>
      </c>
      <c r="AY380" s="118" t="s">
        <v>2821</v>
      </c>
      <c r="AZ380" s="116" t="s">
        <v>69</v>
      </c>
      <c r="BA380" s="116" t="s">
        <v>69</v>
      </c>
    </row>
    <row r="381" spans="2:53" x14ac:dyDescent="0.25">
      <c r="B381" s="116">
        <v>2024</v>
      </c>
      <c r="C381" s="116">
        <v>891780111</v>
      </c>
      <c r="D381" s="117" t="s">
        <v>64</v>
      </c>
      <c r="E381" s="119" t="s">
        <v>1591</v>
      </c>
      <c r="F381" s="124" t="s">
        <v>1913</v>
      </c>
      <c r="G381" s="218">
        <v>0</v>
      </c>
      <c r="H381" s="119" t="s">
        <v>75</v>
      </c>
      <c r="I381" s="117" t="s">
        <v>65</v>
      </c>
      <c r="J381" s="118" t="s">
        <v>2205</v>
      </c>
      <c r="K381" s="118">
        <v>9380000</v>
      </c>
      <c r="L381" s="116" t="s">
        <v>70</v>
      </c>
      <c r="M381" s="118" t="s">
        <v>2484</v>
      </c>
      <c r="N381" s="118">
        <v>57432482</v>
      </c>
      <c r="O381" s="122">
        <v>14</v>
      </c>
      <c r="P381" s="219">
        <v>45302</v>
      </c>
      <c r="Q381" s="118">
        <v>2126349000</v>
      </c>
      <c r="R381" s="219">
        <v>45329</v>
      </c>
      <c r="S381" s="118">
        <v>9380000</v>
      </c>
      <c r="T381" s="119" t="s">
        <v>67</v>
      </c>
      <c r="U381" s="118">
        <v>45507423</v>
      </c>
      <c r="V381" s="118" t="s">
        <v>2714</v>
      </c>
      <c r="W381" s="219">
        <v>45329</v>
      </c>
      <c r="X381" s="219">
        <v>45329</v>
      </c>
      <c r="Y381" s="125" t="s">
        <v>77</v>
      </c>
      <c r="Z381" s="219">
        <v>45457</v>
      </c>
      <c r="AA381" s="124">
        <f t="shared" si="21"/>
        <v>128</v>
      </c>
      <c r="AB381" s="118">
        <v>0</v>
      </c>
      <c r="AC381" s="220">
        <v>0</v>
      </c>
      <c r="AD381" s="118">
        <v>0</v>
      </c>
      <c r="AE381" s="193" t="s">
        <v>77</v>
      </c>
      <c r="AF381" s="124">
        <f t="shared" si="24"/>
        <v>0</v>
      </c>
      <c r="AG381" s="118">
        <v>0</v>
      </c>
      <c r="AH381" s="118">
        <v>0</v>
      </c>
      <c r="AI381" s="193" t="s">
        <v>77</v>
      </c>
      <c r="AJ381" s="119">
        <v>0</v>
      </c>
      <c r="AK381" s="123" t="s">
        <v>77</v>
      </c>
      <c r="AL381" s="123" t="s">
        <v>77</v>
      </c>
      <c r="AM381" s="124">
        <f t="shared" si="25"/>
        <v>0</v>
      </c>
      <c r="AN381" s="124">
        <f>+K381+AC381-AH381</f>
        <v>9380000</v>
      </c>
      <c r="AO381" s="119" t="s">
        <v>69</v>
      </c>
      <c r="AP381" s="118">
        <v>9380000</v>
      </c>
      <c r="AQ381" s="119" t="s">
        <v>1214</v>
      </c>
      <c r="AR381" s="118">
        <v>0</v>
      </c>
      <c r="AS381" s="127" t="s">
        <v>77</v>
      </c>
      <c r="AT381" s="221">
        <v>8400000</v>
      </c>
      <c r="AU381" s="159">
        <f t="shared" si="22"/>
        <v>980000</v>
      </c>
      <c r="AV381" s="98">
        <f t="shared" si="23"/>
        <v>0.89552238805970152</v>
      </c>
      <c r="AW381" s="193" t="s">
        <v>77</v>
      </c>
      <c r="AX381" s="119" t="s">
        <v>1215</v>
      </c>
      <c r="AY381" s="118" t="s">
        <v>2822</v>
      </c>
      <c r="AZ381" s="116" t="s">
        <v>69</v>
      </c>
      <c r="BA381" s="116" t="s">
        <v>69</v>
      </c>
    </row>
    <row r="382" spans="2:53" x14ac:dyDescent="0.25">
      <c r="B382" s="116">
        <v>2024</v>
      </c>
      <c r="C382" s="116">
        <v>891780111</v>
      </c>
      <c r="D382" s="117" t="s">
        <v>64</v>
      </c>
      <c r="E382" s="119" t="s">
        <v>1592</v>
      </c>
      <c r="F382" s="124" t="s">
        <v>1914</v>
      </c>
      <c r="G382" s="218">
        <v>0</v>
      </c>
      <c r="H382" s="119" t="s">
        <v>75</v>
      </c>
      <c r="I382" s="117" t="s">
        <v>65</v>
      </c>
      <c r="J382" s="118" t="s">
        <v>2219</v>
      </c>
      <c r="K382" s="118">
        <v>9380000</v>
      </c>
      <c r="L382" s="116" t="s">
        <v>70</v>
      </c>
      <c r="M382" s="118" t="s">
        <v>2485</v>
      </c>
      <c r="N382" s="118">
        <v>1082889011</v>
      </c>
      <c r="O382" s="122">
        <v>14</v>
      </c>
      <c r="P382" s="219">
        <v>45302</v>
      </c>
      <c r="Q382" s="118">
        <v>2126349000</v>
      </c>
      <c r="R382" s="219">
        <v>45329</v>
      </c>
      <c r="S382" s="118">
        <v>9380000</v>
      </c>
      <c r="T382" s="119" t="s">
        <v>67</v>
      </c>
      <c r="U382" s="118">
        <v>45507423</v>
      </c>
      <c r="V382" s="118" t="s">
        <v>2714</v>
      </c>
      <c r="W382" s="219">
        <v>45329</v>
      </c>
      <c r="X382" s="219">
        <v>45329</v>
      </c>
      <c r="Y382" s="125" t="s">
        <v>77</v>
      </c>
      <c r="Z382" s="219">
        <v>45457</v>
      </c>
      <c r="AA382" s="124">
        <f t="shared" si="21"/>
        <v>128</v>
      </c>
      <c r="AB382" s="118">
        <v>0</v>
      </c>
      <c r="AC382" s="220">
        <v>0</v>
      </c>
      <c r="AD382" s="118">
        <v>0</v>
      </c>
      <c r="AE382" s="193" t="s">
        <v>77</v>
      </c>
      <c r="AF382" s="124">
        <f t="shared" si="24"/>
        <v>0</v>
      </c>
      <c r="AG382" s="118">
        <v>0</v>
      </c>
      <c r="AH382" s="118">
        <v>0</v>
      </c>
      <c r="AI382" s="193" t="s">
        <v>77</v>
      </c>
      <c r="AJ382" s="119">
        <v>0</v>
      </c>
      <c r="AK382" s="123" t="s">
        <v>77</v>
      </c>
      <c r="AL382" s="123" t="s">
        <v>77</v>
      </c>
      <c r="AM382" s="124">
        <f t="shared" si="25"/>
        <v>0</v>
      </c>
      <c r="AN382" s="124">
        <f>+K382+AC382-AH382</f>
        <v>9380000</v>
      </c>
      <c r="AO382" s="119" t="s">
        <v>69</v>
      </c>
      <c r="AP382" s="118">
        <v>9380000</v>
      </c>
      <c r="AQ382" s="119" t="s">
        <v>1214</v>
      </c>
      <c r="AR382" s="118">
        <v>0</v>
      </c>
      <c r="AS382" s="127" t="s">
        <v>77</v>
      </c>
      <c r="AT382" s="221">
        <v>8400000</v>
      </c>
      <c r="AU382" s="159">
        <f t="shared" si="22"/>
        <v>980000</v>
      </c>
      <c r="AV382" s="98">
        <f t="shared" si="23"/>
        <v>0.89552238805970152</v>
      </c>
      <c r="AW382" s="193" t="s">
        <v>77</v>
      </c>
      <c r="AX382" s="119" t="s">
        <v>1215</v>
      </c>
      <c r="AY382" s="118" t="s">
        <v>2823</v>
      </c>
      <c r="AZ382" s="116" t="s">
        <v>69</v>
      </c>
      <c r="BA382" s="116" t="s">
        <v>69</v>
      </c>
    </row>
    <row r="383" spans="2:53" x14ac:dyDescent="0.25">
      <c r="B383" s="116">
        <v>2024</v>
      </c>
      <c r="C383" s="116">
        <v>891780111</v>
      </c>
      <c r="D383" s="117" t="s">
        <v>64</v>
      </c>
      <c r="E383" s="119" t="s">
        <v>1593</v>
      </c>
      <c r="F383" s="124" t="s">
        <v>1915</v>
      </c>
      <c r="G383" s="218">
        <v>0</v>
      </c>
      <c r="H383" s="119" t="s">
        <v>75</v>
      </c>
      <c r="I383" s="117" t="s">
        <v>65</v>
      </c>
      <c r="J383" s="118" t="s">
        <v>2220</v>
      </c>
      <c r="K383" s="118">
        <v>9380000</v>
      </c>
      <c r="L383" s="116" t="s">
        <v>70</v>
      </c>
      <c r="M383" s="118" t="s">
        <v>2486</v>
      </c>
      <c r="N383" s="118">
        <v>36506829</v>
      </c>
      <c r="O383" s="122">
        <v>14</v>
      </c>
      <c r="P383" s="219">
        <v>45302</v>
      </c>
      <c r="Q383" s="118">
        <v>2126349000</v>
      </c>
      <c r="R383" s="219">
        <v>45329</v>
      </c>
      <c r="S383" s="118">
        <v>9380000</v>
      </c>
      <c r="T383" s="119" t="s">
        <v>67</v>
      </c>
      <c r="U383" s="118">
        <v>45507423</v>
      </c>
      <c r="V383" s="118" t="s">
        <v>2714</v>
      </c>
      <c r="W383" s="219">
        <v>45329</v>
      </c>
      <c r="X383" s="219">
        <v>45329</v>
      </c>
      <c r="Y383" s="125" t="s">
        <v>77</v>
      </c>
      <c r="Z383" s="219">
        <v>45457</v>
      </c>
      <c r="AA383" s="124">
        <f t="shared" si="21"/>
        <v>128</v>
      </c>
      <c r="AB383" s="118">
        <v>0</v>
      </c>
      <c r="AC383" s="220">
        <v>0</v>
      </c>
      <c r="AD383" s="118">
        <v>0</v>
      </c>
      <c r="AE383" s="193" t="s">
        <v>77</v>
      </c>
      <c r="AF383" s="124">
        <f t="shared" si="24"/>
        <v>0</v>
      </c>
      <c r="AG383" s="118">
        <v>0</v>
      </c>
      <c r="AH383" s="118">
        <v>0</v>
      </c>
      <c r="AI383" s="193" t="s">
        <v>77</v>
      </c>
      <c r="AJ383" s="119">
        <v>0</v>
      </c>
      <c r="AK383" s="123" t="s">
        <v>77</v>
      </c>
      <c r="AL383" s="123" t="s">
        <v>77</v>
      </c>
      <c r="AM383" s="124">
        <f t="shared" si="25"/>
        <v>0</v>
      </c>
      <c r="AN383" s="124">
        <f>+K383+AC383-AH383</f>
        <v>9380000</v>
      </c>
      <c r="AO383" s="119" t="s">
        <v>69</v>
      </c>
      <c r="AP383" s="118">
        <v>9380000</v>
      </c>
      <c r="AQ383" s="119" t="s">
        <v>1214</v>
      </c>
      <c r="AR383" s="118">
        <v>0</v>
      </c>
      <c r="AS383" s="127" t="s">
        <v>77</v>
      </c>
      <c r="AT383" s="221">
        <v>8400000</v>
      </c>
      <c r="AU383" s="159">
        <f t="shared" si="22"/>
        <v>980000</v>
      </c>
      <c r="AV383" s="98">
        <f t="shared" si="23"/>
        <v>0.89552238805970152</v>
      </c>
      <c r="AW383" s="193" t="s">
        <v>77</v>
      </c>
      <c r="AX383" s="119" t="s">
        <v>1215</v>
      </c>
      <c r="AY383" s="118" t="s">
        <v>2824</v>
      </c>
      <c r="AZ383" s="116" t="s">
        <v>69</v>
      </c>
      <c r="BA383" s="116" t="s">
        <v>69</v>
      </c>
    </row>
    <row r="384" spans="2:53" x14ac:dyDescent="0.25">
      <c r="B384" s="116">
        <v>2024</v>
      </c>
      <c r="C384" s="116">
        <v>891780111</v>
      </c>
      <c r="D384" s="117" t="s">
        <v>64</v>
      </c>
      <c r="E384" s="119" t="s">
        <v>1594</v>
      </c>
      <c r="F384" s="124" t="s">
        <v>1916</v>
      </c>
      <c r="G384" s="218">
        <v>0</v>
      </c>
      <c r="H384" s="119" t="s">
        <v>75</v>
      </c>
      <c r="I384" s="117" t="s">
        <v>65</v>
      </c>
      <c r="J384" s="118" t="s">
        <v>2221</v>
      </c>
      <c r="K384" s="118">
        <v>11167000</v>
      </c>
      <c r="L384" s="116" t="s">
        <v>70</v>
      </c>
      <c r="M384" s="118" t="s">
        <v>2487</v>
      </c>
      <c r="N384" s="118">
        <v>84454876</v>
      </c>
      <c r="O384" s="122">
        <v>14</v>
      </c>
      <c r="P384" s="219">
        <v>45302</v>
      </c>
      <c r="Q384" s="118">
        <v>2126349000</v>
      </c>
      <c r="R384" s="219">
        <v>45329</v>
      </c>
      <c r="S384" s="118">
        <v>11167000</v>
      </c>
      <c r="T384" s="119" t="s">
        <v>67</v>
      </c>
      <c r="U384" s="118">
        <v>45507423</v>
      </c>
      <c r="V384" s="118" t="s">
        <v>2714</v>
      </c>
      <c r="W384" s="219">
        <v>45329</v>
      </c>
      <c r="X384" s="219">
        <v>45329</v>
      </c>
      <c r="Y384" s="125" t="s">
        <v>77</v>
      </c>
      <c r="Z384" s="219">
        <v>45457</v>
      </c>
      <c r="AA384" s="124">
        <f t="shared" si="21"/>
        <v>128</v>
      </c>
      <c r="AB384" s="118">
        <v>0</v>
      </c>
      <c r="AC384" s="220">
        <v>0</v>
      </c>
      <c r="AD384" s="118">
        <v>0</v>
      </c>
      <c r="AE384" s="193" t="s">
        <v>77</v>
      </c>
      <c r="AF384" s="124">
        <f t="shared" si="24"/>
        <v>0</v>
      </c>
      <c r="AG384" s="118">
        <v>1</v>
      </c>
      <c r="AH384" s="118">
        <v>3667000</v>
      </c>
      <c r="AI384" s="193">
        <v>45415</v>
      </c>
      <c r="AJ384" s="119">
        <v>0</v>
      </c>
      <c r="AK384" s="123" t="s">
        <v>77</v>
      </c>
      <c r="AL384" s="123" t="s">
        <v>77</v>
      </c>
      <c r="AM384" s="124">
        <f t="shared" si="25"/>
        <v>0</v>
      </c>
      <c r="AN384" s="124">
        <f>+K384+AC384-AH384</f>
        <v>7500000</v>
      </c>
      <c r="AO384" s="119" t="s">
        <v>69</v>
      </c>
      <c r="AP384" s="118">
        <v>11167000</v>
      </c>
      <c r="AQ384" s="119" t="s">
        <v>1214</v>
      </c>
      <c r="AR384" s="118">
        <v>0</v>
      </c>
      <c r="AS384" s="127" t="s">
        <v>77</v>
      </c>
      <c r="AT384" s="221">
        <v>7500000</v>
      </c>
      <c r="AU384" s="159">
        <f t="shared" si="22"/>
        <v>0</v>
      </c>
      <c r="AV384" s="98">
        <f t="shared" si="23"/>
        <v>1</v>
      </c>
      <c r="AW384" s="193" t="s">
        <v>77</v>
      </c>
      <c r="AX384" s="119" t="s">
        <v>1216</v>
      </c>
      <c r="AY384" s="118" t="s">
        <v>2825</v>
      </c>
      <c r="AZ384" s="116" t="s">
        <v>69</v>
      </c>
      <c r="BA384" s="116" t="s">
        <v>69</v>
      </c>
    </row>
    <row r="385" spans="2:53" x14ac:dyDescent="0.25">
      <c r="B385" s="116">
        <v>2024</v>
      </c>
      <c r="C385" s="116">
        <v>891780111</v>
      </c>
      <c r="D385" s="117" t="s">
        <v>64</v>
      </c>
      <c r="E385" s="119" t="s">
        <v>1595</v>
      </c>
      <c r="F385" s="124" t="s">
        <v>1917</v>
      </c>
      <c r="G385" s="218">
        <v>0</v>
      </c>
      <c r="H385" s="119" t="s">
        <v>75</v>
      </c>
      <c r="I385" s="117" t="s">
        <v>65</v>
      </c>
      <c r="J385" s="118" t="s">
        <v>2222</v>
      </c>
      <c r="K385" s="118">
        <v>14740000</v>
      </c>
      <c r="L385" s="116" t="s">
        <v>70</v>
      </c>
      <c r="M385" s="118" t="s">
        <v>2488</v>
      </c>
      <c r="N385" s="118">
        <v>32896015</v>
      </c>
      <c r="O385" s="122">
        <v>13</v>
      </c>
      <c r="P385" s="193">
        <v>45302</v>
      </c>
      <c r="Q385" s="118">
        <v>4518689382</v>
      </c>
      <c r="R385" s="219">
        <v>45329</v>
      </c>
      <c r="S385" s="118">
        <v>14740000</v>
      </c>
      <c r="T385" s="119" t="s">
        <v>67</v>
      </c>
      <c r="U385" s="118">
        <v>45507423</v>
      </c>
      <c r="V385" s="118" t="s">
        <v>2714</v>
      </c>
      <c r="W385" s="219">
        <v>45329</v>
      </c>
      <c r="X385" s="219">
        <v>45329</v>
      </c>
      <c r="Y385" s="125" t="s">
        <v>77</v>
      </c>
      <c r="Z385" s="219">
        <v>45457</v>
      </c>
      <c r="AA385" s="124">
        <f t="shared" si="21"/>
        <v>128</v>
      </c>
      <c r="AB385" s="118">
        <v>0</v>
      </c>
      <c r="AC385" s="220">
        <v>0</v>
      </c>
      <c r="AD385" s="118">
        <v>0</v>
      </c>
      <c r="AE385" s="193" t="s">
        <v>77</v>
      </c>
      <c r="AF385" s="124">
        <f t="shared" si="24"/>
        <v>0</v>
      </c>
      <c r="AG385" s="118">
        <v>0</v>
      </c>
      <c r="AH385" s="118">
        <v>0</v>
      </c>
      <c r="AI385" s="193" t="s">
        <v>77</v>
      </c>
      <c r="AJ385" s="119">
        <v>0</v>
      </c>
      <c r="AK385" s="123" t="s">
        <v>77</v>
      </c>
      <c r="AL385" s="123" t="s">
        <v>77</v>
      </c>
      <c r="AM385" s="124">
        <f t="shared" si="25"/>
        <v>0</v>
      </c>
      <c r="AN385" s="124">
        <f>+K385+AC385-AH385</f>
        <v>14740000</v>
      </c>
      <c r="AO385" s="119" t="s">
        <v>69</v>
      </c>
      <c r="AP385" s="118">
        <v>14740000</v>
      </c>
      <c r="AQ385" s="119" t="s">
        <v>1214</v>
      </c>
      <c r="AR385" s="118">
        <v>0</v>
      </c>
      <c r="AS385" s="127" t="s">
        <v>77</v>
      </c>
      <c r="AT385" s="221">
        <v>13200000</v>
      </c>
      <c r="AU385" s="159">
        <f t="shared" si="22"/>
        <v>1540000</v>
      </c>
      <c r="AV385" s="98">
        <f t="shared" si="23"/>
        <v>0.89552238805970152</v>
      </c>
      <c r="AW385" s="193" t="s">
        <v>77</v>
      </c>
      <c r="AX385" s="119" t="s">
        <v>1215</v>
      </c>
      <c r="AY385" s="118" t="s">
        <v>2826</v>
      </c>
      <c r="AZ385" s="116" t="s">
        <v>69</v>
      </c>
      <c r="BA385" s="116" t="s">
        <v>69</v>
      </c>
    </row>
    <row r="386" spans="2:53" x14ac:dyDescent="0.25">
      <c r="B386" s="116">
        <v>2024</v>
      </c>
      <c r="C386" s="116">
        <v>891780111</v>
      </c>
      <c r="D386" s="117" t="s">
        <v>64</v>
      </c>
      <c r="E386" s="119" t="s">
        <v>1596</v>
      </c>
      <c r="F386" s="124" t="s">
        <v>1918</v>
      </c>
      <c r="G386" s="218">
        <v>0</v>
      </c>
      <c r="H386" s="119" t="s">
        <v>75</v>
      </c>
      <c r="I386" s="117" t="s">
        <v>65</v>
      </c>
      <c r="J386" s="118" t="s">
        <v>2223</v>
      </c>
      <c r="K386" s="118">
        <v>9380000</v>
      </c>
      <c r="L386" s="116" t="s">
        <v>70</v>
      </c>
      <c r="M386" s="118" t="s">
        <v>2489</v>
      </c>
      <c r="N386" s="118">
        <v>57430388</v>
      </c>
      <c r="O386" s="122">
        <v>14</v>
      </c>
      <c r="P386" s="219">
        <v>45302</v>
      </c>
      <c r="Q386" s="118">
        <v>2126349000</v>
      </c>
      <c r="R386" s="219">
        <v>45329</v>
      </c>
      <c r="S386" s="118">
        <v>9380000</v>
      </c>
      <c r="T386" s="119" t="s">
        <v>67</v>
      </c>
      <c r="U386" s="118">
        <v>45507423</v>
      </c>
      <c r="V386" s="118" t="s">
        <v>2714</v>
      </c>
      <c r="W386" s="219">
        <v>45329</v>
      </c>
      <c r="X386" s="219">
        <v>45329</v>
      </c>
      <c r="Y386" s="125" t="s">
        <v>77</v>
      </c>
      <c r="Z386" s="219">
        <v>45457</v>
      </c>
      <c r="AA386" s="124">
        <f t="shared" si="21"/>
        <v>128</v>
      </c>
      <c r="AB386" s="118">
        <v>0</v>
      </c>
      <c r="AC386" s="220">
        <v>0</v>
      </c>
      <c r="AD386" s="118">
        <v>0</v>
      </c>
      <c r="AE386" s="193" t="s">
        <v>77</v>
      </c>
      <c r="AF386" s="124">
        <f t="shared" si="24"/>
        <v>0</v>
      </c>
      <c r="AG386" s="118">
        <v>0</v>
      </c>
      <c r="AH386" s="118">
        <v>0</v>
      </c>
      <c r="AI386" s="193" t="s">
        <v>77</v>
      </c>
      <c r="AJ386" s="119">
        <v>0</v>
      </c>
      <c r="AK386" s="123" t="s">
        <v>77</v>
      </c>
      <c r="AL386" s="123" t="s">
        <v>77</v>
      </c>
      <c r="AM386" s="124">
        <f t="shared" si="25"/>
        <v>0</v>
      </c>
      <c r="AN386" s="124">
        <f>+K386+AC386-AH386</f>
        <v>9380000</v>
      </c>
      <c r="AO386" s="119" t="s">
        <v>69</v>
      </c>
      <c r="AP386" s="118">
        <v>9380000</v>
      </c>
      <c r="AQ386" s="119" t="s">
        <v>1214</v>
      </c>
      <c r="AR386" s="118">
        <v>0</v>
      </c>
      <c r="AS386" s="127" t="s">
        <v>77</v>
      </c>
      <c r="AT386" s="221">
        <v>8400000</v>
      </c>
      <c r="AU386" s="159">
        <f t="shared" si="22"/>
        <v>980000</v>
      </c>
      <c r="AV386" s="98">
        <f t="shared" si="23"/>
        <v>0.89552238805970152</v>
      </c>
      <c r="AW386" s="193" t="s">
        <v>77</v>
      </c>
      <c r="AX386" s="119" t="s">
        <v>1215</v>
      </c>
      <c r="AY386" s="118" t="s">
        <v>2827</v>
      </c>
      <c r="AZ386" s="116" t="s">
        <v>69</v>
      </c>
      <c r="BA386" s="116" t="s">
        <v>69</v>
      </c>
    </row>
    <row r="387" spans="2:53" x14ac:dyDescent="0.25">
      <c r="B387" s="116">
        <v>2024</v>
      </c>
      <c r="C387" s="116">
        <v>891780111</v>
      </c>
      <c r="D387" s="117" t="s">
        <v>64</v>
      </c>
      <c r="E387" s="119" t="s">
        <v>1597</v>
      </c>
      <c r="F387" s="124" t="s">
        <v>1919</v>
      </c>
      <c r="G387" s="218">
        <v>0</v>
      </c>
      <c r="H387" s="119" t="s">
        <v>75</v>
      </c>
      <c r="I387" s="117" t="s">
        <v>65</v>
      </c>
      <c r="J387" s="118" t="s">
        <v>2219</v>
      </c>
      <c r="K387" s="118">
        <v>9380000</v>
      </c>
      <c r="L387" s="116" t="s">
        <v>70</v>
      </c>
      <c r="M387" s="118" t="s">
        <v>2490</v>
      </c>
      <c r="N387" s="118">
        <v>36552336</v>
      </c>
      <c r="O387" s="122">
        <v>14</v>
      </c>
      <c r="P387" s="219">
        <v>45302</v>
      </c>
      <c r="Q387" s="118">
        <v>2126349000</v>
      </c>
      <c r="R387" s="219">
        <v>45329</v>
      </c>
      <c r="S387" s="118">
        <v>9380000</v>
      </c>
      <c r="T387" s="119" t="s">
        <v>67</v>
      </c>
      <c r="U387" s="118">
        <v>45507423</v>
      </c>
      <c r="V387" s="118" t="s">
        <v>2714</v>
      </c>
      <c r="W387" s="219">
        <v>45329</v>
      </c>
      <c r="X387" s="219">
        <v>45329</v>
      </c>
      <c r="Y387" s="125" t="s">
        <v>77</v>
      </c>
      <c r="Z387" s="219">
        <v>45457</v>
      </c>
      <c r="AA387" s="124">
        <f t="shared" si="21"/>
        <v>128</v>
      </c>
      <c r="AB387" s="118">
        <v>0</v>
      </c>
      <c r="AC387" s="220">
        <v>0</v>
      </c>
      <c r="AD387" s="118">
        <v>0</v>
      </c>
      <c r="AE387" s="193" t="s">
        <v>77</v>
      </c>
      <c r="AF387" s="124">
        <f t="shared" si="24"/>
        <v>0</v>
      </c>
      <c r="AG387" s="118">
        <v>0</v>
      </c>
      <c r="AH387" s="118">
        <v>0</v>
      </c>
      <c r="AI387" s="193" t="s">
        <v>77</v>
      </c>
      <c r="AJ387" s="119">
        <v>0</v>
      </c>
      <c r="AK387" s="123" t="s">
        <v>77</v>
      </c>
      <c r="AL387" s="123" t="s">
        <v>77</v>
      </c>
      <c r="AM387" s="124">
        <f t="shared" si="25"/>
        <v>0</v>
      </c>
      <c r="AN387" s="124">
        <f>+K387+AC387-AH387</f>
        <v>9380000</v>
      </c>
      <c r="AO387" s="119" t="s">
        <v>69</v>
      </c>
      <c r="AP387" s="118">
        <v>9380000</v>
      </c>
      <c r="AQ387" s="119" t="s">
        <v>1214</v>
      </c>
      <c r="AR387" s="118">
        <v>0</v>
      </c>
      <c r="AS387" s="127" t="s">
        <v>77</v>
      </c>
      <c r="AT387" s="221">
        <v>8400000</v>
      </c>
      <c r="AU387" s="159">
        <f t="shared" si="22"/>
        <v>980000</v>
      </c>
      <c r="AV387" s="98">
        <f t="shared" si="23"/>
        <v>0.89552238805970152</v>
      </c>
      <c r="AW387" s="193" t="s">
        <v>77</v>
      </c>
      <c r="AX387" s="119" t="s">
        <v>1215</v>
      </c>
      <c r="AY387" s="118" t="s">
        <v>2828</v>
      </c>
      <c r="AZ387" s="116" t="s">
        <v>69</v>
      </c>
      <c r="BA387" s="116" t="s">
        <v>69</v>
      </c>
    </row>
    <row r="388" spans="2:53" x14ac:dyDescent="0.25">
      <c r="B388" s="116">
        <v>2024</v>
      </c>
      <c r="C388" s="116">
        <v>891780111</v>
      </c>
      <c r="D388" s="117" t="s">
        <v>64</v>
      </c>
      <c r="E388" s="119" t="s">
        <v>1598</v>
      </c>
      <c r="F388" s="124" t="s">
        <v>1920</v>
      </c>
      <c r="G388" s="218">
        <v>0</v>
      </c>
      <c r="H388" s="119" t="s">
        <v>75</v>
      </c>
      <c r="I388" s="117" t="s">
        <v>65</v>
      </c>
      <c r="J388" s="118" t="s">
        <v>2224</v>
      </c>
      <c r="K388" s="118">
        <v>16080000</v>
      </c>
      <c r="L388" s="116" t="s">
        <v>70</v>
      </c>
      <c r="M388" s="118" t="s">
        <v>2491</v>
      </c>
      <c r="N388" s="118">
        <v>1085038618</v>
      </c>
      <c r="O388" s="122">
        <v>13</v>
      </c>
      <c r="P388" s="193">
        <v>45302</v>
      </c>
      <c r="Q388" s="118">
        <v>4518689382</v>
      </c>
      <c r="R388" s="219">
        <v>45329</v>
      </c>
      <c r="S388" s="118">
        <v>16080000</v>
      </c>
      <c r="T388" s="119" t="s">
        <v>67</v>
      </c>
      <c r="U388" s="118">
        <v>36718996</v>
      </c>
      <c r="V388" s="118" t="s">
        <v>1182</v>
      </c>
      <c r="W388" s="219">
        <v>45329</v>
      </c>
      <c r="X388" s="219">
        <v>45329</v>
      </c>
      <c r="Y388" s="125" t="s">
        <v>77</v>
      </c>
      <c r="Z388" s="219">
        <v>45457</v>
      </c>
      <c r="AA388" s="124">
        <f t="shared" si="21"/>
        <v>128</v>
      </c>
      <c r="AB388" s="118">
        <v>0</v>
      </c>
      <c r="AC388" s="220">
        <v>0</v>
      </c>
      <c r="AD388" s="118">
        <v>0</v>
      </c>
      <c r="AE388" s="193" t="s">
        <v>77</v>
      </c>
      <c r="AF388" s="124">
        <f t="shared" si="24"/>
        <v>0</v>
      </c>
      <c r="AG388" s="118">
        <v>0</v>
      </c>
      <c r="AH388" s="118">
        <v>0</v>
      </c>
      <c r="AI388" s="193" t="s">
        <v>77</v>
      </c>
      <c r="AJ388" s="119">
        <v>0</v>
      </c>
      <c r="AK388" s="123" t="s">
        <v>77</v>
      </c>
      <c r="AL388" s="123" t="s">
        <v>77</v>
      </c>
      <c r="AM388" s="124">
        <f t="shared" si="25"/>
        <v>0</v>
      </c>
      <c r="AN388" s="124">
        <f>+K388+AC388-AH388</f>
        <v>16080000</v>
      </c>
      <c r="AO388" s="119" t="s">
        <v>69</v>
      </c>
      <c r="AP388" s="118">
        <v>16080000</v>
      </c>
      <c r="AQ388" s="119" t="s">
        <v>1214</v>
      </c>
      <c r="AR388" s="118">
        <v>0</v>
      </c>
      <c r="AS388" s="127" t="s">
        <v>77</v>
      </c>
      <c r="AT388" s="221">
        <v>14400000</v>
      </c>
      <c r="AU388" s="159">
        <f t="shared" si="22"/>
        <v>1680000</v>
      </c>
      <c r="AV388" s="98">
        <f t="shared" si="23"/>
        <v>0.89552238805970152</v>
      </c>
      <c r="AW388" s="193" t="s">
        <v>77</v>
      </c>
      <c r="AX388" s="119" t="s">
        <v>1215</v>
      </c>
      <c r="AY388" s="118" t="s">
        <v>2829</v>
      </c>
      <c r="AZ388" s="116" t="s">
        <v>69</v>
      </c>
      <c r="BA388" s="116" t="s">
        <v>69</v>
      </c>
    </row>
    <row r="389" spans="2:53" x14ac:dyDescent="0.25">
      <c r="B389" s="116">
        <v>2024</v>
      </c>
      <c r="C389" s="116">
        <v>891780111</v>
      </c>
      <c r="D389" s="117" t="s">
        <v>64</v>
      </c>
      <c r="E389" s="119" t="s">
        <v>1599</v>
      </c>
      <c r="F389" s="124" t="s">
        <v>1921</v>
      </c>
      <c r="G389" s="218">
        <v>0</v>
      </c>
      <c r="H389" s="119" t="s">
        <v>75</v>
      </c>
      <c r="I389" s="117" t="s">
        <v>65</v>
      </c>
      <c r="J389" s="118" t="s">
        <v>2202</v>
      </c>
      <c r="K389" s="118">
        <v>17420000</v>
      </c>
      <c r="L389" s="116" t="s">
        <v>70</v>
      </c>
      <c r="M389" s="118" t="s">
        <v>2492</v>
      </c>
      <c r="N389" s="118">
        <v>57106762</v>
      </c>
      <c r="O389" s="122">
        <v>13</v>
      </c>
      <c r="P389" s="193">
        <v>45302</v>
      </c>
      <c r="Q389" s="118">
        <v>4518689382</v>
      </c>
      <c r="R389" s="219">
        <v>45329</v>
      </c>
      <c r="S389" s="118">
        <v>17420000</v>
      </c>
      <c r="T389" s="119" t="s">
        <v>67</v>
      </c>
      <c r="U389" s="118">
        <v>1082964146</v>
      </c>
      <c r="V389" s="118" t="s">
        <v>2708</v>
      </c>
      <c r="W389" s="219">
        <v>45329</v>
      </c>
      <c r="X389" s="219">
        <v>45329</v>
      </c>
      <c r="Y389" s="125" t="s">
        <v>77</v>
      </c>
      <c r="Z389" s="219">
        <v>45457</v>
      </c>
      <c r="AA389" s="124">
        <f t="shared" si="21"/>
        <v>128</v>
      </c>
      <c r="AB389" s="118">
        <v>0</v>
      </c>
      <c r="AC389" s="220">
        <v>0</v>
      </c>
      <c r="AD389" s="118">
        <v>0</v>
      </c>
      <c r="AE389" s="193" t="s">
        <v>77</v>
      </c>
      <c r="AF389" s="124">
        <f t="shared" si="24"/>
        <v>0</v>
      </c>
      <c r="AG389" s="118">
        <v>0</v>
      </c>
      <c r="AH389" s="118">
        <v>0</v>
      </c>
      <c r="AI389" s="193" t="s">
        <v>77</v>
      </c>
      <c r="AJ389" s="119">
        <v>0</v>
      </c>
      <c r="AK389" s="123" t="s">
        <v>77</v>
      </c>
      <c r="AL389" s="123" t="s">
        <v>77</v>
      </c>
      <c r="AM389" s="124">
        <f t="shared" si="25"/>
        <v>0</v>
      </c>
      <c r="AN389" s="124">
        <f>+K389+AC389-AH389</f>
        <v>17420000</v>
      </c>
      <c r="AO389" s="119" t="s">
        <v>69</v>
      </c>
      <c r="AP389" s="118">
        <v>17420000</v>
      </c>
      <c r="AQ389" s="119" t="s">
        <v>1214</v>
      </c>
      <c r="AR389" s="118">
        <v>0</v>
      </c>
      <c r="AS389" s="127" t="s">
        <v>77</v>
      </c>
      <c r="AT389" s="221">
        <v>15600000</v>
      </c>
      <c r="AU389" s="159">
        <f t="shared" si="22"/>
        <v>1820000</v>
      </c>
      <c r="AV389" s="98">
        <f t="shared" si="23"/>
        <v>0.89552238805970152</v>
      </c>
      <c r="AW389" s="193" t="s">
        <v>77</v>
      </c>
      <c r="AX389" s="119" t="s">
        <v>1215</v>
      </c>
      <c r="AY389" s="118" t="s">
        <v>2830</v>
      </c>
      <c r="AZ389" s="116" t="s">
        <v>69</v>
      </c>
      <c r="BA389" s="116" t="s">
        <v>69</v>
      </c>
    </row>
    <row r="390" spans="2:53" x14ac:dyDescent="0.25">
      <c r="B390" s="116">
        <v>2024</v>
      </c>
      <c r="C390" s="116">
        <v>891780111</v>
      </c>
      <c r="D390" s="117" t="s">
        <v>64</v>
      </c>
      <c r="E390" s="119" t="s">
        <v>1600</v>
      </c>
      <c r="F390" s="124" t="s">
        <v>1922</v>
      </c>
      <c r="G390" s="218">
        <v>0</v>
      </c>
      <c r="H390" s="119" t="s">
        <v>75</v>
      </c>
      <c r="I390" s="117" t="s">
        <v>65</v>
      </c>
      <c r="J390" s="118" t="s">
        <v>2225</v>
      </c>
      <c r="K390" s="118">
        <v>14740000</v>
      </c>
      <c r="L390" s="116" t="s">
        <v>70</v>
      </c>
      <c r="M390" s="118" t="s">
        <v>2493</v>
      </c>
      <c r="N390" s="118">
        <v>12563787</v>
      </c>
      <c r="O390" s="122">
        <v>13</v>
      </c>
      <c r="P390" s="193">
        <v>45302</v>
      </c>
      <c r="Q390" s="118">
        <v>4518689382</v>
      </c>
      <c r="R390" s="219">
        <v>45329</v>
      </c>
      <c r="S390" s="118">
        <v>14740000</v>
      </c>
      <c r="T390" s="119" t="s">
        <v>67</v>
      </c>
      <c r="U390" s="118">
        <v>39058006</v>
      </c>
      <c r="V390" s="118" t="s">
        <v>1176</v>
      </c>
      <c r="W390" s="219">
        <v>45329</v>
      </c>
      <c r="X390" s="219">
        <v>45329</v>
      </c>
      <c r="Y390" s="125" t="s">
        <v>77</v>
      </c>
      <c r="Z390" s="219">
        <v>45457</v>
      </c>
      <c r="AA390" s="124">
        <f t="shared" si="21"/>
        <v>128</v>
      </c>
      <c r="AB390" s="118">
        <v>0</v>
      </c>
      <c r="AC390" s="220">
        <v>0</v>
      </c>
      <c r="AD390" s="118">
        <v>0</v>
      </c>
      <c r="AE390" s="193" t="s">
        <v>77</v>
      </c>
      <c r="AF390" s="124">
        <f t="shared" si="24"/>
        <v>0</v>
      </c>
      <c r="AG390" s="118">
        <v>1</v>
      </c>
      <c r="AH390" s="118">
        <v>3960000</v>
      </c>
      <c r="AI390" s="193">
        <v>45421</v>
      </c>
      <c r="AJ390" s="119">
        <v>0</v>
      </c>
      <c r="AK390" s="123" t="s">
        <v>77</v>
      </c>
      <c r="AL390" s="123" t="s">
        <v>77</v>
      </c>
      <c r="AM390" s="124">
        <f t="shared" si="25"/>
        <v>0</v>
      </c>
      <c r="AN390" s="124">
        <f>+K390+AC390-AH390</f>
        <v>10780000</v>
      </c>
      <c r="AO390" s="119" t="s">
        <v>69</v>
      </c>
      <c r="AP390" s="118">
        <v>14740000</v>
      </c>
      <c r="AQ390" s="119" t="s">
        <v>1214</v>
      </c>
      <c r="AR390" s="118">
        <v>0</v>
      </c>
      <c r="AS390" s="127" t="s">
        <v>77</v>
      </c>
      <c r="AT390" s="221">
        <v>10780000</v>
      </c>
      <c r="AU390" s="159">
        <f t="shared" si="22"/>
        <v>0</v>
      </c>
      <c r="AV390" s="98">
        <f t="shared" si="23"/>
        <v>1</v>
      </c>
      <c r="AW390" s="193" t="s">
        <v>77</v>
      </c>
      <c r="AX390" s="119" t="s">
        <v>1216</v>
      </c>
      <c r="AY390" s="118" t="s">
        <v>2831</v>
      </c>
      <c r="AZ390" s="116" t="s">
        <v>69</v>
      </c>
      <c r="BA390" s="116" t="s">
        <v>69</v>
      </c>
    </row>
    <row r="391" spans="2:53" x14ac:dyDescent="0.25">
      <c r="B391" s="116">
        <v>2024</v>
      </c>
      <c r="C391" s="116">
        <v>891780111</v>
      </c>
      <c r="D391" s="117" t="s">
        <v>64</v>
      </c>
      <c r="E391" s="119" t="s">
        <v>1601</v>
      </c>
      <c r="F391" s="124" t="s">
        <v>1923</v>
      </c>
      <c r="G391" s="218">
        <v>0</v>
      </c>
      <c r="H391" s="119" t="s">
        <v>75</v>
      </c>
      <c r="I391" s="117" t="s">
        <v>65</v>
      </c>
      <c r="J391" s="118" t="s">
        <v>2226</v>
      </c>
      <c r="K391" s="118">
        <v>16080000</v>
      </c>
      <c r="L391" s="116" t="s">
        <v>70</v>
      </c>
      <c r="M391" s="118" t="s">
        <v>2494</v>
      </c>
      <c r="N391" s="118">
        <v>36666112</v>
      </c>
      <c r="O391" s="122">
        <v>13</v>
      </c>
      <c r="P391" s="193">
        <v>45302</v>
      </c>
      <c r="Q391" s="118">
        <v>4518689382</v>
      </c>
      <c r="R391" s="219">
        <v>45329</v>
      </c>
      <c r="S391" s="118">
        <v>16080000</v>
      </c>
      <c r="T391" s="119" t="s">
        <v>67</v>
      </c>
      <c r="U391" s="118">
        <v>36694483</v>
      </c>
      <c r="V391" s="118" t="s">
        <v>1196</v>
      </c>
      <c r="W391" s="219">
        <v>45329</v>
      </c>
      <c r="X391" s="219">
        <v>45329</v>
      </c>
      <c r="Y391" s="125" t="s">
        <v>77</v>
      </c>
      <c r="Z391" s="219">
        <v>45457</v>
      </c>
      <c r="AA391" s="124">
        <f t="shared" si="21"/>
        <v>128</v>
      </c>
      <c r="AB391" s="118">
        <v>0</v>
      </c>
      <c r="AC391" s="220">
        <v>0</v>
      </c>
      <c r="AD391" s="118">
        <v>0</v>
      </c>
      <c r="AE391" s="193" t="s">
        <v>77</v>
      </c>
      <c r="AF391" s="124">
        <f t="shared" si="24"/>
        <v>0</v>
      </c>
      <c r="AG391" s="118">
        <v>0</v>
      </c>
      <c r="AH391" s="118">
        <v>0</v>
      </c>
      <c r="AI391" s="193" t="s">
        <v>77</v>
      </c>
      <c r="AJ391" s="119">
        <v>0</v>
      </c>
      <c r="AK391" s="123" t="s">
        <v>77</v>
      </c>
      <c r="AL391" s="123" t="s">
        <v>77</v>
      </c>
      <c r="AM391" s="124">
        <f t="shared" si="25"/>
        <v>0</v>
      </c>
      <c r="AN391" s="124">
        <f>+K391+AC391-AH391</f>
        <v>16080000</v>
      </c>
      <c r="AO391" s="119" t="s">
        <v>69</v>
      </c>
      <c r="AP391" s="118">
        <v>16080000</v>
      </c>
      <c r="AQ391" s="119" t="s">
        <v>1214</v>
      </c>
      <c r="AR391" s="118">
        <v>0</v>
      </c>
      <c r="AS391" s="127" t="s">
        <v>77</v>
      </c>
      <c r="AT391" s="221">
        <v>14400000</v>
      </c>
      <c r="AU391" s="159">
        <f t="shared" si="22"/>
        <v>1680000</v>
      </c>
      <c r="AV391" s="98">
        <f t="shared" si="23"/>
        <v>0.89552238805970152</v>
      </c>
      <c r="AW391" s="193" t="s">
        <v>77</v>
      </c>
      <c r="AX391" s="119" t="s">
        <v>1215</v>
      </c>
      <c r="AY391" s="118" t="s">
        <v>2832</v>
      </c>
      <c r="AZ391" s="116" t="s">
        <v>69</v>
      </c>
      <c r="BA391" s="116" t="s">
        <v>69</v>
      </c>
    </row>
    <row r="392" spans="2:53" x14ac:dyDescent="0.25">
      <c r="B392" s="116">
        <v>2024</v>
      </c>
      <c r="C392" s="116">
        <v>891780111</v>
      </c>
      <c r="D392" s="117" t="s">
        <v>64</v>
      </c>
      <c r="E392" s="119" t="s">
        <v>1602</v>
      </c>
      <c r="F392" s="124" t="s">
        <v>1924</v>
      </c>
      <c r="G392" s="218">
        <v>0</v>
      </c>
      <c r="H392" s="119" t="s">
        <v>75</v>
      </c>
      <c r="I392" s="117" t="s">
        <v>65</v>
      </c>
      <c r="J392" s="118" t="s">
        <v>2227</v>
      </c>
      <c r="K392" s="118">
        <v>16080000</v>
      </c>
      <c r="L392" s="116" t="s">
        <v>70</v>
      </c>
      <c r="M392" s="118" t="s">
        <v>2495</v>
      </c>
      <c r="N392" s="118">
        <v>1065812085</v>
      </c>
      <c r="O392" s="122">
        <v>13</v>
      </c>
      <c r="P392" s="193">
        <v>45302</v>
      </c>
      <c r="Q392" s="118">
        <v>4518689382</v>
      </c>
      <c r="R392" s="219">
        <v>45329</v>
      </c>
      <c r="S392" s="118">
        <v>16080000</v>
      </c>
      <c r="T392" s="119" t="s">
        <v>67</v>
      </c>
      <c r="U392" s="118">
        <v>12621405</v>
      </c>
      <c r="V392" s="118" t="s">
        <v>68</v>
      </c>
      <c r="W392" s="219">
        <v>45329</v>
      </c>
      <c r="X392" s="219">
        <v>45329</v>
      </c>
      <c r="Y392" s="125" t="s">
        <v>77</v>
      </c>
      <c r="Z392" s="219">
        <v>45457</v>
      </c>
      <c r="AA392" s="124">
        <f t="shared" ref="AA392:AA455" si="26">+IF(Y392="1800-01-01",Z392-X392,Z392-Y392)</f>
        <v>128</v>
      </c>
      <c r="AB392" s="118">
        <v>0</v>
      </c>
      <c r="AC392" s="220">
        <v>0</v>
      </c>
      <c r="AD392" s="118">
        <v>0</v>
      </c>
      <c r="AE392" s="193" t="s">
        <v>77</v>
      </c>
      <c r="AF392" s="124">
        <f t="shared" si="24"/>
        <v>0</v>
      </c>
      <c r="AG392" s="118">
        <v>0</v>
      </c>
      <c r="AH392" s="118">
        <v>0</v>
      </c>
      <c r="AI392" s="193" t="s">
        <v>77</v>
      </c>
      <c r="AJ392" s="119">
        <v>0</v>
      </c>
      <c r="AK392" s="123" t="s">
        <v>77</v>
      </c>
      <c r="AL392" s="123" t="s">
        <v>77</v>
      </c>
      <c r="AM392" s="124">
        <f t="shared" si="25"/>
        <v>0</v>
      </c>
      <c r="AN392" s="124">
        <f>+K392+AC392-AH392</f>
        <v>16080000</v>
      </c>
      <c r="AO392" s="119" t="s">
        <v>69</v>
      </c>
      <c r="AP392" s="118">
        <v>16080000</v>
      </c>
      <c r="AQ392" s="119" t="s">
        <v>1214</v>
      </c>
      <c r="AR392" s="118">
        <v>0</v>
      </c>
      <c r="AS392" s="127" t="s">
        <v>77</v>
      </c>
      <c r="AT392" s="221">
        <v>14400000</v>
      </c>
      <c r="AU392" s="159">
        <f t="shared" ref="AU392:AU455" si="27">AN392-AT392</f>
        <v>1680000</v>
      </c>
      <c r="AV392" s="98">
        <f t="shared" ref="AV392:AV455" si="28">+IFERROR(AT392/AN392,"_")</f>
        <v>0.89552238805970152</v>
      </c>
      <c r="AW392" s="193" t="s">
        <v>77</v>
      </c>
      <c r="AX392" s="119" t="s">
        <v>1215</v>
      </c>
      <c r="AY392" s="118" t="s">
        <v>2833</v>
      </c>
      <c r="AZ392" s="116" t="s">
        <v>69</v>
      </c>
      <c r="BA392" s="116" t="s">
        <v>69</v>
      </c>
    </row>
    <row r="393" spans="2:53" x14ac:dyDescent="0.25">
      <c r="B393" s="116">
        <v>2024</v>
      </c>
      <c r="C393" s="116">
        <v>891780111</v>
      </c>
      <c r="D393" s="117" t="s">
        <v>64</v>
      </c>
      <c r="E393" s="119" t="s">
        <v>1603</v>
      </c>
      <c r="F393" s="124" t="s">
        <v>1925</v>
      </c>
      <c r="G393" s="218">
        <v>0</v>
      </c>
      <c r="H393" s="119" t="s">
        <v>75</v>
      </c>
      <c r="I393" s="117" t="s">
        <v>644</v>
      </c>
      <c r="J393" s="118" t="s">
        <v>2228</v>
      </c>
      <c r="K393" s="118">
        <v>6300000</v>
      </c>
      <c r="L393" s="116" t="s">
        <v>70</v>
      </c>
      <c r="M393" s="118" t="s">
        <v>2496</v>
      </c>
      <c r="N393" s="118">
        <v>1015432527</v>
      </c>
      <c r="O393" s="122">
        <v>13</v>
      </c>
      <c r="P393" s="193">
        <v>45302</v>
      </c>
      <c r="Q393" s="118">
        <v>4518689382</v>
      </c>
      <c r="R393" s="219">
        <v>45329</v>
      </c>
      <c r="S393" s="118">
        <v>6300000</v>
      </c>
      <c r="T393" s="119" t="s">
        <v>67</v>
      </c>
      <c r="U393" s="118">
        <v>15443332</v>
      </c>
      <c r="V393" s="118" t="s">
        <v>1177</v>
      </c>
      <c r="W393" s="219">
        <v>45329</v>
      </c>
      <c r="X393" s="219">
        <v>45329</v>
      </c>
      <c r="Y393" s="125" t="s">
        <v>77</v>
      </c>
      <c r="Z393" s="219">
        <v>45414</v>
      </c>
      <c r="AA393" s="124">
        <f t="shared" si="26"/>
        <v>85</v>
      </c>
      <c r="AB393" s="118">
        <v>0</v>
      </c>
      <c r="AC393" s="220">
        <v>0</v>
      </c>
      <c r="AD393" s="118">
        <v>0</v>
      </c>
      <c r="AE393" s="193" t="s">
        <v>77</v>
      </c>
      <c r="AF393" s="124">
        <f t="shared" si="24"/>
        <v>0</v>
      </c>
      <c r="AG393" s="118">
        <v>0</v>
      </c>
      <c r="AH393" s="118">
        <v>0</v>
      </c>
      <c r="AI393" s="193" t="s">
        <v>77</v>
      </c>
      <c r="AJ393" s="119">
        <v>0</v>
      </c>
      <c r="AK393" s="123" t="s">
        <v>77</v>
      </c>
      <c r="AL393" s="123" t="s">
        <v>77</v>
      </c>
      <c r="AM393" s="124">
        <f t="shared" si="25"/>
        <v>0</v>
      </c>
      <c r="AN393" s="124">
        <f>+K393+AC393-AH393</f>
        <v>6300000</v>
      </c>
      <c r="AO393" s="119" t="s">
        <v>69</v>
      </c>
      <c r="AP393" s="118">
        <v>6300000</v>
      </c>
      <c r="AQ393" s="119" t="s">
        <v>1214</v>
      </c>
      <c r="AR393" s="118">
        <v>0</v>
      </c>
      <c r="AS393" s="127" t="s">
        <v>77</v>
      </c>
      <c r="AT393" s="221">
        <v>6300000</v>
      </c>
      <c r="AU393" s="159">
        <f t="shared" si="27"/>
        <v>0</v>
      </c>
      <c r="AV393" s="98">
        <f t="shared" si="28"/>
        <v>1</v>
      </c>
      <c r="AW393" s="193" t="s">
        <v>77</v>
      </c>
      <c r="AX393" s="119" t="s">
        <v>1497</v>
      </c>
      <c r="AY393" s="118" t="s">
        <v>2834</v>
      </c>
      <c r="AZ393" s="116" t="s">
        <v>69</v>
      </c>
      <c r="BA393" s="116" t="s">
        <v>69</v>
      </c>
    </row>
    <row r="394" spans="2:53" x14ac:dyDescent="0.25">
      <c r="B394" s="116">
        <v>2024</v>
      </c>
      <c r="C394" s="116">
        <v>891780111</v>
      </c>
      <c r="D394" s="117" t="s">
        <v>64</v>
      </c>
      <c r="E394" s="119" t="s">
        <v>1604</v>
      </c>
      <c r="F394" s="124" t="s">
        <v>1926</v>
      </c>
      <c r="G394" s="218">
        <v>0</v>
      </c>
      <c r="H394" s="119" t="s">
        <v>75</v>
      </c>
      <c r="I394" s="117" t="s">
        <v>65</v>
      </c>
      <c r="J394" s="118" t="s">
        <v>2229</v>
      </c>
      <c r="K394" s="118">
        <v>14740000</v>
      </c>
      <c r="L394" s="116" t="s">
        <v>70</v>
      </c>
      <c r="M394" s="118" t="s">
        <v>2497</v>
      </c>
      <c r="N394" s="118">
        <v>1067900773</v>
      </c>
      <c r="O394" s="122">
        <v>13</v>
      </c>
      <c r="P394" s="193">
        <v>45302</v>
      </c>
      <c r="Q394" s="118">
        <v>4518689382</v>
      </c>
      <c r="R394" s="219">
        <v>45331</v>
      </c>
      <c r="S394" s="118">
        <v>14740000</v>
      </c>
      <c r="T394" s="119" t="s">
        <v>67</v>
      </c>
      <c r="U394" s="118">
        <v>72175281</v>
      </c>
      <c r="V394" s="118" t="s">
        <v>1197</v>
      </c>
      <c r="W394" s="219">
        <v>45331</v>
      </c>
      <c r="X394" s="219">
        <v>45331</v>
      </c>
      <c r="Y394" s="125" t="s">
        <v>77</v>
      </c>
      <c r="Z394" s="219">
        <v>45457</v>
      </c>
      <c r="AA394" s="124">
        <f t="shared" si="26"/>
        <v>126</v>
      </c>
      <c r="AB394" s="118">
        <v>0</v>
      </c>
      <c r="AC394" s="220">
        <v>0</v>
      </c>
      <c r="AD394" s="118">
        <v>0</v>
      </c>
      <c r="AE394" s="193" t="s">
        <v>77</v>
      </c>
      <c r="AF394" s="124">
        <f t="shared" si="24"/>
        <v>0</v>
      </c>
      <c r="AG394" s="118">
        <v>0</v>
      </c>
      <c r="AH394" s="118">
        <v>0</v>
      </c>
      <c r="AI394" s="193" t="s">
        <v>77</v>
      </c>
      <c r="AJ394" s="119">
        <v>0</v>
      </c>
      <c r="AK394" s="123" t="s">
        <v>77</v>
      </c>
      <c r="AL394" s="123" t="s">
        <v>77</v>
      </c>
      <c r="AM394" s="124">
        <f t="shared" si="25"/>
        <v>0</v>
      </c>
      <c r="AN394" s="124">
        <f>+K394+AC394-AH394</f>
        <v>14740000</v>
      </c>
      <c r="AO394" s="119" t="s">
        <v>69</v>
      </c>
      <c r="AP394" s="118">
        <v>14740000</v>
      </c>
      <c r="AQ394" s="119" t="s">
        <v>1214</v>
      </c>
      <c r="AR394" s="118">
        <v>0</v>
      </c>
      <c r="AS394" s="127" t="s">
        <v>77</v>
      </c>
      <c r="AT394" s="221">
        <v>13200000</v>
      </c>
      <c r="AU394" s="159">
        <f t="shared" si="27"/>
        <v>1540000</v>
      </c>
      <c r="AV394" s="98">
        <f t="shared" si="28"/>
        <v>0.89552238805970152</v>
      </c>
      <c r="AW394" s="193" t="s">
        <v>77</v>
      </c>
      <c r="AX394" s="119" t="s">
        <v>1215</v>
      </c>
      <c r="AY394" s="118" t="s">
        <v>2835</v>
      </c>
      <c r="AZ394" s="116" t="s">
        <v>69</v>
      </c>
      <c r="BA394" s="116" t="s">
        <v>69</v>
      </c>
    </row>
    <row r="395" spans="2:53" x14ac:dyDescent="0.25">
      <c r="B395" s="116">
        <v>2024</v>
      </c>
      <c r="C395" s="116">
        <v>891780111</v>
      </c>
      <c r="D395" s="117" t="s">
        <v>64</v>
      </c>
      <c r="E395" s="119" t="s">
        <v>1605</v>
      </c>
      <c r="F395" s="124" t="s">
        <v>1927</v>
      </c>
      <c r="G395" s="218">
        <v>0</v>
      </c>
      <c r="H395" s="119" t="s">
        <v>75</v>
      </c>
      <c r="I395" s="117" t="s">
        <v>65</v>
      </c>
      <c r="J395" s="118" t="s">
        <v>2230</v>
      </c>
      <c r="K395" s="118">
        <v>11167000</v>
      </c>
      <c r="L395" s="116" t="s">
        <v>70</v>
      </c>
      <c r="M395" s="118" t="s">
        <v>2498</v>
      </c>
      <c r="N395" s="118">
        <v>1082940729</v>
      </c>
      <c r="O395" s="122">
        <v>14</v>
      </c>
      <c r="P395" s="219">
        <v>45302</v>
      </c>
      <c r="Q395" s="118">
        <v>2126349000</v>
      </c>
      <c r="R395" s="219">
        <v>45331</v>
      </c>
      <c r="S395" s="118">
        <v>11167000</v>
      </c>
      <c r="T395" s="119" t="s">
        <v>67</v>
      </c>
      <c r="U395" s="118">
        <v>72175281</v>
      </c>
      <c r="V395" s="118" t="s">
        <v>1197</v>
      </c>
      <c r="W395" s="219">
        <v>45331</v>
      </c>
      <c r="X395" s="219">
        <v>45331</v>
      </c>
      <c r="Y395" s="125" t="s">
        <v>77</v>
      </c>
      <c r="Z395" s="219">
        <v>45457</v>
      </c>
      <c r="AA395" s="124">
        <f t="shared" si="26"/>
        <v>126</v>
      </c>
      <c r="AB395" s="118">
        <v>0</v>
      </c>
      <c r="AC395" s="220">
        <v>0</v>
      </c>
      <c r="AD395" s="118">
        <v>0</v>
      </c>
      <c r="AE395" s="193" t="s">
        <v>77</v>
      </c>
      <c r="AF395" s="124">
        <f t="shared" si="24"/>
        <v>0</v>
      </c>
      <c r="AG395" s="118">
        <v>0</v>
      </c>
      <c r="AH395" s="118">
        <v>0</v>
      </c>
      <c r="AI395" s="193" t="s">
        <v>77</v>
      </c>
      <c r="AJ395" s="119">
        <v>0</v>
      </c>
      <c r="AK395" s="123" t="s">
        <v>77</v>
      </c>
      <c r="AL395" s="123" t="s">
        <v>77</v>
      </c>
      <c r="AM395" s="124">
        <f t="shared" si="25"/>
        <v>0</v>
      </c>
      <c r="AN395" s="124">
        <f>+K395+AC395-AH395</f>
        <v>11167000</v>
      </c>
      <c r="AO395" s="119" t="s">
        <v>69</v>
      </c>
      <c r="AP395" s="118">
        <v>11167000</v>
      </c>
      <c r="AQ395" s="119" t="s">
        <v>1214</v>
      </c>
      <c r="AR395" s="118">
        <v>0</v>
      </c>
      <c r="AS395" s="127" t="s">
        <v>77</v>
      </c>
      <c r="AT395" s="221">
        <v>10000000</v>
      </c>
      <c r="AU395" s="159">
        <f t="shared" si="27"/>
        <v>1167000</v>
      </c>
      <c r="AV395" s="98">
        <f t="shared" si="28"/>
        <v>0.89549565684606425</v>
      </c>
      <c r="AW395" s="193" t="s">
        <v>77</v>
      </c>
      <c r="AX395" s="119" t="s">
        <v>1215</v>
      </c>
      <c r="AY395" s="118" t="s">
        <v>2836</v>
      </c>
      <c r="AZ395" s="116" t="s">
        <v>69</v>
      </c>
      <c r="BA395" s="116" t="s">
        <v>69</v>
      </c>
    </row>
    <row r="396" spans="2:53" x14ac:dyDescent="0.25">
      <c r="B396" s="116">
        <v>2024</v>
      </c>
      <c r="C396" s="116">
        <v>891780111</v>
      </c>
      <c r="D396" s="117" t="s">
        <v>64</v>
      </c>
      <c r="E396" s="119" t="s">
        <v>1606</v>
      </c>
      <c r="F396" s="124" t="s">
        <v>1928</v>
      </c>
      <c r="G396" s="218">
        <v>0</v>
      </c>
      <c r="H396" s="119" t="s">
        <v>75</v>
      </c>
      <c r="I396" s="117" t="s">
        <v>65</v>
      </c>
      <c r="J396" s="118" t="s">
        <v>2231</v>
      </c>
      <c r="K396" s="118">
        <v>17050000</v>
      </c>
      <c r="L396" s="116" t="s">
        <v>70</v>
      </c>
      <c r="M396" s="118" t="s">
        <v>2499</v>
      </c>
      <c r="N396" s="118">
        <v>36725462</v>
      </c>
      <c r="O396" s="122">
        <v>13</v>
      </c>
      <c r="P396" s="193">
        <v>45302</v>
      </c>
      <c r="Q396" s="118">
        <v>4518689382</v>
      </c>
      <c r="R396" s="219">
        <v>45331</v>
      </c>
      <c r="S396" s="118">
        <v>17050000</v>
      </c>
      <c r="T396" s="119" t="s">
        <v>67</v>
      </c>
      <c r="U396" s="118">
        <v>7634885</v>
      </c>
      <c r="V396" s="118" t="s">
        <v>896</v>
      </c>
      <c r="W396" s="219">
        <v>45331</v>
      </c>
      <c r="X396" s="219">
        <v>45331</v>
      </c>
      <c r="Y396" s="125" t="s">
        <v>77</v>
      </c>
      <c r="Z396" s="219">
        <v>45457</v>
      </c>
      <c r="AA396" s="124">
        <f t="shared" si="26"/>
        <v>126</v>
      </c>
      <c r="AB396" s="118">
        <v>0</v>
      </c>
      <c r="AC396" s="220">
        <v>0</v>
      </c>
      <c r="AD396" s="118">
        <v>0</v>
      </c>
      <c r="AE396" s="193" t="s">
        <v>77</v>
      </c>
      <c r="AF396" s="124">
        <f t="shared" si="24"/>
        <v>0</v>
      </c>
      <c r="AG396" s="118">
        <v>0</v>
      </c>
      <c r="AH396" s="118">
        <v>0</v>
      </c>
      <c r="AI396" s="193" t="s">
        <v>77</v>
      </c>
      <c r="AJ396" s="119">
        <v>0</v>
      </c>
      <c r="AK396" s="123" t="s">
        <v>77</v>
      </c>
      <c r="AL396" s="123" t="s">
        <v>77</v>
      </c>
      <c r="AM396" s="124">
        <f t="shared" si="25"/>
        <v>0</v>
      </c>
      <c r="AN396" s="124">
        <f>+K396+AC396-AH396</f>
        <v>17050000</v>
      </c>
      <c r="AO396" s="119" t="s">
        <v>69</v>
      </c>
      <c r="AP396" s="118">
        <v>17050000</v>
      </c>
      <c r="AQ396" s="119" t="s">
        <v>1214</v>
      </c>
      <c r="AR396" s="118">
        <v>0</v>
      </c>
      <c r="AS396" s="127" t="s">
        <v>77</v>
      </c>
      <c r="AT396" s="221">
        <v>15290000</v>
      </c>
      <c r="AU396" s="159">
        <f t="shared" si="27"/>
        <v>1760000</v>
      </c>
      <c r="AV396" s="98">
        <f t="shared" si="28"/>
        <v>0.89677419354838706</v>
      </c>
      <c r="AW396" s="193" t="s">
        <v>77</v>
      </c>
      <c r="AX396" s="119" t="s">
        <v>1215</v>
      </c>
      <c r="AY396" s="118" t="s">
        <v>2837</v>
      </c>
      <c r="AZ396" s="116" t="s">
        <v>69</v>
      </c>
      <c r="BA396" s="116" t="s">
        <v>69</v>
      </c>
    </row>
    <row r="397" spans="2:53" x14ac:dyDescent="0.25">
      <c r="B397" s="116">
        <v>2024</v>
      </c>
      <c r="C397" s="116">
        <v>891780111</v>
      </c>
      <c r="D397" s="117" t="s">
        <v>64</v>
      </c>
      <c r="E397" s="119" t="s">
        <v>1607</v>
      </c>
      <c r="F397" s="124" t="s">
        <v>1929</v>
      </c>
      <c r="G397" s="218">
        <v>0</v>
      </c>
      <c r="H397" s="119" t="s">
        <v>75</v>
      </c>
      <c r="I397" s="117" t="s">
        <v>65</v>
      </c>
      <c r="J397" s="118" t="s">
        <v>2232</v>
      </c>
      <c r="K397" s="118">
        <v>14850000</v>
      </c>
      <c r="L397" s="116" t="s">
        <v>70</v>
      </c>
      <c r="M397" s="118" t="s">
        <v>2500</v>
      </c>
      <c r="N397" s="118">
        <v>85154455</v>
      </c>
      <c r="O397" s="122">
        <v>13</v>
      </c>
      <c r="P397" s="193">
        <v>45302</v>
      </c>
      <c r="Q397" s="118">
        <v>4518689382</v>
      </c>
      <c r="R397" s="219">
        <v>45331</v>
      </c>
      <c r="S397" s="118">
        <v>14850000</v>
      </c>
      <c r="T397" s="119" t="s">
        <v>67</v>
      </c>
      <c r="U397" s="118">
        <v>57435262</v>
      </c>
      <c r="V397" s="118" t="s">
        <v>1190</v>
      </c>
      <c r="W397" s="219">
        <v>45331</v>
      </c>
      <c r="X397" s="219">
        <v>45331</v>
      </c>
      <c r="Y397" s="125" t="s">
        <v>77</v>
      </c>
      <c r="Z397" s="219">
        <v>45457</v>
      </c>
      <c r="AA397" s="124">
        <f t="shared" si="26"/>
        <v>126</v>
      </c>
      <c r="AB397" s="118">
        <v>0</v>
      </c>
      <c r="AC397" s="220">
        <v>0</v>
      </c>
      <c r="AD397" s="118">
        <v>0</v>
      </c>
      <c r="AE397" s="193" t="s">
        <v>77</v>
      </c>
      <c r="AF397" s="124">
        <f t="shared" si="24"/>
        <v>0</v>
      </c>
      <c r="AG397" s="118">
        <v>0</v>
      </c>
      <c r="AH397" s="118">
        <v>0</v>
      </c>
      <c r="AI397" s="193" t="s">
        <v>77</v>
      </c>
      <c r="AJ397" s="119">
        <v>0</v>
      </c>
      <c r="AK397" s="123" t="s">
        <v>77</v>
      </c>
      <c r="AL397" s="123" t="s">
        <v>77</v>
      </c>
      <c r="AM397" s="124">
        <f t="shared" si="25"/>
        <v>0</v>
      </c>
      <c r="AN397" s="124">
        <f>+K397+AC397-AH397</f>
        <v>14850000</v>
      </c>
      <c r="AO397" s="119" t="s">
        <v>69</v>
      </c>
      <c r="AP397" s="118">
        <v>14850000</v>
      </c>
      <c r="AQ397" s="119" t="s">
        <v>1214</v>
      </c>
      <c r="AR397" s="118">
        <v>0</v>
      </c>
      <c r="AS397" s="127" t="s">
        <v>77</v>
      </c>
      <c r="AT397" s="221">
        <v>13200000</v>
      </c>
      <c r="AU397" s="159">
        <f t="shared" si="27"/>
        <v>1650000</v>
      </c>
      <c r="AV397" s="98">
        <f t="shared" si="28"/>
        <v>0.88888888888888884</v>
      </c>
      <c r="AW397" s="193" t="s">
        <v>77</v>
      </c>
      <c r="AX397" s="119" t="s">
        <v>1215</v>
      </c>
      <c r="AY397" s="118" t="s">
        <v>2838</v>
      </c>
      <c r="AZ397" s="116" t="s">
        <v>69</v>
      </c>
      <c r="BA397" s="116" t="s">
        <v>69</v>
      </c>
    </row>
    <row r="398" spans="2:53" x14ac:dyDescent="0.25">
      <c r="B398" s="116">
        <v>2024</v>
      </c>
      <c r="C398" s="116">
        <v>891780111</v>
      </c>
      <c r="D398" s="117" t="s">
        <v>64</v>
      </c>
      <c r="E398" s="119" t="s">
        <v>1608</v>
      </c>
      <c r="F398" s="124" t="s">
        <v>1930</v>
      </c>
      <c r="G398" s="218">
        <v>0</v>
      </c>
      <c r="H398" s="119" t="s">
        <v>75</v>
      </c>
      <c r="I398" s="117" t="s">
        <v>65</v>
      </c>
      <c r="J398" s="118" t="s">
        <v>2233</v>
      </c>
      <c r="K398" s="118">
        <v>11167000</v>
      </c>
      <c r="L398" s="116" t="s">
        <v>70</v>
      </c>
      <c r="M398" s="118" t="s">
        <v>2501</v>
      </c>
      <c r="N398" s="118">
        <v>1082893812</v>
      </c>
      <c r="O398" s="122">
        <v>14</v>
      </c>
      <c r="P398" s="219">
        <v>45302</v>
      </c>
      <c r="Q398" s="118">
        <v>2126349000</v>
      </c>
      <c r="R398" s="219">
        <v>45331</v>
      </c>
      <c r="S398" s="118">
        <v>11167000</v>
      </c>
      <c r="T398" s="119" t="s">
        <v>67</v>
      </c>
      <c r="U398" s="118">
        <v>85152695</v>
      </c>
      <c r="V398" s="118" t="s">
        <v>1189</v>
      </c>
      <c r="W398" s="219">
        <v>45331</v>
      </c>
      <c r="X398" s="219">
        <v>45331</v>
      </c>
      <c r="Y398" s="125" t="s">
        <v>77</v>
      </c>
      <c r="Z398" s="219">
        <v>45457</v>
      </c>
      <c r="AA398" s="124">
        <f t="shared" si="26"/>
        <v>126</v>
      </c>
      <c r="AB398" s="118">
        <v>0</v>
      </c>
      <c r="AC398" s="220">
        <v>0</v>
      </c>
      <c r="AD398" s="118">
        <v>0</v>
      </c>
      <c r="AE398" s="193" t="s">
        <v>77</v>
      </c>
      <c r="AF398" s="124">
        <f t="shared" si="24"/>
        <v>0</v>
      </c>
      <c r="AG398" s="118">
        <v>0</v>
      </c>
      <c r="AH398" s="118">
        <v>0</v>
      </c>
      <c r="AI398" s="193" t="s">
        <v>77</v>
      </c>
      <c r="AJ398" s="119">
        <v>0</v>
      </c>
      <c r="AK398" s="123" t="s">
        <v>77</v>
      </c>
      <c r="AL398" s="123" t="s">
        <v>77</v>
      </c>
      <c r="AM398" s="124">
        <f t="shared" si="25"/>
        <v>0</v>
      </c>
      <c r="AN398" s="124">
        <f>+K398+AC398-AH398</f>
        <v>11167000</v>
      </c>
      <c r="AO398" s="119" t="s">
        <v>69</v>
      </c>
      <c r="AP398" s="118">
        <v>11167000</v>
      </c>
      <c r="AQ398" s="119" t="s">
        <v>1214</v>
      </c>
      <c r="AR398" s="118">
        <v>0</v>
      </c>
      <c r="AS398" s="127" t="s">
        <v>77</v>
      </c>
      <c r="AT398" s="221">
        <v>10000000</v>
      </c>
      <c r="AU398" s="159">
        <f t="shared" si="27"/>
        <v>1167000</v>
      </c>
      <c r="AV398" s="98">
        <f t="shared" si="28"/>
        <v>0.89549565684606425</v>
      </c>
      <c r="AW398" s="193" t="s">
        <v>77</v>
      </c>
      <c r="AX398" s="119" t="s">
        <v>1215</v>
      </c>
      <c r="AY398" s="118" t="s">
        <v>2839</v>
      </c>
      <c r="AZ398" s="116" t="s">
        <v>69</v>
      </c>
      <c r="BA398" s="116" t="s">
        <v>69</v>
      </c>
    </row>
    <row r="399" spans="2:53" x14ac:dyDescent="0.25">
      <c r="B399" s="116">
        <v>2024</v>
      </c>
      <c r="C399" s="116">
        <v>891780111</v>
      </c>
      <c r="D399" s="117" t="s">
        <v>64</v>
      </c>
      <c r="E399" s="119" t="s">
        <v>1609</v>
      </c>
      <c r="F399" s="124" t="s">
        <v>1931</v>
      </c>
      <c r="G399" s="218">
        <v>0</v>
      </c>
      <c r="H399" s="119" t="s">
        <v>75</v>
      </c>
      <c r="I399" s="117" t="s">
        <v>65</v>
      </c>
      <c r="J399" s="118" t="s">
        <v>2234</v>
      </c>
      <c r="K399" s="118">
        <v>9380000</v>
      </c>
      <c r="L399" s="116" t="s">
        <v>70</v>
      </c>
      <c r="M399" s="118" t="s">
        <v>2502</v>
      </c>
      <c r="N399" s="118">
        <v>57428677</v>
      </c>
      <c r="O399" s="122">
        <v>14</v>
      </c>
      <c r="P399" s="219">
        <v>45302</v>
      </c>
      <c r="Q399" s="118">
        <v>2126349000</v>
      </c>
      <c r="R399" s="219">
        <v>45331</v>
      </c>
      <c r="S399" s="118">
        <v>9380000</v>
      </c>
      <c r="T399" s="119" t="s">
        <v>67</v>
      </c>
      <c r="U399" s="118">
        <v>45507423</v>
      </c>
      <c r="V399" s="118" t="s">
        <v>2714</v>
      </c>
      <c r="W399" s="219">
        <v>45331</v>
      </c>
      <c r="X399" s="219">
        <v>45331</v>
      </c>
      <c r="Y399" s="125" t="s">
        <v>77</v>
      </c>
      <c r="Z399" s="219">
        <v>45457</v>
      </c>
      <c r="AA399" s="124">
        <f t="shared" si="26"/>
        <v>126</v>
      </c>
      <c r="AB399" s="118">
        <v>0</v>
      </c>
      <c r="AC399" s="220">
        <v>0</v>
      </c>
      <c r="AD399" s="118">
        <v>0</v>
      </c>
      <c r="AE399" s="193" t="s">
        <v>77</v>
      </c>
      <c r="AF399" s="124">
        <f t="shared" si="24"/>
        <v>0</v>
      </c>
      <c r="AG399" s="118">
        <v>0</v>
      </c>
      <c r="AH399" s="118">
        <v>0</v>
      </c>
      <c r="AI399" s="193" t="s">
        <v>77</v>
      </c>
      <c r="AJ399" s="119">
        <v>0</v>
      </c>
      <c r="AK399" s="123" t="s">
        <v>77</v>
      </c>
      <c r="AL399" s="123" t="s">
        <v>77</v>
      </c>
      <c r="AM399" s="124">
        <f t="shared" si="25"/>
        <v>0</v>
      </c>
      <c r="AN399" s="124">
        <f>+K399+AC399-AH399</f>
        <v>9380000</v>
      </c>
      <c r="AO399" s="119" t="s">
        <v>69</v>
      </c>
      <c r="AP399" s="118">
        <v>9380000</v>
      </c>
      <c r="AQ399" s="119" t="s">
        <v>1214</v>
      </c>
      <c r="AR399" s="118">
        <v>0</v>
      </c>
      <c r="AS399" s="127" t="s">
        <v>77</v>
      </c>
      <c r="AT399" s="221">
        <v>6300000</v>
      </c>
      <c r="AU399" s="159">
        <f t="shared" si="27"/>
        <v>3080000</v>
      </c>
      <c r="AV399" s="98">
        <f t="shared" si="28"/>
        <v>0.67164179104477617</v>
      </c>
      <c r="AW399" s="193" t="s">
        <v>77</v>
      </c>
      <c r="AX399" s="119" t="s">
        <v>1215</v>
      </c>
      <c r="AY399" s="118" t="s">
        <v>2840</v>
      </c>
      <c r="AZ399" s="116" t="s">
        <v>69</v>
      </c>
      <c r="BA399" s="116" t="s">
        <v>69</v>
      </c>
    </row>
    <row r="400" spans="2:53" x14ac:dyDescent="0.25">
      <c r="B400" s="116">
        <v>2024</v>
      </c>
      <c r="C400" s="116">
        <v>891780111</v>
      </c>
      <c r="D400" s="117" t="s">
        <v>64</v>
      </c>
      <c r="E400" s="119" t="s">
        <v>1610</v>
      </c>
      <c r="F400" s="124" t="s">
        <v>1932</v>
      </c>
      <c r="G400" s="218">
        <v>0</v>
      </c>
      <c r="H400" s="119" t="s">
        <v>75</v>
      </c>
      <c r="I400" s="117" t="s">
        <v>65</v>
      </c>
      <c r="J400" s="118" t="s">
        <v>2235</v>
      </c>
      <c r="K400" s="118">
        <v>14740000</v>
      </c>
      <c r="L400" s="116" t="s">
        <v>70</v>
      </c>
      <c r="M400" s="118" t="s">
        <v>2503</v>
      </c>
      <c r="N400" s="118">
        <v>36697703</v>
      </c>
      <c r="O400" s="122">
        <v>13</v>
      </c>
      <c r="P400" s="193">
        <v>45302</v>
      </c>
      <c r="Q400" s="118">
        <v>4518689382</v>
      </c>
      <c r="R400" s="219">
        <v>45331</v>
      </c>
      <c r="S400" s="118">
        <v>14740000</v>
      </c>
      <c r="T400" s="119" t="s">
        <v>67</v>
      </c>
      <c r="U400" s="118">
        <v>45507423</v>
      </c>
      <c r="V400" s="118" t="s">
        <v>2714</v>
      </c>
      <c r="W400" s="219">
        <v>45331</v>
      </c>
      <c r="X400" s="219">
        <v>45331</v>
      </c>
      <c r="Y400" s="125" t="s">
        <v>77</v>
      </c>
      <c r="Z400" s="219">
        <v>45457</v>
      </c>
      <c r="AA400" s="124">
        <f t="shared" si="26"/>
        <v>126</v>
      </c>
      <c r="AB400" s="118">
        <v>0</v>
      </c>
      <c r="AC400" s="220">
        <v>0</v>
      </c>
      <c r="AD400" s="118">
        <v>0</v>
      </c>
      <c r="AE400" s="193" t="s">
        <v>77</v>
      </c>
      <c r="AF400" s="124">
        <f t="shared" si="24"/>
        <v>0</v>
      </c>
      <c r="AG400" s="118">
        <v>0</v>
      </c>
      <c r="AH400" s="118">
        <v>0</v>
      </c>
      <c r="AI400" s="193" t="s">
        <v>77</v>
      </c>
      <c r="AJ400" s="119">
        <v>0</v>
      </c>
      <c r="AK400" s="123" t="s">
        <v>77</v>
      </c>
      <c r="AL400" s="123" t="s">
        <v>77</v>
      </c>
      <c r="AM400" s="124">
        <f t="shared" si="25"/>
        <v>0</v>
      </c>
      <c r="AN400" s="124">
        <f>+K400+AC400-AH400</f>
        <v>14740000</v>
      </c>
      <c r="AO400" s="119" t="s">
        <v>69</v>
      </c>
      <c r="AP400" s="118">
        <v>14740000</v>
      </c>
      <c r="AQ400" s="119" t="s">
        <v>1214</v>
      </c>
      <c r="AR400" s="118">
        <v>0</v>
      </c>
      <c r="AS400" s="127" t="s">
        <v>77</v>
      </c>
      <c r="AT400" s="221">
        <v>13200000</v>
      </c>
      <c r="AU400" s="159">
        <f t="shared" si="27"/>
        <v>1540000</v>
      </c>
      <c r="AV400" s="98">
        <f t="shared" si="28"/>
        <v>0.89552238805970152</v>
      </c>
      <c r="AW400" s="193" t="s">
        <v>77</v>
      </c>
      <c r="AX400" s="119" t="s">
        <v>1215</v>
      </c>
      <c r="AY400" s="118" t="s">
        <v>2841</v>
      </c>
      <c r="AZ400" s="116" t="s">
        <v>69</v>
      </c>
      <c r="BA400" s="116" t="s">
        <v>69</v>
      </c>
    </row>
    <row r="401" spans="2:53" x14ac:dyDescent="0.25">
      <c r="B401" s="116">
        <v>2024</v>
      </c>
      <c r="C401" s="116">
        <v>891780111</v>
      </c>
      <c r="D401" s="117" t="s">
        <v>64</v>
      </c>
      <c r="E401" s="119" t="s">
        <v>1611</v>
      </c>
      <c r="F401" s="124" t="s">
        <v>1933</v>
      </c>
      <c r="G401" s="218">
        <v>0</v>
      </c>
      <c r="H401" s="119" t="s">
        <v>75</v>
      </c>
      <c r="I401" s="117" t="s">
        <v>65</v>
      </c>
      <c r="J401" s="118" t="s">
        <v>2236</v>
      </c>
      <c r="K401" s="118">
        <v>17050000</v>
      </c>
      <c r="L401" s="116" t="s">
        <v>70</v>
      </c>
      <c r="M401" s="118" t="s">
        <v>2504</v>
      </c>
      <c r="N401" s="118">
        <v>1082986157</v>
      </c>
      <c r="O401" s="122">
        <v>13</v>
      </c>
      <c r="P401" s="193">
        <v>45302</v>
      </c>
      <c r="Q401" s="118">
        <v>4518689382</v>
      </c>
      <c r="R401" s="219">
        <v>45331</v>
      </c>
      <c r="S401" s="118">
        <v>17050000</v>
      </c>
      <c r="T401" s="119" t="s">
        <v>67</v>
      </c>
      <c r="U401" s="118">
        <v>7634885</v>
      </c>
      <c r="V401" s="118" t="s">
        <v>896</v>
      </c>
      <c r="W401" s="219">
        <v>45331</v>
      </c>
      <c r="X401" s="219">
        <v>45331</v>
      </c>
      <c r="Y401" s="125" t="s">
        <v>77</v>
      </c>
      <c r="Z401" s="219">
        <v>45457</v>
      </c>
      <c r="AA401" s="124">
        <f t="shared" si="26"/>
        <v>126</v>
      </c>
      <c r="AB401" s="118">
        <v>0</v>
      </c>
      <c r="AC401" s="220">
        <v>0</v>
      </c>
      <c r="AD401" s="118">
        <v>0</v>
      </c>
      <c r="AE401" s="193" t="s">
        <v>77</v>
      </c>
      <c r="AF401" s="124">
        <f t="shared" si="24"/>
        <v>0</v>
      </c>
      <c r="AG401" s="118">
        <v>0</v>
      </c>
      <c r="AH401" s="118">
        <v>0</v>
      </c>
      <c r="AI401" s="193" t="s">
        <v>77</v>
      </c>
      <c r="AJ401" s="119">
        <v>0</v>
      </c>
      <c r="AK401" s="123" t="s">
        <v>77</v>
      </c>
      <c r="AL401" s="123" t="s">
        <v>77</v>
      </c>
      <c r="AM401" s="124">
        <f t="shared" si="25"/>
        <v>0</v>
      </c>
      <c r="AN401" s="124">
        <f>+K401+AC401-AH401</f>
        <v>17050000</v>
      </c>
      <c r="AO401" s="119" t="s">
        <v>69</v>
      </c>
      <c r="AP401" s="118">
        <v>17050000</v>
      </c>
      <c r="AQ401" s="119" t="s">
        <v>1214</v>
      </c>
      <c r="AR401" s="118">
        <v>0</v>
      </c>
      <c r="AS401" s="127" t="s">
        <v>77</v>
      </c>
      <c r="AT401" s="221">
        <v>15290000</v>
      </c>
      <c r="AU401" s="159">
        <f t="shared" si="27"/>
        <v>1760000</v>
      </c>
      <c r="AV401" s="98">
        <f t="shared" si="28"/>
        <v>0.89677419354838706</v>
      </c>
      <c r="AW401" s="193" t="s">
        <v>77</v>
      </c>
      <c r="AX401" s="119" t="s">
        <v>1215</v>
      </c>
      <c r="AY401" s="118" t="s">
        <v>2842</v>
      </c>
      <c r="AZ401" s="116" t="s">
        <v>69</v>
      </c>
      <c r="BA401" s="116" t="s">
        <v>69</v>
      </c>
    </row>
    <row r="402" spans="2:53" x14ac:dyDescent="0.25">
      <c r="B402" s="116">
        <v>2024</v>
      </c>
      <c r="C402" s="116">
        <v>891780111</v>
      </c>
      <c r="D402" s="117" t="s">
        <v>64</v>
      </c>
      <c r="E402" s="119" t="s">
        <v>1612</v>
      </c>
      <c r="F402" s="124" t="s">
        <v>1934</v>
      </c>
      <c r="G402" s="218">
        <v>0</v>
      </c>
      <c r="H402" s="119" t="s">
        <v>75</v>
      </c>
      <c r="I402" s="117" t="s">
        <v>65</v>
      </c>
      <c r="J402" s="118" t="s">
        <v>2237</v>
      </c>
      <c r="K402" s="118">
        <v>14850000</v>
      </c>
      <c r="L402" s="116" t="s">
        <v>70</v>
      </c>
      <c r="M402" s="118" t="s">
        <v>2505</v>
      </c>
      <c r="N402" s="118">
        <v>7140330</v>
      </c>
      <c r="O402" s="122">
        <v>13</v>
      </c>
      <c r="P402" s="193">
        <v>45302</v>
      </c>
      <c r="Q402" s="118">
        <v>4518689382</v>
      </c>
      <c r="R402" s="219">
        <v>45331</v>
      </c>
      <c r="S402" s="118">
        <v>14850000</v>
      </c>
      <c r="T402" s="119" t="s">
        <v>67</v>
      </c>
      <c r="U402" s="118">
        <v>57435262</v>
      </c>
      <c r="V402" s="118" t="s">
        <v>1190</v>
      </c>
      <c r="W402" s="219">
        <v>45331</v>
      </c>
      <c r="X402" s="219">
        <v>45331</v>
      </c>
      <c r="Y402" s="125" t="s">
        <v>77</v>
      </c>
      <c r="Z402" s="219">
        <v>45457</v>
      </c>
      <c r="AA402" s="124">
        <f t="shared" si="26"/>
        <v>126</v>
      </c>
      <c r="AB402" s="118">
        <v>0</v>
      </c>
      <c r="AC402" s="220">
        <v>0</v>
      </c>
      <c r="AD402" s="118">
        <v>0</v>
      </c>
      <c r="AE402" s="193" t="s">
        <v>77</v>
      </c>
      <c r="AF402" s="124">
        <f t="shared" si="24"/>
        <v>0</v>
      </c>
      <c r="AG402" s="118">
        <v>0</v>
      </c>
      <c r="AH402" s="118">
        <v>0</v>
      </c>
      <c r="AI402" s="193" t="s">
        <v>77</v>
      </c>
      <c r="AJ402" s="119">
        <v>0</v>
      </c>
      <c r="AK402" s="123" t="s">
        <v>77</v>
      </c>
      <c r="AL402" s="123" t="s">
        <v>77</v>
      </c>
      <c r="AM402" s="124">
        <f t="shared" si="25"/>
        <v>0</v>
      </c>
      <c r="AN402" s="124">
        <f>+K402+AC402-AH402</f>
        <v>14850000</v>
      </c>
      <c r="AO402" s="119" t="s">
        <v>69</v>
      </c>
      <c r="AP402" s="118">
        <v>14850000</v>
      </c>
      <c r="AQ402" s="119" t="s">
        <v>1214</v>
      </c>
      <c r="AR402" s="118">
        <v>0</v>
      </c>
      <c r="AS402" s="127" t="s">
        <v>77</v>
      </c>
      <c r="AT402" s="221">
        <v>13200000</v>
      </c>
      <c r="AU402" s="159">
        <f t="shared" si="27"/>
        <v>1650000</v>
      </c>
      <c r="AV402" s="98">
        <f t="shared" si="28"/>
        <v>0.88888888888888884</v>
      </c>
      <c r="AW402" s="193" t="s">
        <v>77</v>
      </c>
      <c r="AX402" s="119" t="s">
        <v>1215</v>
      </c>
      <c r="AY402" s="118" t="s">
        <v>2843</v>
      </c>
      <c r="AZ402" s="116" t="s">
        <v>69</v>
      </c>
      <c r="BA402" s="116" t="s">
        <v>69</v>
      </c>
    </row>
    <row r="403" spans="2:53" x14ac:dyDescent="0.25">
      <c r="B403" s="116">
        <v>2024</v>
      </c>
      <c r="C403" s="116">
        <v>891780111</v>
      </c>
      <c r="D403" s="117" t="s">
        <v>64</v>
      </c>
      <c r="E403" s="119" t="s">
        <v>1613</v>
      </c>
      <c r="F403" s="124" t="s">
        <v>1935</v>
      </c>
      <c r="G403" s="218">
        <v>0</v>
      </c>
      <c r="H403" s="119" t="s">
        <v>75</v>
      </c>
      <c r="I403" s="117" t="s">
        <v>65</v>
      </c>
      <c r="J403" s="118" t="s">
        <v>2205</v>
      </c>
      <c r="K403" s="118">
        <v>9380000</v>
      </c>
      <c r="L403" s="116" t="s">
        <v>70</v>
      </c>
      <c r="M403" s="118" t="s">
        <v>2506</v>
      </c>
      <c r="N403" s="118">
        <v>1082874612</v>
      </c>
      <c r="O403" s="122">
        <v>14</v>
      </c>
      <c r="P403" s="219">
        <v>45302</v>
      </c>
      <c r="Q403" s="118">
        <v>2126349000</v>
      </c>
      <c r="R403" s="219">
        <v>45331</v>
      </c>
      <c r="S403" s="118">
        <v>9380000</v>
      </c>
      <c r="T403" s="119" t="s">
        <v>67</v>
      </c>
      <c r="U403" s="118">
        <v>45507423</v>
      </c>
      <c r="V403" s="118" t="s">
        <v>2714</v>
      </c>
      <c r="W403" s="219">
        <v>45331</v>
      </c>
      <c r="X403" s="219">
        <v>45331</v>
      </c>
      <c r="Y403" s="125" t="s">
        <v>77</v>
      </c>
      <c r="Z403" s="219">
        <v>45457</v>
      </c>
      <c r="AA403" s="124">
        <f t="shared" si="26"/>
        <v>126</v>
      </c>
      <c r="AB403" s="118">
        <v>0</v>
      </c>
      <c r="AC403" s="220">
        <v>0</v>
      </c>
      <c r="AD403" s="118">
        <v>0</v>
      </c>
      <c r="AE403" s="193" t="s">
        <v>77</v>
      </c>
      <c r="AF403" s="124">
        <f t="shared" si="24"/>
        <v>0</v>
      </c>
      <c r="AG403" s="118">
        <v>0</v>
      </c>
      <c r="AH403" s="118">
        <v>0</v>
      </c>
      <c r="AI403" s="193" t="s">
        <v>77</v>
      </c>
      <c r="AJ403" s="119">
        <v>0</v>
      </c>
      <c r="AK403" s="123" t="s">
        <v>77</v>
      </c>
      <c r="AL403" s="123" t="s">
        <v>77</v>
      </c>
      <c r="AM403" s="124">
        <f t="shared" si="25"/>
        <v>0</v>
      </c>
      <c r="AN403" s="124">
        <f>+K403+AC403-AH403</f>
        <v>9380000</v>
      </c>
      <c r="AO403" s="119" t="s">
        <v>69</v>
      </c>
      <c r="AP403" s="118">
        <v>9380000</v>
      </c>
      <c r="AQ403" s="119" t="s">
        <v>1214</v>
      </c>
      <c r="AR403" s="118">
        <v>0</v>
      </c>
      <c r="AS403" s="127" t="s">
        <v>77</v>
      </c>
      <c r="AT403" s="221">
        <v>8400000</v>
      </c>
      <c r="AU403" s="159">
        <f t="shared" si="27"/>
        <v>980000</v>
      </c>
      <c r="AV403" s="98">
        <f t="shared" si="28"/>
        <v>0.89552238805970152</v>
      </c>
      <c r="AW403" s="193" t="s">
        <v>77</v>
      </c>
      <c r="AX403" s="119" t="s">
        <v>1215</v>
      </c>
      <c r="AY403" s="118" t="s">
        <v>2844</v>
      </c>
      <c r="AZ403" s="116" t="s">
        <v>69</v>
      </c>
      <c r="BA403" s="116" t="s">
        <v>69</v>
      </c>
    </row>
    <row r="404" spans="2:53" x14ac:dyDescent="0.25">
      <c r="B404" s="116">
        <v>2024</v>
      </c>
      <c r="C404" s="116">
        <v>891780111</v>
      </c>
      <c r="D404" s="117" t="s">
        <v>64</v>
      </c>
      <c r="E404" s="119" t="s">
        <v>1614</v>
      </c>
      <c r="F404" s="124" t="s">
        <v>1936</v>
      </c>
      <c r="G404" s="218">
        <v>0</v>
      </c>
      <c r="H404" s="119" t="s">
        <v>75</v>
      </c>
      <c r="I404" s="117" t="s">
        <v>65</v>
      </c>
      <c r="J404" s="118" t="s">
        <v>2238</v>
      </c>
      <c r="K404" s="118">
        <v>11167000</v>
      </c>
      <c r="L404" s="116" t="s">
        <v>70</v>
      </c>
      <c r="M404" s="118" t="s">
        <v>2507</v>
      </c>
      <c r="N404" s="118">
        <v>84456169</v>
      </c>
      <c r="O404" s="122">
        <v>14</v>
      </c>
      <c r="P404" s="219">
        <v>45302</v>
      </c>
      <c r="Q404" s="118">
        <v>2126349000</v>
      </c>
      <c r="R404" s="219">
        <v>45331</v>
      </c>
      <c r="S404" s="118">
        <v>11167000</v>
      </c>
      <c r="T404" s="119" t="s">
        <v>67</v>
      </c>
      <c r="U404" s="118">
        <v>45507423</v>
      </c>
      <c r="V404" s="118" t="s">
        <v>2714</v>
      </c>
      <c r="W404" s="219">
        <v>45331</v>
      </c>
      <c r="X404" s="219">
        <v>45331</v>
      </c>
      <c r="Y404" s="125" t="s">
        <v>77</v>
      </c>
      <c r="Z404" s="219">
        <v>45457</v>
      </c>
      <c r="AA404" s="124">
        <f t="shared" si="26"/>
        <v>126</v>
      </c>
      <c r="AB404" s="118">
        <v>0</v>
      </c>
      <c r="AC404" s="220">
        <v>0</v>
      </c>
      <c r="AD404" s="118">
        <v>0</v>
      </c>
      <c r="AE404" s="193" t="s">
        <v>77</v>
      </c>
      <c r="AF404" s="124">
        <f t="shared" si="24"/>
        <v>0</v>
      </c>
      <c r="AG404" s="118">
        <v>0</v>
      </c>
      <c r="AH404" s="118">
        <v>0</v>
      </c>
      <c r="AI404" s="193" t="s">
        <v>77</v>
      </c>
      <c r="AJ404" s="119">
        <v>0</v>
      </c>
      <c r="AK404" s="123" t="s">
        <v>77</v>
      </c>
      <c r="AL404" s="123" t="s">
        <v>77</v>
      </c>
      <c r="AM404" s="124">
        <f t="shared" si="25"/>
        <v>0</v>
      </c>
      <c r="AN404" s="124">
        <f>+K404+AC404-AH404</f>
        <v>11167000</v>
      </c>
      <c r="AO404" s="119" t="s">
        <v>69</v>
      </c>
      <c r="AP404" s="118">
        <v>11167000</v>
      </c>
      <c r="AQ404" s="119" t="s">
        <v>1214</v>
      </c>
      <c r="AR404" s="118">
        <v>0</v>
      </c>
      <c r="AS404" s="127" t="s">
        <v>77</v>
      </c>
      <c r="AT404" s="221">
        <v>10000000</v>
      </c>
      <c r="AU404" s="159">
        <f t="shared" si="27"/>
        <v>1167000</v>
      </c>
      <c r="AV404" s="98">
        <f t="shared" si="28"/>
        <v>0.89549565684606425</v>
      </c>
      <c r="AW404" s="193" t="s">
        <v>77</v>
      </c>
      <c r="AX404" s="119" t="s">
        <v>1215</v>
      </c>
      <c r="AY404" s="118" t="s">
        <v>2845</v>
      </c>
      <c r="AZ404" s="116" t="s">
        <v>69</v>
      </c>
      <c r="BA404" s="116" t="s">
        <v>69</v>
      </c>
    </row>
    <row r="405" spans="2:53" x14ac:dyDescent="0.25">
      <c r="B405" s="116">
        <v>2024</v>
      </c>
      <c r="C405" s="116">
        <v>891780111</v>
      </c>
      <c r="D405" s="117" t="s">
        <v>64</v>
      </c>
      <c r="E405" s="119" t="s">
        <v>1615</v>
      </c>
      <c r="F405" s="124" t="s">
        <v>1937</v>
      </c>
      <c r="G405" s="218">
        <v>0</v>
      </c>
      <c r="H405" s="119" t="s">
        <v>75</v>
      </c>
      <c r="I405" s="117" t="s">
        <v>65</v>
      </c>
      <c r="J405" s="118" t="s">
        <v>2201</v>
      </c>
      <c r="K405" s="118">
        <v>9380000</v>
      </c>
      <c r="L405" s="116" t="s">
        <v>70</v>
      </c>
      <c r="M405" s="118" t="s">
        <v>2508</v>
      </c>
      <c r="N405" s="118">
        <v>1129534741</v>
      </c>
      <c r="O405" s="122">
        <v>14</v>
      </c>
      <c r="P405" s="219">
        <v>45302</v>
      </c>
      <c r="Q405" s="118">
        <v>2126349000</v>
      </c>
      <c r="R405" s="219">
        <v>45331</v>
      </c>
      <c r="S405" s="118">
        <v>9380000</v>
      </c>
      <c r="T405" s="119" t="s">
        <v>67</v>
      </c>
      <c r="U405" s="118">
        <v>45507423</v>
      </c>
      <c r="V405" s="118" t="s">
        <v>2714</v>
      </c>
      <c r="W405" s="219">
        <v>45331</v>
      </c>
      <c r="X405" s="219">
        <v>45331</v>
      </c>
      <c r="Y405" s="125" t="s">
        <v>77</v>
      </c>
      <c r="Z405" s="219">
        <v>45457</v>
      </c>
      <c r="AA405" s="124">
        <f t="shared" si="26"/>
        <v>126</v>
      </c>
      <c r="AB405" s="118">
        <v>0</v>
      </c>
      <c r="AC405" s="220">
        <v>0</v>
      </c>
      <c r="AD405" s="118">
        <v>0</v>
      </c>
      <c r="AE405" s="193" t="s">
        <v>77</v>
      </c>
      <c r="AF405" s="124">
        <f t="shared" si="24"/>
        <v>0</v>
      </c>
      <c r="AG405" s="118">
        <v>0</v>
      </c>
      <c r="AH405" s="118">
        <v>0</v>
      </c>
      <c r="AI405" s="193" t="s">
        <v>77</v>
      </c>
      <c r="AJ405" s="119">
        <v>0</v>
      </c>
      <c r="AK405" s="123" t="s">
        <v>77</v>
      </c>
      <c r="AL405" s="123" t="s">
        <v>77</v>
      </c>
      <c r="AM405" s="124">
        <f t="shared" si="25"/>
        <v>0</v>
      </c>
      <c r="AN405" s="124">
        <f>+K405+AC405-AH405</f>
        <v>9380000</v>
      </c>
      <c r="AO405" s="119" t="s">
        <v>69</v>
      </c>
      <c r="AP405" s="118">
        <v>9380000</v>
      </c>
      <c r="AQ405" s="119" t="s">
        <v>1214</v>
      </c>
      <c r="AR405" s="118">
        <v>0</v>
      </c>
      <c r="AS405" s="127" t="s">
        <v>77</v>
      </c>
      <c r="AT405" s="221">
        <v>8400000</v>
      </c>
      <c r="AU405" s="159">
        <f t="shared" si="27"/>
        <v>980000</v>
      </c>
      <c r="AV405" s="98">
        <f t="shared" si="28"/>
        <v>0.89552238805970152</v>
      </c>
      <c r="AW405" s="193" t="s">
        <v>77</v>
      </c>
      <c r="AX405" s="119" t="s">
        <v>1215</v>
      </c>
      <c r="AY405" s="118" t="s">
        <v>2846</v>
      </c>
      <c r="AZ405" s="116" t="s">
        <v>69</v>
      </c>
      <c r="BA405" s="116" t="s">
        <v>69</v>
      </c>
    </row>
    <row r="406" spans="2:53" x14ac:dyDescent="0.25">
      <c r="B406" s="116">
        <v>2024</v>
      </c>
      <c r="C406" s="116">
        <v>891780111</v>
      </c>
      <c r="D406" s="117" t="s">
        <v>64</v>
      </c>
      <c r="E406" s="119" t="s">
        <v>1616</v>
      </c>
      <c r="F406" s="124" t="s">
        <v>1938</v>
      </c>
      <c r="G406" s="218">
        <v>0</v>
      </c>
      <c r="H406" s="119" t="s">
        <v>75</v>
      </c>
      <c r="I406" s="117" t="s">
        <v>65</v>
      </c>
      <c r="J406" s="118" t="s">
        <v>2205</v>
      </c>
      <c r="K406" s="118">
        <v>9380000</v>
      </c>
      <c r="L406" s="116" t="s">
        <v>70</v>
      </c>
      <c r="M406" s="118" t="s">
        <v>2509</v>
      </c>
      <c r="N406" s="118">
        <v>57437742</v>
      </c>
      <c r="O406" s="122">
        <v>14</v>
      </c>
      <c r="P406" s="219">
        <v>45302</v>
      </c>
      <c r="Q406" s="118">
        <v>2126349000</v>
      </c>
      <c r="R406" s="219">
        <v>45331</v>
      </c>
      <c r="S406" s="118">
        <v>9380000</v>
      </c>
      <c r="T406" s="119" t="s">
        <v>67</v>
      </c>
      <c r="U406" s="118">
        <v>45507423</v>
      </c>
      <c r="V406" s="118" t="s">
        <v>2714</v>
      </c>
      <c r="W406" s="219">
        <v>45331</v>
      </c>
      <c r="X406" s="219">
        <v>45331</v>
      </c>
      <c r="Y406" s="125" t="s">
        <v>77</v>
      </c>
      <c r="Z406" s="219">
        <v>45457</v>
      </c>
      <c r="AA406" s="124">
        <f t="shared" si="26"/>
        <v>126</v>
      </c>
      <c r="AB406" s="118">
        <v>0</v>
      </c>
      <c r="AC406" s="220">
        <v>0</v>
      </c>
      <c r="AD406" s="118">
        <v>0</v>
      </c>
      <c r="AE406" s="193" t="s">
        <v>77</v>
      </c>
      <c r="AF406" s="124">
        <f t="shared" si="24"/>
        <v>0</v>
      </c>
      <c r="AG406" s="118">
        <v>0</v>
      </c>
      <c r="AH406" s="118">
        <v>0</v>
      </c>
      <c r="AI406" s="193" t="s">
        <v>77</v>
      </c>
      <c r="AJ406" s="119">
        <v>0</v>
      </c>
      <c r="AK406" s="123" t="s">
        <v>77</v>
      </c>
      <c r="AL406" s="123" t="s">
        <v>77</v>
      </c>
      <c r="AM406" s="124">
        <f t="shared" si="25"/>
        <v>0</v>
      </c>
      <c r="AN406" s="124">
        <f>+K406+AC406-AH406</f>
        <v>9380000</v>
      </c>
      <c r="AO406" s="119" t="s">
        <v>69</v>
      </c>
      <c r="AP406" s="118">
        <v>9380000</v>
      </c>
      <c r="AQ406" s="119" t="s">
        <v>1214</v>
      </c>
      <c r="AR406" s="118">
        <v>0</v>
      </c>
      <c r="AS406" s="127" t="s">
        <v>77</v>
      </c>
      <c r="AT406" s="221">
        <v>8400000</v>
      </c>
      <c r="AU406" s="159">
        <f t="shared" si="27"/>
        <v>980000</v>
      </c>
      <c r="AV406" s="98">
        <f t="shared" si="28"/>
        <v>0.89552238805970152</v>
      </c>
      <c r="AW406" s="193" t="s">
        <v>77</v>
      </c>
      <c r="AX406" s="119" t="s">
        <v>1215</v>
      </c>
      <c r="AY406" s="118" t="s">
        <v>2847</v>
      </c>
      <c r="AZ406" s="116" t="s">
        <v>69</v>
      </c>
      <c r="BA406" s="116" t="s">
        <v>69</v>
      </c>
    </row>
    <row r="407" spans="2:53" x14ac:dyDescent="0.25">
      <c r="B407" s="116">
        <v>2024</v>
      </c>
      <c r="C407" s="116">
        <v>891780111</v>
      </c>
      <c r="D407" s="117" t="s">
        <v>64</v>
      </c>
      <c r="E407" s="119" t="s">
        <v>1617</v>
      </c>
      <c r="F407" s="124" t="s">
        <v>1939</v>
      </c>
      <c r="G407" s="218">
        <v>0</v>
      </c>
      <c r="H407" s="119" t="s">
        <v>75</v>
      </c>
      <c r="I407" s="117" t="s">
        <v>65</v>
      </c>
      <c r="J407" s="118" t="s">
        <v>2205</v>
      </c>
      <c r="K407" s="118">
        <v>9380000</v>
      </c>
      <c r="L407" s="116" t="s">
        <v>70</v>
      </c>
      <c r="M407" s="118" t="s">
        <v>2510</v>
      </c>
      <c r="N407" s="118">
        <v>1085227404</v>
      </c>
      <c r="O407" s="122">
        <v>14</v>
      </c>
      <c r="P407" s="219">
        <v>45302</v>
      </c>
      <c r="Q407" s="118">
        <v>2126349000</v>
      </c>
      <c r="R407" s="219">
        <v>45331</v>
      </c>
      <c r="S407" s="118">
        <v>9380000</v>
      </c>
      <c r="T407" s="119" t="s">
        <v>67</v>
      </c>
      <c r="U407" s="118">
        <v>45507423</v>
      </c>
      <c r="V407" s="118" t="s">
        <v>2714</v>
      </c>
      <c r="W407" s="219">
        <v>45331</v>
      </c>
      <c r="X407" s="219">
        <v>45331</v>
      </c>
      <c r="Y407" s="125" t="s">
        <v>77</v>
      </c>
      <c r="Z407" s="219">
        <v>45457</v>
      </c>
      <c r="AA407" s="124">
        <f t="shared" si="26"/>
        <v>126</v>
      </c>
      <c r="AB407" s="118">
        <v>0</v>
      </c>
      <c r="AC407" s="220">
        <v>0</v>
      </c>
      <c r="AD407" s="118">
        <v>0</v>
      </c>
      <c r="AE407" s="193" t="s">
        <v>77</v>
      </c>
      <c r="AF407" s="124">
        <f t="shared" si="24"/>
        <v>0</v>
      </c>
      <c r="AG407" s="118">
        <v>0</v>
      </c>
      <c r="AH407" s="118">
        <v>0</v>
      </c>
      <c r="AI407" s="193" t="s">
        <v>77</v>
      </c>
      <c r="AJ407" s="119">
        <v>0</v>
      </c>
      <c r="AK407" s="123" t="s">
        <v>77</v>
      </c>
      <c r="AL407" s="123" t="s">
        <v>77</v>
      </c>
      <c r="AM407" s="124">
        <f t="shared" si="25"/>
        <v>0</v>
      </c>
      <c r="AN407" s="124">
        <f>+K407+AC407-AH407</f>
        <v>9380000</v>
      </c>
      <c r="AO407" s="119" t="s">
        <v>69</v>
      </c>
      <c r="AP407" s="118">
        <v>9380000</v>
      </c>
      <c r="AQ407" s="119" t="s">
        <v>1214</v>
      </c>
      <c r="AR407" s="118">
        <v>0</v>
      </c>
      <c r="AS407" s="127" t="s">
        <v>77</v>
      </c>
      <c r="AT407" s="221">
        <v>8400000</v>
      </c>
      <c r="AU407" s="159">
        <f t="shared" si="27"/>
        <v>980000</v>
      </c>
      <c r="AV407" s="98">
        <f t="shared" si="28"/>
        <v>0.89552238805970152</v>
      </c>
      <c r="AW407" s="193" t="s">
        <v>77</v>
      </c>
      <c r="AX407" s="119" t="s">
        <v>1215</v>
      </c>
      <c r="AY407" s="118" t="s">
        <v>2848</v>
      </c>
      <c r="AZ407" s="116" t="s">
        <v>69</v>
      </c>
      <c r="BA407" s="116" t="s">
        <v>69</v>
      </c>
    </row>
    <row r="408" spans="2:53" x14ac:dyDescent="0.25">
      <c r="B408" s="116">
        <v>2024</v>
      </c>
      <c r="C408" s="116">
        <v>891780111</v>
      </c>
      <c r="D408" s="117" t="s">
        <v>64</v>
      </c>
      <c r="E408" s="119" t="s">
        <v>1618</v>
      </c>
      <c r="F408" s="124" t="s">
        <v>1940</v>
      </c>
      <c r="G408" s="218">
        <v>0</v>
      </c>
      <c r="H408" s="119" t="s">
        <v>75</v>
      </c>
      <c r="I408" s="117" t="s">
        <v>644</v>
      </c>
      <c r="J408" s="118" t="s">
        <v>2239</v>
      </c>
      <c r="K408" s="118">
        <v>13400000</v>
      </c>
      <c r="L408" s="116" t="s">
        <v>70</v>
      </c>
      <c r="M408" s="118" t="s">
        <v>2511</v>
      </c>
      <c r="N408" s="118">
        <v>1082976463</v>
      </c>
      <c r="O408" s="122">
        <v>314</v>
      </c>
      <c r="P408" s="219">
        <v>45330</v>
      </c>
      <c r="Q408" s="118">
        <v>84420000</v>
      </c>
      <c r="R408" s="219">
        <v>45331</v>
      </c>
      <c r="S408" s="118">
        <v>13400000</v>
      </c>
      <c r="T408" s="119" t="s">
        <v>67</v>
      </c>
      <c r="U408" s="118">
        <v>72175281</v>
      </c>
      <c r="V408" s="118" t="s">
        <v>1197</v>
      </c>
      <c r="W408" s="219">
        <v>45331</v>
      </c>
      <c r="X408" s="219">
        <v>45331</v>
      </c>
      <c r="Y408" s="125" t="s">
        <v>77</v>
      </c>
      <c r="Z408" s="219">
        <v>45457</v>
      </c>
      <c r="AA408" s="124">
        <f t="shared" si="26"/>
        <v>126</v>
      </c>
      <c r="AB408" s="118">
        <v>0</v>
      </c>
      <c r="AC408" s="220">
        <v>0</v>
      </c>
      <c r="AD408" s="118">
        <v>0</v>
      </c>
      <c r="AE408" s="193" t="s">
        <v>77</v>
      </c>
      <c r="AF408" s="124">
        <f t="shared" si="24"/>
        <v>0</v>
      </c>
      <c r="AG408" s="118">
        <v>0</v>
      </c>
      <c r="AH408" s="118">
        <v>0</v>
      </c>
      <c r="AI408" s="193" t="s">
        <v>77</v>
      </c>
      <c r="AJ408" s="119">
        <v>0</v>
      </c>
      <c r="AK408" s="123" t="s">
        <v>77</v>
      </c>
      <c r="AL408" s="123" t="s">
        <v>77</v>
      </c>
      <c r="AM408" s="124">
        <f t="shared" si="25"/>
        <v>0</v>
      </c>
      <c r="AN408" s="124">
        <f>+K408+AC408-AH408</f>
        <v>13400000</v>
      </c>
      <c r="AO408" s="119" t="s">
        <v>69</v>
      </c>
      <c r="AP408" s="118">
        <v>13400000</v>
      </c>
      <c r="AQ408" s="119" t="s">
        <v>1214</v>
      </c>
      <c r="AR408" s="118">
        <v>0</v>
      </c>
      <c r="AS408" s="127" t="s">
        <v>77</v>
      </c>
      <c r="AT408" s="221">
        <v>12000000</v>
      </c>
      <c r="AU408" s="159">
        <f t="shared" si="27"/>
        <v>1400000</v>
      </c>
      <c r="AV408" s="98">
        <f t="shared" si="28"/>
        <v>0.89552238805970152</v>
      </c>
      <c r="AW408" s="193" t="s">
        <v>77</v>
      </c>
      <c r="AX408" s="119" t="s">
        <v>1215</v>
      </c>
      <c r="AY408" s="118" t="s">
        <v>2849</v>
      </c>
      <c r="AZ408" s="116" t="s">
        <v>69</v>
      </c>
      <c r="BA408" s="116" t="s">
        <v>69</v>
      </c>
    </row>
    <row r="409" spans="2:53" x14ac:dyDescent="0.25">
      <c r="B409" s="116">
        <v>2024</v>
      </c>
      <c r="C409" s="116">
        <v>891780111</v>
      </c>
      <c r="D409" s="117" t="s">
        <v>64</v>
      </c>
      <c r="E409" s="119" t="s">
        <v>1619</v>
      </c>
      <c r="F409" s="124" t="s">
        <v>1941</v>
      </c>
      <c r="G409" s="218">
        <v>0</v>
      </c>
      <c r="H409" s="119" t="s">
        <v>75</v>
      </c>
      <c r="I409" s="117" t="s">
        <v>644</v>
      </c>
      <c r="J409" s="118" t="s">
        <v>2240</v>
      </c>
      <c r="K409" s="118">
        <v>16080000</v>
      </c>
      <c r="L409" s="116" t="s">
        <v>70</v>
      </c>
      <c r="M409" s="118" t="s">
        <v>2512</v>
      </c>
      <c r="N409" s="118">
        <v>7600549</v>
      </c>
      <c r="O409" s="122">
        <v>314</v>
      </c>
      <c r="P409" s="219">
        <v>45330</v>
      </c>
      <c r="Q409" s="118">
        <v>84420000</v>
      </c>
      <c r="R409" s="219">
        <v>45331</v>
      </c>
      <c r="S409" s="118">
        <v>16080000</v>
      </c>
      <c r="T409" s="119" t="s">
        <v>67</v>
      </c>
      <c r="U409" s="118">
        <v>72175281</v>
      </c>
      <c r="V409" s="118" t="s">
        <v>1197</v>
      </c>
      <c r="W409" s="219">
        <v>45331</v>
      </c>
      <c r="X409" s="219">
        <v>45331</v>
      </c>
      <c r="Y409" s="125" t="s">
        <v>77</v>
      </c>
      <c r="Z409" s="219">
        <v>45457</v>
      </c>
      <c r="AA409" s="124">
        <f t="shared" si="26"/>
        <v>126</v>
      </c>
      <c r="AB409" s="118">
        <v>0</v>
      </c>
      <c r="AC409" s="220">
        <v>0</v>
      </c>
      <c r="AD409" s="118">
        <v>0</v>
      </c>
      <c r="AE409" s="193" t="s">
        <v>77</v>
      </c>
      <c r="AF409" s="124">
        <f t="shared" si="24"/>
        <v>0</v>
      </c>
      <c r="AG409" s="118">
        <v>1</v>
      </c>
      <c r="AH409" s="118">
        <v>8880000</v>
      </c>
      <c r="AI409" s="193">
        <v>45420</v>
      </c>
      <c r="AJ409" s="119">
        <v>0</v>
      </c>
      <c r="AK409" s="123" t="s">
        <v>77</v>
      </c>
      <c r="AL409" s="123" t="s">
        <v>77</v>
      </c>
      <c r="AM409" s="124">
        <f t="shared" si="25"/>
        <v>0</v>
      </c>
      <c r="AN409" s="124">
        <f>+K409+AC409-AH409</f>
        <v>7200000</v>
      </c>
      <c r="AO409" s="119" t="s">
        <v>69</v>
      </c>
      <c r="AP409" s="118">
        <v>16080000</v>
      </c>
      <c r="AQ409" s="119" t="s">
        <v>1214</v>
      </c>
      <c r="AR409" s="118">
        <v>0</v>
      </c>
      <c r="AS409" s="127" t="s">
        <v>77</v>
      </c>
      <c r="AT409" s="221">
        <v>7200000</v>
      </c>
      <c r="AU409" s="159">
        <f t="shared" si="27"/>
        <v>0</v>
      </c>
      <c r="AV409" s="98">
        <f t="shared" si="28"/>
        <v>1</v>
      </c>
      <c r="AW409" s="193" t="s">
        <v>77</v>
      </c>
      <c r="AX409" s="119" t="s">
        <v>1216</v>
      </c>
      <c r="AY409" s="118" t="s">
        <v>2850</v>
      </c>
      <c r="AZ409" s="116" t="s">
        <v>69</v>
      </c>
      <c r="BA409" s="116" t="s">
        <v>69</v>
      </c>
    </row>
    <row r="410" spans="2:53" x14ac:dyDescent="0.25">
      <c r="B410" s="116">
        <v>2024</v>
      </c>
      <c r="C410" s="116">
        <v>891780111</v>
      </c>
      <c r="D410" s="117" t="s">
        <v>64</v>
      </c>
      <c r="E410" s="119" t="s">
        <v>1620</v>
      </c>
      <c r="F410" s="124" t="s">
        <v>1942</v>
      </c>
      <c r="G410" s="218">
        <v>0</v>
      </c>
      <c r="H410" s="119" t="s">
        <v>75</v>
      </c>
      <c r="I410" s="117" t="s">
        <v>644</v>
      </c>
      <c r="J410" s="118" t="s">
        <v>2241</v>
      </c>
      <c r="K410" s="118">
        <v>14740000</v>
      </c>
      <c r="L410" s="116" t="s">
        <v>70</v>
      </c>
      <c r="M410" s="118" t="s">
        <v>2513</v>
      </c>
      <c r="N410" s="118">
        <v>1082857989</v>
      </c>
      <c r="O410" s="122">
        <v>314</v>
      </c>
      <c r="P410" s="219">
        <v>45330</v>
      </c>
      <c r="Q410" s="118">
        <v>84420000</v>
      </c>
      <c r="R410" s="219">
        <v>45331</v>
      </c>
      <c r="S410" s="118">
        <v>14740000</v>
      </c>
      <c r="T410" s="119" t="s">
        <v>67</v>
      </c>
      <c r="U410" s="118">
        <v>72175281</v>
      </c>
      <c r="V410" s="118" t="s">
        <v>1197</v>
      </c>
      <c r="W410" s="219">
        <v>45331</v>
      </c>
      <c r="X410" s="219">
        <v>45331</v>
      </c>
      <c r="Y410" s="125" t="s">
        <v>77</v>
      </c>
      <c r="Z410" s="219">
        <v>45457</v>
      </c>
      <c r="AA410" s="124">
        <f t="shared" si="26"/>
        <v>126</v>
      </c>
      <c r="AB410" s="118">
        <v>0</v>
      </c>
      <c r="AC410" s="220">
        <v>0</v>
      </c>
      <c r="AD410" s="118">
        <v>0</v>
      </c>
      <c r="AE410" s="193" t="s">
        <v>77</v>
      </c>
      <c r="AF410" s="124">
        <f t="shared" si="24"/>
        <v>0</v>
      </c>
      <c r="AG410" s="118">
        <v>0</v>
      </c>
      <c r="AH410" s="118">
        <v>0</v>
      </c>
      <c r="AI410" s="193" t="s">
        <v>77</v>
      </c>
      <c r="AJ410" s="119">
        <v>0</v>
      </c>
      <c r="AK410" s="123" t="s">
        <v>77</v>
      </c>
      <c r="AL410" s="123" t="s">
        <v>77</v>
      </c>
      <c r="AM410" s="124">
        <f t="shared" si="25"/>
        <v>0</v>
      </c>
      <c r="AN410" s="124">
        <f>+K410+AC410-AH410</f>
        <v>14740000</v>
      </c>
      <c r="AO410" s="119" t="s">
        <v>69</v>
      </c>
      <c r="AP410" s="118">
        <v>14740000</v>
      </c>
      <c r="AQ410" s="119" t="s">
        <v>1214</v>
      </c>
      <c r="AR410" s="118">
        <v>0</v>
      </c>
      <c r="AS410" s="127" t="s">
        <v>77</v>
      </c>
      <c r="AT410" s="221">
        <v>13200000</v>
      </c>
      <c r="AU410" s="159">
        <f t="shared" si="27"/>
        <v>1540000</v>
      </c>
      <c r="AV410" s="98">
        <f t="shared" si="28"/>
        <v>0.89552238805970152</v>
      </c>
      <c r="AW410" s="193" t="s">
        <v>77</v>
      </c>
      <c r="AX410" s="119" t="s">
        <v>1215</v>
      </c>
      <c r="AY410" s="118" t="s">
        <v>2851</v>
      </c>
      <c r="AZ410" s="116" t="s">
        <v>69</v>
      </c>
      <c r="BA410" s="116" t="s">
        <v>69</v>
      </c>
    </row>
    <row r="411" spans="2:53" x14ac:dyDescent="0.25">
      <c r="B411" s="116">
        <v>2024</v>
      </c>
      <c r="C411" s="116">
        <v>891780111</v>
      </c>
      <c r="D411" s="117" t="s">
        <v>64</v>
      </c>
      <c r="E411" s="119" t="s">
        <v>1621</v>
      </c>
      <c r="F411" s="124" t="s">
        <v>1943</v>
      </c>
      <c r="G411" s="218">
        <v>0</v>
      </c>
      <c r="H411" s="119" t="s">
        <v>75</v>
      </c>
      <c r="I411" s="117" t="s">
        <v>65</v>
      </c>
      <c r="J411" s="118" t="s">
        <v>2242</v>
      </c>
      <c r="K411" s="118">
        <v>11167000</v>
      </c>
      <c r="L411" s="116" t="s">
        <v>70</v>
      </c>
      <c r="M411" s="118" t="s">
        <v>2514</v>
      </c>
      <c r="N411" s="118">
        <v>1083042479</v>
      </c>
      <c r="O411" s="122">
        <v>13</v>
      </c>
      <c r="P411" s="193">
        <v>45302</v>
      </c>
      <c r="Q411" s="118">
        <v>4518689382</v>
      </c>
      <c r="R411" s="219">
        <v>45331</v>
      </c>
      <c r="S411" s="118">
        <v>11167000</v>
      </c>
      <c r="T411" s="119" t="s">
        <v>67</v>
      </c>
      <c r="U411" s="118">
        <v>36557666</v>
      </c>
      <c r="V411" s="118" t="s">
        <v>1174</v>
      </c>
      <c r="W411" s="219">
        <v>45331</v>
      </c>
      <c r="X411" s="219">
        <v>45331</v>
      </c>
      <c r="Y411" s="125" t="s">
        <v>77</v>
      </c>
      <c r="Z411" s="219">
        <v>45457</v>
      </c>
      <c r="AA411" s="124">
        <f t="shared" si="26"/>
        <v>126</v>
      </c>
      <c r="AB411" s="118">
        <v>0</v>
      </c>
      <c r="AC411" s="220">
        <v>0</v>
      </c>
      <c r="AD411" s="118">
        <v>0</v>
      </c>
      <c r="AE411" s="193" t="s">
        <v>77</v>
      </c>
      <c r="AF411" s="124">
        <f t="shared" si="24"/>
        <v>0</v>
      </c>
      <c r="AG411" s="118">
        <v>0</v>
      </c>
      <c r="AH411" s="118">
        <v>0</v>
      </c>
      <c r="AI411" s="193" t="s">
        <v>77</v>
      </c>
      <c r="AJ411" s="119">
        <v>0</v>
      </c>
      <c r="AK411" s="123" t="s">
        <v>77</v>
      </c>
      <c r="AL411" s="123" t="s">
        <v>77</v>
      </c>
      <c r="AM411" s="124">
        <f t="shared" si="25"/>
        <v>0</v>
      </c>
      <c r="AN411" s="124">
        <f>+K411+AC411-AH411</f>
        <v>11167000</v>
      </c>
      <c r="AO411" s="119" t="s">
        <v>69</v>
      </c>
      <c r="AP411" s="118">
        <v>11167000</v>
      </c>
      <c r="AQ411" s="119" t="s">
        <v>1214</v>
      </c>
      <c r="AR411" s="118">
        <v>0</v>
      </c>
      <c r="AS411" s="127" t="s">
        <v>77</v>
      </c>
      <c r="AT411" s="221">
        <v>10000000</v>
      </c>
      <c r="AU411" s="159">
        <f t="shared" si="27"/>
        <v>1167000</v>
      </c>
      <c r="AV411" s="98">
        <f t="shared" si="28"/>
        <v>0.89549565684606425</v>
      </c>
      <c r="AW411" s="193" t="s">
        <v>77</v>
      </c>
      <c r="AX411" s="119" t="s">
        <v>1215</v>
      </c>
      <c r="AY411" s="118" t="s">
        <v>2852</v>
      </c>
      <c r="AZ411" s="116" t="s">
        <v>69</v>
      </c>
      <c r="BA411" s="116" t="s">
        <v>69</v>
      </c>
    </row>
    <row r="412" spans="2:53" x14ac:dyDescent="0.25">
      <c r="B412" s="116">
        <v>2024</v>
      </c>
      <c r="C412" s="116">
        <v>891780111</v>
      </c>
      <c r="D412" s="117" t="s">
        <v>64</v>
      </c>
      <c r="E412" s="119" t="s">
        <v>1622</v>
      </c>
      <c r="F412" s="124" t="s">
        <v>2102</v>
      </c>
      <c r="G412" s="218">
        <v>0</v>
      </c>
      <c r="H412" s="119" t="s">
        <v>75</v>
      </c>
      <c r="I412" s="117" t="s">
        <v>65</v>
      </c>
      <c r="J412" s="118" t="s">
        <v>2243</v>
      </c>
      <c r="K412" s="118">
        <v>11167000</v>
      </c>
      <c r="L412" s="116" t="s">
        <v>70</v>
      </c>
      <c r="M412" s="118" t="s">
        <v>2515</v>
      </c>
      <c r="N412" s="118">
        <v>73076579</v>
      </c>
      <c r="O412" s="122">
        <v>14</v>
      </c>
      <c r="P412" s="219">
        <v>45302</v>
      </c>
      <c r="Q412" s="118">
        <v>2126349000</v>
      </c>
      <c r="R412" s="219">
        <v>45331</v>
      </c>
      <c r="S412" s="118">
        <v>11167000</v>
      </c>
      <c r="T412" s="119" t="s">
        <v>67</v>
      </c>
      <c r="U412" s="118">
        <v>85152695</v>
      </c>
      <c r="V412" s="118" t="s">
        <v>1189</v>
      </c>
      <c r="W412" s="219">
        <v>45331</v>
      </c>
      <c r="X412" s="219">
        <v>45331</v>
      </c>
      <c r="Y412" s="125" t="s">
        <v>77</v>
      </c>
      <c r="Z412" s="219">
        <v>45457</v>
      </c>
      <c r="AA412" s="124">
        <f t="shared" si="26"/>
        <v>126</v>
      </c>
      <c r="AB412" s="118">
        <v>0</v>
      </c>
      <c r="AC412" s="220">
        <v>0</v>
      </c>
      <c r="AD412" s="118">
        <v>0</v>
      </c>
      <c r="AE412" s="193" t="s">
        <v>77</v>
      </c>
      <c r="AF412" s="124">
        <f t="shared" si="24"/>
        <v>0</v>
      </c>
      <c r="AG412" s="118">
        <v>0</v>
      </c>
      <c r="AH412" s="118">
        <v>0</v>
      </c>
      <c r="AI412" s="193" t="s">
        <v>77</v>
      </c>
      <c r="AJ412" s="119">
        <v>0</v>
      </c>
      <c r="AK412" s="123" t="s">
        <v>77</v>
      </c>
      <c r="AL412" s="123" t="s">
        <v>77</v>
      </c>
      <c r="AM412" s="124">
        <f t="shared" si="25"/>
        <v>0</v>
      </c>
      <c r="AN412" s="124">
        <f>+K412+AC412-AH412</f>
        <v>11167000</v>
      </c>
      <c r="AO412" s="119" t="s">
        <v>69</v>
      </c>
      <c r="AP412" s="118">
        <v>11167000</v>
      </c>
      <c r="AQ412" s="119" t="s">
        <v>1214</v>
      </c>
      <c r="AR412" s="118">
        <v>0</v>
      </c>
      <c r="AS412" s="127" t="s">
        <v>77</v>
      </c>
      <c r="AT412" s="221">
        <v>10000000</v>
      </c>
      <c r="AU412" s="159">
        <f t="shared" si="27"/>
        <v>1167000</v>
      </c>
      <c r="AV412" s="98">
        <f t="shared" si="28"/>
        <v>0.89549565684606425</v>
      </c>
      <c r="AW412" s="193" t="s">
        <v>77</v>
      </c>
      <c r="AX412" s="119" t="s">
        <v>1215</v>
      </c>
      <c r="AY412" s="118" t="s">
        <v>2853</v>
      </c>
      <c r="AZ412" s="116" t="s">
        <v>69</v>
      </c>
      <c r="BA412" s="116" t="s">
        <v>69</v>
      </c>
    </row>
    <row r="413" spans="2:53" x14ac:dyDescent="0.25">
      <c r="B413" s="116">
        <v>2024</v>
      </c>
      <c r="C413" s="116">
        <v>891780111</v>
      </c>
      <c r="D413" s="117" t="s">
        <v>64</v>
      </c>
      <c r="E413" s="119" t="s">
        <v>1623</v>
      </c>
      <c r="F413" s="124" t="s">
        <v>1944</v>
      </c>
      <c r="G413" s="218">
        <v>0</v>
      </c>
      <c r="H413" s="119" t="s">
        <v>75</v>
      </c>
      <c r="I413" s="117" t="s">
        <v>65</v>
      </c>
      <c r="J413" s="118" t="s">
        <v>2244</v>
      </c>
      <c r="K413" s="118">
        <v>11167000</v>
      </c>
      <c r="L413" s="116" t="s">
        <v>70</v>
      </c>
      <c r="M413" s="118" t="s">
        <v>2516</v>
      </c>
      <c r="N413" s="118">
        <v>1082971631</v>
      </c>
      <c r="O413" s="122">
        <v>14</v>
      </c>
      <c r="P413" s="219">
        <v>45302</v>
      </c>
      <c r="Q413" s="118">
        <v>2126349000</v>
      </c>
      <c r="R413" s="219">
        <v>45331</v>
      </c>
      <c r="S413" s="118">
        <v>11167000</v>
      </c>
      <c r="T413" s="119" t="s">
        <v>67</v>
      </c>
      <c r="U413" s="118">
        <v>1082868728</v>
      </c>
      <c r="V413" s="118" t="s">
        <v>1201</v>
      </c>
      <c r="W413" s="219">
        <v>45331</v>
      </c>
      <c r="X413" s="219">
        <v>45331</v>
      </c>
      <c r="Y413" s="125" t="s">
        <v>77</v>
      </c>
      <c r="Z413" s="219">
        <v>45457</v>
      </c>
      <c r="AA413" s="124">
        <f t="shared" si="26"/>
        <v>126</v>
      </c>
      <c r="AB413" s="118">
        <v>0</v>
      </c>
      <c r="AC413" s="220">
        <v>0</v>
      </c>
      <c r="AD413" s="118">
        <v>0</v>
      </c>
      <c r="AE413" s="193" t="s">
        <v>77</v>
      </c>
      <c r="AF413" s="124">
        <f t="shared" si="24"/>
        <v>0</v>
      </c>
      <c r="AG413" s="118">
        <v>0</v>
      </c>
      <c r="AH413" s="118">
        <v>0</v>
      </c>
      <c r="AI413" s="193" t="s">
        <v>77</v>
      </c>
      <c r="AJ413" s="119">
        <v>0</v>
      </c>
      <c r="AK413" s="123" t="s">
        <v>77</v>
      </c>
      <c r="AL413" s="123" t="s">
        <v>77</v>
      </c>
      <c r="AM413" s="124">
        <f t="shared" si="25"/>
        <v>0</v>
      </c>
      <c r="AN413" s="124">
        <f>+K413+AC413-AH413</f>
        <v>11167000</v>
      </c>
      <c r="AO413" s="119" t="s">
        <v>69</v>
      </c>
      <c r="AP413" s="118">
        <v>11167000</v>
      </c>
      <c r="AQ413" s="119" t="s">
        <v>1214</v>
      </c>
      <c r="AR413" s="118">
        <v>0</v>
      </c>
      <c r="AS413" s="127" t="s">
        <v>77</v>
      </c>
      <c r="AT413" s="221">
        <v>10000000</v>
      </c>
      <c r="AU413" s="159">
        <f t="shared" si="27"/>
        <v>1167000</v>
      </c>
      <c r="AV413" s="98">
        <f t="shared" si="28"/>
        <v>0.89549565684606425</v>
      </c>
      <c r="AW413" s="193" t="s">
        <v>77</v>
      </c>
      <c r="AX413" s="119" t="s">
        <v>1215</v>
      </c>
      <c r="AY413" s="118" t="s">
        <v>2854</v>
      </c>
      <c r="AZ413" s="116" t="s">
        <v>69</v>
      </c>
      <c r="BA413" s="116" t="s">
        <v>69</v>
      </c>
    </row>
    <row r="414" spans="2:53" x14ac:dyDescent="0.25">
      <c r="B414" s="116">
        <v>2024</v>
      </c>
      <c r="C414" s="116">
        <v>891780111</v>
      </c>
      <c r="D414" s="117" t="s">
        <v>64</v>
      </c>
      <c r="E414" s="119" t="s">
        <v>1624</v>
      </c>
      <c r="F414" s="124" t="s">
        <v>1945</v>
      </c>
      <c r="G414" s="218">
        <v>0</v>
      </c>
      <c r="H414" s="119" t="s">
        <v>75</v>
      </c>
      <c r="I414" s="117" t="s">
        <v>65</v>
      </c>
      <c r="J414" s="118" t="s">
        <v>2245</v>
      </c>
      <c r="K414" s="118">
        <v>11167000</v>
      </c>
      <c r="L414" s="116" t="s">
        <v>70</v>
      </c>
      <c r="M414" s="118" t="s">
        <v>2517</v>
      </c>
      <c r="N414" s="118">
        <v>1003241055</v>
      </c>
      <c r="O414" s="122">
        <v>14</v>
      </c>
      <c r="P414" s="219">
        <v>45302</v>
      </c>
      <c r="Q414" s="118">
        <v>2126349000</v>
      </c>
      <c r="R414" s="219">
        <v>45331</v>
      </c>
      <c r="S414" s="118">
        <v>11167000</v>
      </c>
      <c r="T414" s="119" t="s">
        <v>67</v>
      </c>
      <c r="U414" s="118">
        <v>1082868728</v>
      </c>
      <c r="V414" s="118" t="s">
        <v>1201</v>
      </c>
      <c r="W414" s="219">
        <v>45331</v>
      </c>
      <c r="X414" s="219">
        <v>45331</v>
      </c>
      <c r="Y414" s="125" t="s">
        <v>77</v>
      </c>
      <c r="Z414" s="219">
        <v>45457</v>
      </c>
      <c r="AA414" s="124">
        <f t="shared" si="26"/>
        <v>126</v>
      </c>
      <c r="AB414" s="118">
        <v>0</v>
      </c>
      <c r="AC414" s="220">
        <v>0</v>
      </c>
      <c r="AD414" s="118">
        <v>0</v>
      </c>
      <c r="AE414" s="193" t="s">
        <v>77</v>
      </c>
      <c r="AF414" s="124">
        <f t="shared" si="24"/>
        <v>0</v>
      </c>
      <c r="AG414" s="118">
        <v>0</v>
      </c>
      <c r="AH414" s="118">
        <v>0</v>
      </c>
      <c r="AI414" s="193" t="s">
        <v>77</v>
      </c>
      <c r="AJ414" s="119">
        <v>0</v>
      </c>
      <c r="AK414" s="123" t="s">
        <v>77</v>
      </c>
      <c r="AL414" s="123" t="s">
        <v>77</v>
      </c>
      <c r="AM414" s="124">
        <f t="shared" si="25"/>
        <v>0</v>
      </c>
      <c r="AN414" s="124">
        <f>+K414+AC414-AH414</f>
        <v>11167000</v>
      </c>
      <c r="AO414" s="119" t="s">
        <v>69</v>
      </c>
      <c r="AP414" s="118">
        <v>11167000</v>
      </c>
      <c r="AQ414" s="119" t="s">
        <v>1214</v>
      </c>
      <c r="AR414" s="118">
        <v>0</v>
      </c>
      <c r="AS414" s="127" t="s">
        <v>77</v>
      </c>
      <c r="AT414" s="221">
        <v>10000000</v>
      </c>
      <c r="AU414" s="159">
        <f t="shared" si="27"/>
        <v>1167000</v>
      </c>
      <c r="AV414" s="98">
        <f t="shared" si="28"/>
        <v>0.89549565684606425</v>
      </c>
      <c r="AW414" s="193" t="s">
        <v>77</v>
      </c>
      <c r="AX414" s="119" t="s">
        <v>1215</v>
      </c>
      <c r="AY414" s="118" t="s">
        <v>2855</v>
      </c>
      <c r="AZ414" s="116" t="s">
        <v>69</v>
      </c>
      <c r="BA414" s="116" t="s">
        <v>69</v>
      </c>
    </row>
    <row r="415" spans="2:53" x14ac:dyDescent="0.25">
      <c r="B415" s="116">
        <v>2024</v>
      </c>
      <c r="C415" s="116">
        <v>891780111</v>
      </c>
      <c r="D415" s="117" t="s">
        <v>64</v>
      </c>
      <c r="E415" s="119" t="s">
        <v>1625</v>
      </c>
      <c r="F415" s="124" t="s">
        <v>1946</v>
      </c>
      <c r="G415" s="218">
        <v>0</v>
      </c>
      <c r="H415" s="119" t="s">
        <v>75</v>
      </c>
      <c r="I415" s="117" t="s">
        <v>65</v>
      </c>
      <c r="J415" s="118" t="s">
        <v>2246</v>
      </c>
      <c r="K415" s="118">
        <v>16080000</v>
      </c>
      <c r="L415" s="116" t="s">
        <v>70</v>
      </c>
      <c r="M415" s="118" t="s">
        <v>2518</v>
      </c>
      <c r="N415" s="118">
        <v>1082934147</v>
      </c>
      <c r="O415" s="122">
        <v>13</v>
      </c>
      <c r="P415" s="193">
        <v>45302</v>
      </c>
      <c r="Q415" s="118">
        <v>4518689382</v>
      </c>
      <c r="R415" s="219">
        <v>45331</v>
      </c>
      <c r="S415" s="118">
        <v>16080000</v>
      </c>
      <c r="T415" s="119" t="s">
        <v>67</v>
      </c>
      <c r="U415" s="118">
        <v>12560219</v>
      </c>
      <c r="V415" s="118" t="s">
        <v>2717</v>
      </c>
      <c r="W415" s="219">
        <v>45331</v>
      </c>
      <c r="X415" s="219">
        <v>45331</v>
      </c>
      <c r="Y415" s="125" t="s">
        <v>77</v>
      </c>
      <c r="Z415" s="219">
        <v>45457</v>
      </c>
      <c r="AA415" s="124">
        <f t="shared" si="26"/>
        <v>126</v>
      </c>
      <c r="AB415" s="118">
        <v>0</v>
      </c>
      <c r="AC415" s="220">
        <v>0</v>
      </c>
      <c r="AD415" s="118">
        <v>0</v>
      </c>
      <c r="AE415" s="193" t="s">
        <v>77</v>
      </c>
      <c r="AF415" s="124">
        <f t="shared" si="24"/>
        <v>0</v>
      </c>
      <c r="AG415" s="118">
        <v>0</v>
      </c>
      <c r="AH415" s="118">
        <v>0</v>
      </c>
      <c r="AI415" s="193" t="s">
        <v>77</v>
      </c>
      <c r="AJ415" s="119">
        <v>0</v>
      </c>
      <c r="AK415" s="123" t="s">
        <v>77</v>
      </c>
      <c r="AL415" s="123" t="s">
        <v>77</v>
      </c>
      <c r="AM415" s="124">
        <f t="shared" si="25"/>
        <v>0</v>
      </c>
      <c r="AN415" s="124">
        <f>+K415+AC415-AH415</f>
        <v>16080000</v>
      </c>
      <c r="AO415" s="119" t="s">
        <v>69</v>
      </c>
      <c r="AP415" s="118">
        <v>16080000</v>
      </c>
      <c r="AQ415" s="119" t="s">
        <v>1214</v>
      </c>
      <c r="AR415" s="118">
        <v>0</v>
      </c>
      <c r="AS415" s="127" t="s">
        <v>77</v>
      </c>
      <c r="AT415" s="221">
        <v>14400000</v>
      </c>
      <c r="AU415" s="159">
        <f t="shared" si="27"/>
        <v>1680000</v>
      </c>
      <c r="AV415" s="98">
        <f t="shared" si="28"/>
        <v>0.89552238805970152</v>
      </c>
      <c r="AW415" s="193" t="s">
        <v>77</v>
      </c>
      <c r="AX415" s="119" t="s">
        <v>1215</v>
      </c>
      <c r="AY415" s="118" t="s">
        <v>2856</v>
      </c>
      <c r="AZ415" s="116" t="s">
        <v>69</v>
      </c>
      <c r="BA415" s="116" t="s">
        <v>69</v>
      </c>
    </row>
    <row r="416" spans="2:53" x14ac:dyDescent="0.25">
      <c r="B416" s="116">
        <v>2024</v>
      </c>
      <c r="C416" s="116">
        <v>891780111</v>
      </c>
      <c r="D416" s="117" t="s">
        <v>64</v>
      </c>
      <c r="E416" s="119" t="s">
        <v>1626</v>
      </c>
      <c r="F416" s="124" t="s">
        <v>1947</v>
      </c>
      <c r="G416" s="218">
        <v>0</v>
      </c>
      <c r="H416" s="119" t="s">
        <v>75</v>
      </c>
      <c r="I416" s="117" t="s">
        <v>65</v>
      </c>
      <c r="J416" s="118" t="s">
        <v>2247</v>
      </c>
      <c r="K416" s="118">
        <v>11167000</v>
      </c>
      <c r="L416" s="116" t="s">
        <v>70</v>
      </c>
      <c r="M416" s="118" t="s">
        <v>2519</v>
      </c>
      <c r="N416" s="118">
        <v>36667921</v>
      </c>
      <c r="O416" s="122">
        <v>14</v>
      </c>
      <c r="P416" s="219">
        <v>45302</v>
      </c>
      <c r="Q416" s="118">
        <v>2126349000</v>
      </c>
      <c r="R416" s="219">
        <v>45331</v>
      </c>
      <c r="S416" s="118">
        <v>11167000</v>
      </c>
      <c r="T416" s="119" t="s">
        <v>67</v>
      </c>
      <c r="U416" s="118">
        <v>36557666</v>
      </c>
      <c r="V416" s="118" t="s">
        <v>1174</v>
      </c>
      <c r="W416" s="219">
        <v>45331</v>
      </c>
      <c r="X416" s="219">
        <v>45331</v>
      </c>
      <c r="Y416" s="125" t="s">
        <v>77</v>
      </c>
      <c r="Z416" s="219">
        <v>45457</v>
      </c>
      <c r="AA416" s="124">
        <f t="shared" si="26"/>
        <v>126</v>
      </c>
      <c r="AB416" s="118">
        <v>0</v>
      </c>
      <c r="AC416" s="220">
        <v>0</v>
      </c>
      <c r="AD416" s="118">
        <v>0</v>
      </c>
      <c r="AE416" s="193" t="s">
        <v>77</v>
      </c>
      <c r="AF416" s="124">
        <f t="shared" ref="AF416:AF479" si="29">+IF(AE416="1800-01-01",0,AE416-Z416)</f>
        <v>0</v>
      </c>
      <c r="AG416" s="118">
        <v>0</v>
      </c>
      <c r="AH416" s="118">
        <v>0</v>
      </c>
      <c r="AI416" s="193" t="s">
        <v>77</v>
      </c>
      <c r="AJ416" s="119">
        <v>0</v>
      </c>
      <c r="AK416" s="123" t="s">
        <v>77</v>
      </c>
      <c r="AL416" s="123" t="s">
        <v>77</v>
      </c>
      <c r="AM416" s="124">
        <f t="shared" ref="AM416:AM479" si="30">+IF(AK416="1800-01-01",0,AL416-AK416)</f>
        <v>0</v>
      </c>
      <c r="AN416" s="124">
        <f>+K416+AC416-AH416</f>
        <v>11167000</v>
      </c>
      <c r="AO416" s="119" t="s">
        <v>69</v>
      </c>
      <c r="AP416" s="118">
        <v>11167000</v>
      </c>
      <c r="AQ416" s="119" t="s">
        <v>1214</v>
      </c>
      <c r="AR416" s="118">
        <v>0</v>
      </c>
      <c r="AS416" s="127" t="s">
        <v>77</v>
      </c>
      <c r="AT416" s="221">
        <v>10000000</v>
      </c>
      <c r="AU416" s="159">
        <f t="shared" si="27"/>
        <v>1167000</v>
      </c>
      <c r="AV416" s="98">
        <f t="shared" si="28"/>
        <v>0.89549565684606425</v>
      </c>
      <c r="AW416" s="193" t="s">
        <v>77</v>
      </c>
      <c r="AX416" s="119" t="s">
        <v>1215</v>
      </c>
      <c r="AY416" s="118" t="s">
        <v>2857</v>
      </c>
      <c r="AZ416" s="116" t="s">
        <v>69</v>
      </c>
      <c r="BA416" s="116" t="s">
        <v>69</v>
      </c>
    </row>
    <row r="417" spans="2:53" x14ac:dyDescent="0.25">
      <c r="B417" s="116">
        <v>2024</v>
      </c>
      <c r="C417" s="116">
        <v>891780111</v>
      </c>
      <c r="D417" s="117" t="s">
        <v>64</v>
      </c>
      <c r="E417" s="119" t="s">
        <v>1627</v>
      </c>
      <c r="F417" s="124" t="s">
        <v>1948</v>
      </c>
      <c r="G417" s="218">
        <v>0</v>
      </c>
      <c r="H417" s="119" t="s">
        <v>75</v>
      </c>
      <c r="I417" s="117" t="s">
        <v>65</v>
      </c>
      <c r="J417" s="118" t="s">
        <v>2248</v>
      </c>
      <c r="K417" s="118">
        <v>11167000</v>
      </c>
      <c r="L417" s="116" t="s">
        <v>70</v>
      </c>
      <c r="M417" s="118" t="s">
        <v>2520</v>
      </c>
      <c r="N417" s="118">
        <v>85464881</v>
      </c>
      <c r="O417" s="122">
        <v>14</v>
      </c>
      <c r="P417" s="219">
        <v>45302</v>
      </c>
      <c r="Q417" s="118">
        <v>2126349000</v>
      </c>
      <c r="R417" s="219">
        <v>45331</v>
      </c>
      <c r="S417" s="118">
        <v>11167000</v>
      </c>
      <c r="T417" s="119" t="s">
        <v>67</v>
      </c>
      <c r="U417" s="118">
        <v>85152695</v>
      </c>
      <c r="V417" s="118" t="s">
        <v>1189</v>
      </c>
      <c r="W417" s="219">
        <v>45331</v>
      </c>
      <c r="X417" s="219">
        <v>45331</v>
      </c>
      <c r="Y417" s="125" t="s">
        <v>77</v>
      </c>
      <c r="Z417" s="219">
        <v>45457</v>
      </c>
      <c r="AA417" s="124">
        <f t="shared" si="26"/>
        <v>126</v>
      </c>
      <c r="AB417" s="118">
        <v>0</v>
      </c>
      <c r="AC417" s="220">
        <v>0</v>
      </c>
      <c r="AD417" s="118">
        <v>0</v>
      </c>
      <c r="AE417" s="193" t="s">
        <v>77</v>
      </c>
      <c r="AF417" s="124">
        <f t="shared" si="29"/>
        <v>0</v>
      </c>
      <c r="AG417" s="118">
        <v>0</v>
      </c>
      <c r="AH417" s="118">
        <v>0</v>
      </c>
      <c r="AI417" s="193" t="s">
        <v>77</v>
      </c>
      <c r="AJ417" s="119">
        <v>0</v>
      </c>
      <c r="AK417" s="123" t="s">
        <v>77</v>
      </c>
      <c r="AL417" s="123" t="s">
        <v>77</v>
      </c>
      <c r="AM417" s="124">
        <f t="shared" si="30"/>
        <v>0</v>
      </c>
      <c r="AN417" s="124">
        <f>+K417+AC417-AH417</f>
        <v>11167000</v>
      </c>
      <c r="AO417" s="119" t="s">
        <v>69</v>
      </c>
      <c r="AP417" s="118">
        <v>11167000</v>
      </c>
      <c r="AQ417" s="119" t="s">
        <v>1214</v>
      </c>
      <c r="AR417" s="118">
        <v>0</v>
      </c>
      <c r="AS417" s="127" t="s">
        <v>77</v>
      </c>
      <c r="AT417" s="221">
        <v>10000000</v>
      </c>
      <c r="AU417" s="159">
        <f t="shared" si="27"/>
        <v>1167000</v>
      </c>
      <c r="AV417" s="98">
        <f t="shared" si="28"/>
        <v>0.89549565684606425</v>
      </c>
      <c r="AW417" s="193" t="s">
        <v>77</v>
      </c>
      <c r="AX417" s="119" t="s">
        <v>1215</v>
      </c>
      <c r="AY417" s="118" t="s">
        <v>2858</v>
      </c>
      <c r="AZ417" s="116" t="s">
        <v>69</v>
      </c>
      <c r="BA417" s="116" t="s">
        <v>69</v>
      </c>
    </row>
    <row r="418" spans="2:53" x14ac:dyDescent="0.25">
      <c r="B418" s="116">
        <v>2024</v>
      </c>
      <c r="C418" s="116">
        <v>891780111</v>
      </c>
      <c r="D418" s="117" t="s">
        <v>64</v>
      </c>
      <c r="E418" s="119" t="s">
        <v>1628</v>
      </c>
      <c r="F418" s="124" t="s">
        <v>1949</v>
      </c>
      <c r="G418" s="218">
        <v>0</v>
      </c>
      <c r="H418" s="119" t="s">
        <v>75</v>
      </c>
      <c r="I418" s="117" t="s">
        <v>65</v>
      </c>
      <c r="J418" s="118" t="s">
        <v>2249</v>
      </c>
      <c r="K418" s="118">
        <v>12060000</v>
      </c>
      <c r="L418" s="116" t="s">
        <v>70</v>
      </c>
      <c r="M418" s="118" t="s">
        <v>2521</v>
      </c>
      <c r="N418" s="118">
        <v>57426227</v>
      </c>
      <c r="O418" s="122">
        <v>13</v>
      </c>
      <c r="P418" s="193">
        <v>45302</v>
      </c>
      <c r="Q418" s="118">
        <v>4518689382</v>
      </c>
      <c r="R418" s="219">
        <v>45331</v>
      </c>
      <c r="S418" s="118">
        <v>12060000</v>
      </c>
      <c r="T418" s="119" t="s">
        <v>67</v>
      </c>
      <c r="U418" s="118">
        <v>36557666</v>
      </c>
      <c r="V418" s="118" t="s">
        <v>1174</v>
      </c>
      <c r="W418" s="219">
        <v>45331</v>
      </c>
      <c r="X418" s="219">
        <v>45331</v>
      </c>
      <c r="Y418" s="125" t="s">
        <v>77</v>
      </c>
      <c r="Z418" s="219">
        <v>45457</v>
      </c>
      <c r="AA418" s="124">
        <f t="shared" si="26"/>
        <v>126</v>
      </c>
      <c r="AB418" s="118">
        <v>0</v>
      </c>
      <c r="AC418" s="220">
        <v>0</v>
      </c>
      <c r="AD418" s="118">
        <v>0</v>
      </c>
      <c r="AE418" s="193" t="s">
        <v>77</v>
      </c>
      <c r="AF418" s="124">
        <f t="shared" si="29"/>
        <v>0</v>
      </c>
      <c r="AG418" s="118">
        <v>0</v>
      </c>
      <c r="AH418" s="118">
        <v>0</v>
      </c>
      <c r="AI418" s="193" t="s">
        <v>77</v>
      </c>
      <c r="AJ418" s="119">
        <v>0</v>
      </c>
      <c r="AK418" s="123" t="s">
        <v>77</v>
      </c>
      <c r="AL418" s="123" t="s">
        <v>77</v>
      </c>
      <c r="AM418" s="124">
        <f t="shared" si="30"/>
        <v>0</v>
      </c>
      <c r="AN418" s="124">
        <f>+K418+AC418-AH418</f>
        <v>12060000</v>
      </c>
      <c r="AO418" s="119" t="s">
        <v>69</v>
      </c>
      <c r="AP418" s="118">
        <v>12060000</v>
      </c>
      <c r="AQ418" s="119" t="s">
        <v>1214</v>
      </c>
      <c r="AR418" s="118">
        <v>0</v>
      </c>
      <c r="AS418" s="127" t="s">
        <v>77</v>
      </c>
      <c r="AT418" s="221">
        <v>10800000</v>
      </c>
      <c r="AU418" s="159">
        <f t="shared" si="27"/>
        <v>1260000</v>
      </c>
      <c r="AV418" s="98">
        <f t="shared" si="28"/>
        <v>0.89552238805970152</v>
      </c>
      <c r="AW418" s="193" t="s">
        <v>77</v>
      </c>
      <c r="AX418" s="119" t="s">
        <v>1215</v>
      </c>
      <c r="AY418" s="118" t="s">
        <v>2859</v>
      </c>
      <c r="AZ418" s="116" t="s">
        <v>69</v>
      </c>
      <c r="BA418" s="116" t="s">
        <v>69</v>
      </c>
    </row>
    <row r="419" spans="2:53" x14ac:dyDescent="0.25">
      <c r="B419" s="116">
        <v>2024</v>
      </c>
      <c r="C419" s="116">
        <v>891780111</v>
      </c>
      <c r="D419" s="117" t="s">
        <v>64</v>
      </c>
      <c r="E419" s="119" t="s">
        <v>1629</v>
      </c>
      <c r="F419" s="124" t="s">
        <v>1950</v>
      </c>
      <c r="G419" s="218">
        <v>0</v>
      </c>
      <c r="H419" s="119" t="s">
        <v>75</v>
      </c>
      <c r="I419" s="117" t="s">
        <v>65</v>
      </c>
      <c r="J419" s="118" t="s">
        <v>2248</v>
      </c>
      <c r="K419" s="118">
        <v>11167000</v>
      </c>
      <c r="L419" s="116" t="s">
        <v>70</v>
      </c>
      <c r="M419" s="118" t="s">
        <v>2522</v>
      </c>
      <c r="N419" s="118">
        <v>39016494</v>
      </c>
      <c r="O419" s="122">
        <v>14</v>
      </c>
      <c r="P419" s="219">
        <v>45302</v>
      </c>
      <c r="Q419" s="118">
        <v>2126349000</v>
      </c>
      <c r="R419" s="219">
        <v>45331</v>
      </c>
      <c r="S419" s="118">
        <v>11167000</v>
      </c>
      <c r="T419" s="119" t="s">
        <v>67</v>
      </c>
      <c r="U419" s="118">
        <v>85152695</v>
      </c>
      <c r="V419" s="118" t="s">
        <v>1189</v>
      </c>
      <c r="W419" s="219">
        <v>45331</v>
      </c>
      <c r="X419" s="219">
        <v>45331</v>
      </c>
      <c r="Y419" s="125" t="s">
        <v>77</v>
      </c>
      <c r="Z419" s="219">
        <v>45457</v>
      </c>
      <c r="AA419" s="124">
        <f t="shared" si="26"/>
        <v>126</v>
      </c>
      <c r="AB419" s="118">
        <v>0</v>
      </c>
      <c r="AC419" s="220">
        <v>0</v>
      </c>
      <c r="AD419" s="118">
        <v>0</v>
      </c>
      <c r="AE419" s="193" t="s">
        <v>77</v>
      </c>
      <c r="AF419" s="124">
        <f t="shared" si="29"/>
        <v>0</v>
      </c>
      <c r="AG419" s="118">
        <v>0</v>
      </c>
      <c r="AH419" s="118">
        <v>0</v>
      </c>
      <c r="AI419" s="193" t="s">
        <v>77</v>
      </c>
      <c r="AJ419" s="119">
        <v>0</v>
      </c>
      <c r="AK419" s="123" t="s">
        <v>77</v>
      </c>
      <c r="AL419" s="123" t="s">
        <v>77</v>
      </c>
      <c r="AM419" s="124">
        <f t="shared" si="30"/>
        <v>0</v>
      </c>
      <c r="AN419" s="124">
        <f>+K419+AC419-AH419</f>
        <v>11167000</v>
      </c>
      <c r="AO419" s="119" t="s">
        <v>69</v>
      </c>
      <c r="AP419" s="118">
        <v>11167000</v>
      </c>
      <c r="AQ419" s="119" t="s">
        <v>1214</v>
      </c>
      <c r="AR419" s="118">
        <v>0</v>
      </c>
      <c r="AS419" s="127" t="s">
        <v>77</v>
      </c>
      <c r="AT419" s="221">
        <v>10000000</v>
      </c>
      <c r="AU419" s="159">
        <f t="shared" si="27"/>
        <v>1167000</v>
      </c>
      <c r="AV419" s="98">
        <f t="shared" si="28"/>
        <v>0.89549565684606425</v>
      </c>
      <c r="AW419" s="193" t="s">
        <v>77</v>
      </c>
      <c r="AX419" s="119" t="s">
        <v>1215</v>
      </c>
      <c r="AY419" s="118" t="s">
        <v>2860</v>
      </c>
      <c r="AZ419" s="116" t="s">
        <v>69</v>
      </c>
      <c r="BA419" s="116" t="s">
        <v>69</v>
      </c>
    </row>
    <row r="420" spans="2:53" x14ac:dyDescent="0.25">
      <c r="B420" s="116">
        <v>2024</v>
      </c>
      <c r="C420" s="116">
        <v>891780111</v>
      </c>
      <c r="D420" s="117" t="s">
        <v>64</v>
      </c>
      <c r="E420" s="119" t="s">
        <v>1630</v>
      </c>
      <c r="F420" s="124" t="s">
        <v>1951</v>
      </c>
      <c r="G420" s="218">
        <v>0</v>
      </c>
      <c r="H420" s="119" t="s">
        <v>75</v>
      </c>
      <c r="I420" s="117" t="s">
        <v>65</v>
      </c>
      <c r="J420" s="118" t="s">
        <v>2250</v>
      </c>
      <c r="K420" s="118">
        <v>8960000</v>
      </c>
      <c r="L420" s="116" t="s">
        <v>70</v>
      </c>
      <c r="M420" s="118" t="s">
        <v>2523</v>
      </c>
      <c r="N420" s="118">
        <v>57465377</v>
      </c>
      <c r="O420" s="122">
        <v>14</v>
      </c>
      <c r="P420" s="219">
        <v>45302</v>
      </c>
      <c r="Q420" s="118">
        <v>2126349000</v>
      </c>
      <c r="R420" s="219">
        <v>45331</v>
      </c>
      <c r="S420" s="118">
        <v>8960000</v>
      </c>
      <c r="T420" s="119" t="s">
        <v>67</v>
      </c>
      <c r="U420" s="118">
        <v>36726018</v>
      </c>
      <c r="V420" s="118" t="s">
        <v>2718</v>
      </c>
      <c r="W420" s="219">
        <v>45331</v>
      </c>
      <c r="X420" s="219">
        <v>45331</v>
      </c>
      <c r="Y420" s="125" t="s">
        <v>77</v>
      </c>
      <c r="Z420" s="219">
        <v>45457</v>
      </c>
      <c r="AA420" s="124">
        <f t="shared" si="26"/>
        <v>126</v>
      </c>
      <c r="AB420" s="118">
        <v>0</v>
      </c>
      <c r="AC420" s="220">
        <v>0</v>
      </c>
      <c r="AD420" s="118">
        <v>0</v>
      </c>
      <c r="AE420" s="193" t="s">
        <v>77</v>
      </c>
      <c r="AF420" s="124">
        <f t="shared" si="29"/>
        <v>0</v>
      </c>
      <c r="AG420" s="118">
        <v>0</v>
      </c>
      <c r="AH420" s="118">
        <v>0</v>
      </c>
      <c r="AI420" s="193" t="s">
        <v>77</v>
      </c>
      <c r="AJ420" s="119">
        <v>0</v>
      </c>
      <c r="AK420" s="123" t="s">
        <v>77</v>
      </c>
      <c r="AL420" s="123" t="s">
        <v>77</v>
      </c>
      <c r="AM420" s="124">
        <f t="shared" si="30"/>
        <v>0</v>
      </c>
      <c r="AN420" s="124">
        <f>+K420+AC420-AH420</f>
        <v>8960000</v>
      </c>
      <c r="AO420" s="119" t="s">
        <v>69</v>
      </c>
      <c r="AP420" s="118">
        <v>8960000</v>
      </c>
      <c r="AQ420" s="119" t="s">
        <v>1214</v>
      </c>
      <c r="AR420" s="118">
        <v>0</v>
      </c>
      <c r="AS420" s="127" t="s">
        <v>77</v>
      </c>
      <c r="AT420" s="221">
        <v>7910000</v>
      </c>
      <c r="AU420" s="159">
        <f t="shared" si="27"/>
        <v>1050000</v>
      </c>
      <c r="AV420" s="98">
        <f t="shared" si="28"/>
        <v>0.8828125</v>
      </c>
      <c r="AW420" s="193" t="s">
        <v>77</v>
      </c>
      <c r="AX420" s="119" t="s">
        <v>1215</v>
      </c>
      <c r="AY420" s="118" t="s">
        <v>2861</v>
      </c>
      <c r="AZ420" s="116" t="s">
        <v>69</v>
      </c>
      <c r="BA420" s="116" t="s">
        <v>69</v>
      </c>
    </row>
    <row r="421" spans="2:53" x14ac:dyDescent="0.25">
      <c r="B421" s="116">
        <v>2024</v>
      </c>
      <c r="C421" s="116">
        <v>891780111</v>
      </c>
      <c r="D421" s="117" t="s">
        <v>64</v>
      </c>
      <c r="E421" s="119" t="s">
        <v>1631</v>
      </c>
      <c r="F421" s="124" t="s">
        <v>1952</v>
      </c>
      <c r="G421" s="218">
        <v>0</v>
      </c>
      <c r="H421" s="119" t="s">
        <v>75</v>
      </c>
      <c r="I421" s="117" t="s">
        <v>65</v>
      </c>
      <c r="J421" s="118" t="s">
        <v>2251</v>
      </c>
      <c r="K421" s="118">
        <v>12060000</v>
      </c>
      <c r="L421" s="116" t="s">
        <v>70</v>
      </c>
      <c r="M421" s="118" t="s">
        <v>2524</v>
      </c>
      <c r="N421" s="118">
        <v>1082996963</v>
      </c>
      <c r="O421" s="122">
        <v>13</v>
      </c>
      <c r="P421" s="193">
        <v>45302</v>
      </c>
      <c r="Q421" s="118">
        <v>4518689382</v>
      </c>
      <c r="R421" s="219">
        <v>45331</v>
      </c>
      <c r="S421" s="118">
        <v>12060000</v>
      </c>
      <c r="T421" s="119" t="s">
        <v>67</v>
      </c>
      <c r="U421" s="118">
        <v>30766322</v>
      </c>
      <c r="V421" s="118" t="s">
        <v>2719</v>
      </c>
      <c r="W421" s="219">
        <v>45331</v>
      </c>
      <c r="X421" s="219">
        <v>45331</v>
      </c>
      <c r="Y421" s="125" t="s">
        <v>77</v>
      </c>
      <c r="Z421" s="219">
        <v>45457</v>
      </c>
      <c r="AA421" s="124">
        <f t="shared" si="26"/>
        <v>126</v>
      </c>
      <c r="AB421" s="118">
        <v>0</v>
      </c>
      <c r="AC421" s="220">
        <v>0</v>
      </c>
      <c r="AD421" s="118">
        <v>0</v>
      </c>
      <c r="AE421" s="193" t="s">
        <v>77</v>
      </c>
      <c r="AF421" s="124">
        <f t="shared" si="29"/>
        <v>0</v>
      </c>
      <c r="AG421" s="118">
        <v>0</v>
      </c>
      <c r="AH421" s="118">
        <v>0</v>
      </c>
      <c r="AI421" s="193" t="s">
        <v>77</v>
      </c>
      <c r="AJ421" s="119">
        <v>0</v>
      </c>
      <c r="AK421" s="123" t="s">
        <v>77</v>
      </c>
      <c r="AL421" s="123" t="s">
        <v>77</v>
      </c>
      <c r="AM421" s="124">
        <f t="shared" si="30"/>
        <v>0</v>
      </c>
      <c r="AN421" s="124">
        <f>+K421+AC421-AH421</f>
        <v>12060000</v>
      </c>
      <c r="AO421" s="119" t="s">
        <v>69</v>
      </c>
      <c r="AP421" s="118">
        <v>12060000</v>
      </c>
      <c r="AQ421" s="119" t="s">
        <v>1214</v>
      </c>
      <c r="AR421" s="118">
        <v>0</v>
      </c>
      <c r="AS421" s="127" t="s">
        <v>77</v>
      </c>
      <c r="AT421" s="221">
        <v>10800000</v>
      </c>
      <c r="AU421" s="159">
        <f t="shared" si="27"/>
        <v>1260000</v>
      </c>
      <c r="AV421" s="98">
        <f t="shared" si="28"/>
        <v>0.89552238805970152</v>
      </c>
      <c r="AW421" s="193" t="s">
        <v>77</v>
      </c>
      <c r="AX421" s="119" t="s">
        <v>1215</v>
      </c>
      <c r="AY421" s="118" t="s">
        <v>2862</v>
      </c>
      <c r="AZ421" s="116" t="s">
        <v>69</v>
      </c>
      <c r="BA421" s="116" t="s">
        <v>69</v>
      </c>
    </row>
    <row r="422" spans="2:53" x14ac:dyDescent="0.25">
      <c r="B422" s="116">
        <v>2024</v>
      </c>
      <c r="C422" s="116">
        <v>891780111</v>
      </c>
      <c r="D422" s="117" t="s">
        <v>64</v>
      </c>
      <c r="E422" s="119" t="s">
        <v>1632</v>
      </c>
      <c r="F422" s="124" t="s">
        <v>1953</v>
      </c>
      <c r="G422" s="218">
        <v>0</v>
      </c>
      <c r="H422" s="119" t="s">
        <v>75</v>
      </c>
      <c r="I422" s="117" t="s">
        <v>65</v>
      </c>
      <c r="J422" s="118" t="s">
        <v>2252</v>
      </c>
      <c r="K422" s="118">
        <v>13400000</v>
      </c>
      <c r="L422" s="116" t="s">
        <v>70</v>
      </c>
      <c r="M422" s="118" t="s">
        <v>2525</v>
      </c>
      <c r="N422" s="118">
        <v>1082915107</v>
      </c>
      <c r="O422" s="122">
        <v>13</v>
      </c>
      <c r="P422" s="193">
        <v>45302</v>
      </c>
      <c r="Q422" s="118">
        <v>4518689382</v>
      </c>
      <c r="R422" s="219">
        <v>45331</v>
      </c>
      <c r="S422" s="118">
        <v>13400000</v>
      </c>
      <c r="T422" s="119" t="s">
        <v>67</v>
      </c>
      <c r="U422" s="118">
        <v>30766322</v>
      </c>
      <c r="V422" s="118" t="s">
        <v>2719</v>
      </c>
      <c r="W422" s="219">
        <v>45331</v>
      </c>
      <c r="X422" s="219">
        <v>45331</v>
      </c>
      <c r="Y422" s="125" t="s">
        <v>77</v>
      </c>
      <c r="Z422" s="219">
        <v>45457</v>
      </c>
      <c r="AA422" s="124">
        <f t="shared" si="26"/>
        <v>126</v>
      </c>
      <c r="AB422" s="118">
        <v>0</v>
      </c>
      <c r="AC422" s="220">
        <v>0</v>
      </c>
      <c r="AD422" s="118">
        <v>0</v>
      </c>
      <c r="AE422" s="193" t="s">
        <v>77</v>
      </c>
      <c r="AF422" s="124">
        <f t="shared" si="29"/>
        <v>0</v>
      </c>
      <c r="AG422" s="118">
        <v>0</v>
      </c>
      <c r="AH422" s="118">
        <v>0</v>
      </c>
      <c r="AI422" s="193" t="s">
        <v>77</v>
      </c>
      <c r="AJ422" s="119">
        <v>0</v>
      </c>
      <c r="AK422" s="123" t="s">
        <v>77</v>
      </c>
      <c r="AL422" s="123" t="s">
        <v>77</v>
      </c>
      <c r="AM422" s="124">
        <f t="shared" si="30"/>
        <v>0</v>
      </c>
      <c r="AN422" s="124">
        <f>+K422+AC422-AH422</f>
        <v>13400000</v>
      </c>
      <c r="AO422" s="119" t="s">
        <v>69</v>
      </c>
      <c r="AP422" s="118">
        <v>13400000</v>
      </c>
      <c r="AQ422" s="119" t="s">
        <v>1214</v>
      </c>
      <c r="AR422" s="118">
        <v>0</v>
      </c>
      <c r="AS422" s="127" t="s">
        <v>77</v>
      </c>
      <c r="AT422" s="221">
        <v>12000000</v>
      </c>
      <c r="AU422" s="159">
        <f t="shared" si="27"/>
        <v>1400000</v>
      </c>
      <c r="AV422" s="98">
        <f t="shared" si="28"/>
        <v>0.89552238805970152</v>
      </c>
      <c r="AW422" s="193" t="s">
        <v>77</v>
      </c>
      <c r="AX422" s="119" t="s">
        <v>1215</v>
      </c>
      <c r="AY422" s="118" t="s">
        <v>2863</v>
      </c>
      <c r="AZ422" s="116" t="s">
        <v>69</v>
      </c>
      <c r="BA422" s="116" t="s">
        <v>69</v>
      </c>
    </row>
    <row r="423" spans="2:53" x14ac:dyDescent="0.25">
      <c r="B423" s="116">
        <v>2024</v>
      </c>
      <c r="C423" s="116">
        <v>891780111</v>
      </c>
      <c r="D423" s="117" t="s">
        <v>64</v>
      </c>
      <c r="E423" s="119" t="s">
        <v>1633</v>
      </c>
      <c r="F423" s="124" t="s">
        <v>1954</v>
      </c>
      <c r="G423" s="218">
        <v>0</v>
      </c>
      <c r="H423" s="119" t="s">
        <v>75</v>
      </c>
      <c r="I423" s="117" t="s">
        <v>65</v>
      </c>
      <c r="J423" s="118" t="s">
        <v>2253</v>
      </c>
      <c r="K423" s="118">
        <v>9380000</v>
      </c>
      <c r="L423" s="116" t="s">
        <v>70</v>
      </c>
      <c r="M423" s="118" t="s">
        <v>2526</v>
      </c>
      <c r="N423" s="118">
        <v>1083038270</v>
      </c>
      <c r="O423" s="122">
        <v>14</v>
      </c>
      <c r="P423" s="219">
        <v>45302</v>
      </c>
      <c r="Q423" s="118">
        <v>2126349000</v>
      </c>
      <c r="R423" s="219">
        <v>45331</v>
      </c>
      <c r="S423" s="118">
        <v>9380000</v>
      </c>
      <c r="T423" s="119" t="s">
        <v>67</v>
      </c>
      <c r="U423" s="118">
        <v>36665858</v>
      </c>
      <c r="V423" s="118" t="s">
        <v>1200</v>
      </c>
      <c r="W423" s="219">
        <v>45331</v>
      </c>
      <c r="X423" s="219">
        <v>45331</v>
      </c>
      <c r="Y423" s="125" t="s">
        <v>77</v>
      </c>
      <c r="Z423" s="219">
        <v>45457</v>
      </c>
      <c r="AA423" s="124">
        <f t="shared" si="26"/>
        <v>126</v>
      </c>
      <c r="AB423" s="118">
        <v>0</v>
      </c>
      <c r="AC423" s="220">
        <v>0</v>
      </c>
      <c r="AD423" s="118">
        <v>0</v>
      </c>
      <c r="AE423" s="193" t="s">
        <v>77</v>
      </c>
      <c r="AF423" s="124">
        <f t="shared" si="29"/>
        <v>0</v>
      </c>
      <c r="AG423" s="118">
        <v>1</v>
      </c>
      <c r="AH423" s="118">
        <v>8260000</v>
      </c>
      <c r="AI423" s="193">
        <v>45338</v>
      </c>
      <c r="AJ423" s="119">
        <v>0</v>
      </c>
      <c r="AK423" s="123" t="s">
        <v>77</v>
      </c>
      <c r="AL423" s="123" t="s">
        <v>77</v>
      </c>
      <c r="AM423" s="124">
        <f t="shared" si="30"/>
        <v>0</v>
      </c>
      <c r="AN423" s="124">
        <f>+K423+AC423-AH423</f>
        <v>1120000</v>
      </c>
      <c r="AO423" s="119" t="s">
        <v>69</v>
      </c>
      <c r="AP423" s="118">
        <v>1120000</v>
      </c>
      <c r="AQ423" s="119" t="s">
        <v>1214</v>
      </c>
      <c r="AR423" s="118">
        <v>0</v>
      </c>
      <c r="AS423" s="127" t="s">
        <v>77</v>
      </c>
      <c r="AT423" s="221">
        <v>1120000</v>
      </c>
      <c r="AU423" s="159">
        <f t="shared" si="27"/>
        <v>0</v>
      </c>
      <c r="AV423" s="98">
        <f t="shared" si="28"/>
        <v>1</v>
      </c>
      <c r="AW423" s="193" t="s">
        <v>77</v>
      </c>
      <c r="AX423" s="119" t="s">
        <v>1216</v>
      </c>
      <c r="AY423" s="118" t="s">
        <v>2864</v>
      </c>
      <c r="AZ423" s="116" t="s">
        <v>69</v>
      </c>
      <c r="BA423" s="116" t="s">
        <v>69</v>
      </c>
    </row>
    <row r="424" spans="2:53" x14ac:dyDescent="0.25">
      <c r="B424" s="116">
        <v>2024</v>
      </c>
      <c r="C424" s="116">
        <v>891780111</v>
      </c>
      <c r="D424" s="117" t="s">
        <v>64</v>
      </c>
      <c r="E424" s="119" t="s">
        <v>1634</v>
      </c>
      <c r="F424" s="124" t="s">
        <v>1955</v>
      </c>
      <c r="G424" s="218">
        <v>0</v>
      </c>
      <c r="H424" s="119" t="s">
        <v>75</v>
      </c>
      <c r="I424" s="117" t="s">
        <v>65</v>
      </c>
      <c r="J424" s="118" t="s">
        <v>2254</v>
      </c>
      <c r="K424" s="118">
        <v>13400000</v>
      </c>
      <c r="L424" s="116" t="s">
        <v>70</v>
      </c>
      <c r="M424" s="118" t="s">
        <v>2527</v>
      </c>
      <c r="N424" s="118">
        <v>1083038425</v>
      </c>
      <c r="O424" s="122">
        <v>13</v>
      </c>
      <c r="P424" s="193">
        <v>45302</v>
      </c>
      <c r="Q424" s="118">
        <v>4518689382</v>
      </c>
      <c r="R424" s="219">
        <v>45331</v>
      </c>
      <c r="S424" s="118">
        <v>13400000</v>
      </c>
      <c r="T424" s="119" t="s">
        <v>67</v>
      </c>
      <c r="U424" s="118">
        <v>85473390</v>
      </c>
      <c r="V424" s="118" t="s">
        <v>2709</v>
      </c>
      <c r="W424" s="219">
        <v>45331</v>
      </c>
      <c r="X424" s="219">
        <v>45331</v>
      </c>
      <c r="Y424" s="125" t="s">
        <v>77</v>
      </c>
      <c r="Z424" s="219">
        <v>45457</v>
      </c>
      <c r="AA424" s="124">
        <f t="shared" si="26"/>
        <v>126</v>
      </c>
      <c r="AB424" s="118">
        <v>0</v>
      </c>
      <c r="AC424" s="220">
        <v>0</v>
      </c>
      <c r="AD424" s="118">
        <v>0</v>
      </c>
      <c r="AE424" s="193" t="s">
        <v>77</v>
      </c>
      <c r="AF424" s="124">
        <f t="shared" si="29"/>
        <v>0</v>
      </c>
      <c r="AG424" s="118">
        <v>0</v>
      </c>
      <c r="AH424" s="118">
        <v>0</v>
      </c>
      <c r="AI424" s="193" t="s">
        <v>77</v>
      </c>
      <c r="AJ424" s="119">
        <v>0</v>
      </c>
      <c r="AK424" s="123" t="s">
        <v>77</v>
      </c>
      <c r="AL424" s="123" t="s">
        <v>77</v>
      </c>
      <c r="AM424" s="124">
        <f t="shared" si="30"/>
        <v>0</v>
      </c>
      <c r="AN424" s="124">
        <f>+K424+AC424-AH424</f>
        <v>13400000</v>
      </c>
      <c r="AO424" s="119" t="s">
        <v>69</v>
      </c>
      <c r="AP424" s="118">
        <v>13400000</v>
      </c>
      <c r="AQ424" s="119" t="s">
        <v>1214</v>
      </c>
      <c r="AR424" s="118">
        <v>0</v>
      </c>
      <c r="AS424" s="127" t="s">
        <v>77</v>
      </c>
      <c r="AT424" s="221">
        <v>12000000</v>
      </c>
      <c r="AU424" s="159">
        <f t="shared" si="27"/>
        <v>1400000</v>
      </c>
      <c r="AV424" s="98">
        <f t="shared" si="28"/>
        <v>0.89552238805970152</v>
      </c>
      <c r="AW424" s="193" t="s">
        <v>77</v>
      </c>
      <c r="AX424" s="119" t="s">
        <v>1215</v>
      </c>
      <c r="AY424" s="118" t="s">
        <v>2865</v>
      </c>
      <c r="AZ424" s="116" t="s">
        <v>69</v>
      </c>
      <c r="BA424" s="116" t="s">
        <v>69</v>
      </c>
    </row>
    <row r="425" spans="2:53" x14ac:dyDescent="0.25">
      <c r="B425" s="116">
        <v>2024</v>
      </c>
      <c r="C425" s="116">
        <v>891780111</v>
      </c>
      <c r="D425" s="117" t="s">
        <v>64</v>
      </c>
      <c r="E425" s="119" t="s">
        <v>1635</v>
      </c>
      <c r="F425" s="124" t="s">
        <v>1956</v>
      </c>
      <c r="G425" s="218">
        <v>0</v>
      </c>
      <c r="H425" s="119" t="s">
        <v>75</v>
      </c>
      <c r="I425" s="117" t="s">
        <v>65</v>
      </c>
      <c r="J425" s="118" t="s">
        <v>2255</v>
      </c>
      <c r="K425" s="118">
        <v>9380000</v>
      </c>
      <c r="L425" s="116" t="s">
        <v>70</v>
      </c>
      <c r="M425" s="118" t="s">
        <v>2528</v>
      </c>
      <c r="N425" s="118">
        <v>36726629</v>
      </c>
      <c r="O425" s="122">
        <v>14</v>
      </c>
      <c r="P425" s="219">
        <v>45302</v>
      </c>
      <c r="Q425" s="118">
        <v>2126349000</v>
      </c>
      <c r="R425" s="219">
        <v>45331</v>
      </c>
      <c r="S425" s="118">
        <v>9380000</v>
      </c>
      <c r="T425" s="119" t="s">
        <v>67</v>
      </c>
      <c r="U425" s="118">
        <v>57441846</v>
      </c>
      <c r="V425" s="118" t="s">
        <v>1184</v>
      </c>
      <c r="W425" s="219">
        <v>45331</v>
      </c>
      <c r="X425" s="219">
        <v>45331</v>
      </c>
      <c r="Y425" s="125" t="s">
        <v>77</v>
      </c>
      <c r="Z425" s="219">
        <v>45457</v>
      </c>
      <c r="AA425" s="124">
        <f t="shared" si="26"/>
        <v>126</v>
      </c>
      <c r="AB425" s="118">
        <v>0</v>
      </c>
      <c r="AC425" s="220">
        <v>0</v>
      </c>
      <c r="AD425" s="118">
        <v>0</v>
      </c>
      <c r="AE425" s="193" t="s">
        <v>77</v>
      </c>
      <c r="AF425" s="124">
        <f t="shared" si="29"/>
        <v>0</v>
      </c>
      <c r="AG425" s="118">
        <v>0</v>
      </c>
      <c r="AH425" s="118">
        <v>0</v>
      </c>
      <c r="AI425" s="193" t="s">
        <v>77</v>
      </c>
      <c r="AJ425" s="119">
        <v>0</v>
      </c>
      <c r="AK425" s="123" t="s">
        <v>77</v>
      </c>
      <c r="AL425" s="123" t="s">
        <v>77</v>
      </c>
      <c r="AM425" s="124">
        <f t="shared" si="30"/>
        <v>0</v>
      </c>
      <c r="AN425" s="124">
        <f>+K425+AC425-AH425</f>
        <v>9380000</v>
      </c>
      <c r="AO425" s="119" t="s">
        <v>69</v>
      </c>
      <c r="AP425" s="118">
        <v>9380000</v>
      </c>
      <c r="AQ425" s="119" t="s">
        <v>1214</v>
      </c>
      <c r="AR425" s="118">
        <v>0</v>
      </c>
      <c r="AS425" s="127" t="s">
        <v>77</v>
      </c>
      <c r="AT425" s="221">
        <v>8400000</v>
      </c>
      <c r="AU425" s="159">
        <f t="shared" si="27"/>
        <v>980000</v>
      </c>
      <c r="AV425" s="98">
        <f t="shared" si="28"/>
        <v>0.89552238805970152</v>
      </c>
      <c r="AW425" s="193" t="s">
        <v>77</v>
      </c>
      <c r="AX425" s="119" t="s">
        <v>1215</v>
      </c>
      <c r="AY425" s="118" t="s">
        <v>2866</v>
      </c>
      <c r="AZ425" s="116" t="s">
        <v>69</v>
      </c>
      <c r="BA425" s="116" t="s">
        <v>69</v>
      </c>
    </row>
    <row r="426" spans="2:53" x14ac:dyDescent="0.25">
      <c r="B426" s="116">
        <v>2024</v>
      </c>
      <c r="C426" s="116">
        <v>891780111</v>
      </c>
      <c r="D426" s="117" t="s">
        <v>64</v>
      </c>
      <c r="E426" s="119" t="s">
        <v>1636</v>
      </c>
      <c r="F426" s="124" t="s">
        <v>1957</v>
      </c>
      <c r="G426" s="218">
        <v>0</v>
      </c>
      <c r="H426" s="119" t="s">
        <v>75</v>
      </c>
      <c r="I426" s="117" t="s">
        <v>65</v>
      </c>
      <c r="J426" s="118" t="s">
        <v>2256</v>
      </c>
      <c r="K426" s="118">
        <v>14740000</v>
      </c>
      <c r="L426" s="116" t="s">
        <v>70</v>
      </c>
      <c r="M426" s="118" t="s">
        <v>2529</v>
      </c>
      <c r="N426" s="118">
        <v>85465875</v>
      </c>
      <c r="O426" s="122">
        <v>13</v>
      </c>
      <c r="P426" s="193">
        <v>45302</v>
      </c>
      <c r="Q426" s="118">
        <v>4518689382</v>
      </c>
      <c r="R426" s="219">
        <v>45331</v>
      </c>
      <c r="S426" s="118">
        <v>14740000</v>
      </c>
      <c r="T426" s="119" t="s">
        <v>67</v>
      </c>
      <c r="U426" s="118">
        <v>39058006</v>
      </c>
      <c r="V426" s="118" t="s">
        <v>1176</v>
      </c>
      <c r="W426" s="219">
        <v>45331</v>
      </c>
      <c r="X426" s="219">
        <v>45331</v>
      </c>
      <c r="Y426" s="125" t="s">
        <v>77</v>
      </c>
      <c r="Z426" s="219">
        <v>45457</v>
      </c>
      <c r="AA426" s="124">
        <f t="shared" si="26"/>
        <v>126</v>
      </c>
      <c r="AB426" s="118">
        <v>0</v>
      </c>
      <c r="AC426" s="220">
        <v>0</v>
      </c>
      <c r="AD426" s="118">
        <v>0</v>
      </c>
      <c r="AE426" s="193" t="s">
        <v>77</v>
      </c>
      <c r="AF426" s="124">
        <f t="shared" si="29"/>
        <v>0</v>
      </c>
      <c r="AG426" s="118">
        <v>0</v>
      </c>
      <c r="AH426" s="118">
        <v>0</v>
      </c>
      <c r="AI426" s="193" t="s">
        <v>77</v>
      </c>
      <c r="AJ426" s="119">
        <v>0</v>
      </c>
      <c r="AK426" s="123" t="s">
        <v>77</v>
      </c>
      <c r="AL426" s="123" t="s">
        <v>77</v>
      </c>
      <c r="AM426" s="124">
        <f t="shared" si="30"/>
        <v>0</v>
      </c>
      <c r="AN426" s="124">
        <f>+K426+AC426-AH426</f>
        <v>14740000</v>
      </c>
      <c r="AO426" s="119" t="s">
        <v>69</v>
      </c>
      <c r="AP426" s="118">
        <v>14740000</v>
      </c>
      <c r="AQ426" s="119" t="s">
        <v>1214</v>
      </c>
      <c r="AR426" s="118">
        <v>0</v>
      </c>
      <c r="AS426" s="127" t="s">
        <v>77</v>
      </c>
      <c r="AT426" s="221">
        <v>13200000</v>
      </c>
      <c r="AU426" s="159">
        <f t="shared" si="27"/>
        <v>1540000</v>
      </c>
      <c r="AV426" s="98">
        <f t="shared" si="28"/>
        <v>0.89552238805970152</v>
      </c>
      <c r="AW426" s="193" t="s">
        <v>77</v>
      </c>
      <c r="AX426" s="119" t="s">
        <v>1215</v>
      </c>
      <c r="AY426" s="118" t="s">
        <v>2867</v>
      </c>
      <c r="AZ426" s="116" t="s">
        <v>69</v>
      </c>
      <c r="BA426" s="116" t="s">
        <v>69</v>
      </c>
    </row>
    <row r="427" spans="2:53" x14ac:dyDescent="0.25">
      <c r="B427" s="116">
        <v>2024</v>
      </c>
      <c r="C427" s="116">
        <v>891780111</v>
      </c>
      <c r="D427" s="117" t="s">
        <v>64</v>
      </c>
      <c r="E427" s="119" t="s">
        <v>1637</v>
      </c>
      <c r="F427" s="124" t="s">
        <v>1958</v>
      </c>
      <c r="G427" s="218">
        <v>0</v>
      </c>
      <c r="H427" s="119" t="s">
        <v>75</v>
      </c>
      <c r="I427" s="117" t="s">
        <v>65</v>
      </c>
      <c r="J427" s="118" t="s">
        <v>2257</v>
      </c>
      <c r="K427" s="118">
        <v>14850000</v>
      </c>
      <c r="L427" s="116" t="s">
        <v>70</v>
      </c>
      <c r="M427" s="118" t="s">
        <v>2530</v>
      </c>
      <c r="N427" s="118">
        <v>12554536</v>
      </c>
      <c r="O427" s="122">
        <v>13</v>
      </c>
      <c r="P427" s="193">
        <v>45302</v>
      </c>
      <c r="Q427" s="118">
        <v>4518689382</v>
      </c>
      <c r="R427" s="219">
        <v>45331</v>
      </c>
      <c r="S427" s="118">
        <v>14850000</v>
      </c>
      <c r="T427" s="119" t="s">
        <v>67</v>
      </c>
      <c r="U427" s="118">
        <v>1082964146</v>
      </c>
      <c r="V427" s="118" t="s">
        <v>2708</v>
      </c>
      <c r="W427" s="219">
        <v>45331</v>
      </c>
      <c r="X427" s="219">
        <v>45331</v>
      </c>
      <c r="Y427" s="125" t="s">
        <v>77</v>
      </c>
      <c r="Z427" s="219">
        <v>45457</v>
      </c>
      <c r="AA427" s="124">
        <f t="shared" si="26"/>
        <v>126</v>
      </c>
      <c r="AB427" s="118">
        <v>0</v>
      </c>
      <c r="AC427" s="220">
        <v>0</v>
      </c>
      <c r="AD427" s="118">
        <v>0</v>
      </c>
      <c r="AE427" s="193" t="s">
        <v>77</v>
      </c>
      <c r="AF427" s="124">
        <f t="shared" si="29"/>
        <v>0</v>
      </c>
      <c r="AG427" s="118">
        <v>0</v>
      </c>
      <c r="AH427" s="118">
        <v>0</v>
      </c>
      <c r="AI427" s="193" t="s">
        <v>77</v>
      </c>
      <c r="AJ427" s="119">
        <v>0</v>
      </c>
      <c r="AK427" s="123" t="s">
        <v>77</v>
      </c>
      <c r="AL427" s="123" t="s">
        <v>77</v>
      </c>
      <c r="AM427" s="124">
        <f t="shared" si="30"/>
        <v>0</v>
      </c>
      <c r="AN427" s="124">
        <f>+K427+AC427-AH427</f>
        <v>14850000</v>
      </c>
      <c r="AO427" s="119" t="s">
        <v>69</v>
      </c>
      <c r="AP427" s="118">
        <v>14850000</v>
      </c>
      <c r="AQ427" s="119" t="s">
        <v>1214</v>
      </c>
      <c r="AR427" s="118">
        <v>0</v>
      </c>
      <c r="AS427" s="127" t="s">
        <v>77</v>
      </c>
      <c r="AT427" s="221">
        <v>13200000</v>
      </c>
      <c r="AU427" s="159">
        <f t="shared" si="27"/>
        <v>1650000</v>
      </c>
      <c r="AV427" s="98">
        <f t="shared" si="28"/>
        <v>0.88888888888888884</v>
      </c>
      <c r="AW427" s="193" t="s">
        <v>77</v>
      </c>
      <c r="AX427" s="119" t="s">
        <v>1215</v>
      </c>
      <c r="AY427" s="118" t="s">
        <v>2868</v>
      </c>
      <c r="AZ427" s="116" t="s">
        <v>69</v>
      </c>
      <c r="BA427" s="116" t="s">
        <v>69</v>
      </c>
    </row>
    <row r="428" spans="2:53" x14ac:dyDescent="0.25">
      <c r="B428" s="116">
        <v>2024</v>
      </c>
      <c r="C428" s="116">
        <v>891780111</v>
      </c>
      <c r="D428" s="117" t="s">
        <v>64</v>
      </c>
      <c r="E428" s="119" t="s">
        <v>1638</v>
      </c>
      <c r="F428" s="124" t="s">
        <v>1959</v>
      </c>
      <c r="G428" s="218">
        <v>0</v>
      </c>
      <c r="H428" s="119" t="s">
        <v>75</v>
      </c>
      <c r="I428" s="117" t="s">
        <v>65</v>
      </c>
      <c r="J428" s="118" t="s">
        <v>2258</v>
      </c>
      <c r="K428" s="118">
        <v>17710000</v>
      </c>
      <c r="L428" s="116" t="s">
        <v>70</v>
      </c>
      <c r="M428" s="118" t="s">
        <v>2531</v>
      </c>
      <c r="N428" s="118">
        <v>1083024560</v>
      </c>
      <c r="O428" s="122">
        <v>13</v>
      </c>
      <c r="P428" s="193">
        <v>45302</v>
      </c>
      <c r="Q428" s="118">
        <v>4518689382</v>
      </c>
      <c r="R428" s="219">
        <v>45331</v>
      </c>
      <c r="S428" s="118">
        <v>17710000</v>
      </c>
      <c r="T428" s="119" t="s">
        <v>67</v>
      </c>
      <c r="U428" s="118">
        <v>7634885</v>
      </c>
      <c r="V428" s="118" t="s">
        <v>896</v>
      </c>
      <c r="W428" s="219">
        <v>45331</v>
      </c>
      <c r="X428" s="219">
        <v>45331</v>
      </c>
      <c r="Y428" s="125" t="s">
        <v>77</v>
      </c>
      <c r="Z428" s="219">
        <v>45457</v>
      </c>
      <c r="AA428" s="124">
        <f t="shared" si="26"/>
        <v>126</v>
      </c>
      <c r="AB428" s="118">
        <v>0</v>
      </c>
      <c r="AC428" s="220">
        <v>0</v>
      </c>
      <c r="AD428" s="118">
        <v>0</v>
      </c>
      <c r="AE428" s="193" t="s">
        <v>77</v>
      </c>
      <c r="AF428" s="124">
        <f t="shared" si="29"/>
        <v>0</v>
      </c>
      <c r="AG428" s="118">
        <v>0</v>
      </c>
      <c r="AH428" s="118">
        <v>0</v>
      </c>
      <c r="AI428" s="193" t="s">
        <v>77</v>
      </c>
      <c r="AJ428" s="119">
        <v>0</v>
      </c>
      <c r="AK428" s="123" t="s">
        <v>77</v>
      </c>
      <c r="AL428" s="123" t="s">
        <v>77</v>
      </c>
      <c r="AM428" s="124">
        <f t="shared" si="30"/>
        <v>0</v>
      </c>
      <c r="AN428" s="124">
        <f>+K428+AC428-AH428</f>
        <v>17710000</v>
      </c>
      <c r="AO428" s="119" t="s">
        <v>69</v>
      </c>
      <c r="AP428" s="118">
        <v>17710000</v>
      </c>
      <c r="AQ428" s="119" t="s">
        <v>1214</v>
      </c>
      <c r="AR428" s="118">
        <v>0</v>
      </c>
      <c r="AS428" s="127" t="s">
        <v>77</v>
      </c>
      <c r="AT428" s="221">
        <v>16060000</v>
      </c>
      <c r="AU428" s="159">
        <f t="shared" si="27"/>
        <v>1650000</v>
      </c>
      <c r="AV428" s="98">
        <f t="shared" si="28"/>
        <v>0.90683229813664601</v>
      </c>
      <c r="AW428" s="193" t="s">
        <v>77</v>
      </c>
      <c r="AX428" s="119" t="s">
        <v>1215</v>
      </c>
      <c r="AY428" s="118" t="s">
        <v>2869</v>
      </c>
      <c r="AZ428" s="116" t="s">
        <v>69</v>
      </c>
      <c r="BA428" s="116" t="s">
        <v>69</v>
      </c>
    </row>
    <row r="429" spans="2:53" x14ac:dyDescent="0.25">
      <c r="B429" s="116">
        <v>2024</v>
      </c>
      <c r="C429" s="116">
        <v>891780111</v>
      </c>
      <c r="D429" s="117" t="s">
        <v>64</v>
      </c>
      <c r="E429" s="119" t="s">
        <v>1639</v>
      </c>
      <c r="F429" s="124" t="s">
        <v>1960</v>
      </c>
      <c r="G429" s="218">
        <v>0</v>
      </c>
      <c r="H429" s="119" t="s">
        <v>75</v>
      </c>
      <c r="I429" s="117" t="s">
        <v>65</v>
      </c>
      <c r="J429" s="118" t="s">
        <v>2259</v>
      </c>
      <c r="K429" s="118">
        <v>13500000</v>
      </c>
      <c r="L429" s="116" t="s">
        <v>70</v>
      </c>
      <c r="M429" s="118" t="s">
        <v>2532</v>
      </c>
      <c r="N429" s="118">
        <v>1085230612</v>
      </c>
      <c r="O429" s="122">
        <v>13</v>
      </c>
      <c r="P429" s="193">
        <v>45302</v>
      </c>
      <c r="Q429" s="118">
        <v>4518689382</v>
      </c>
      <c r="R429" s="219">
        <v>45331</v>
      </c>
      <c r="S429" s="118">
        <v>13500000</v>
      </c>
      <c r="T429" s="119" t="s">
        <v>67</v>
      </c>
      <c r="U429" s="118">
        <v>57428039</v>
      </c>
      <c r="V429" s="118" t="s">
        <v>2720</v>
      </c>
      <c r="W429" s="219">
        <v>45331</v>
      </c>
      <c r="X429" s="219">
        <v>45331</v>
      </c>
      <c r="Y429" s="125" t="s">
        <v>77</v>
      </c>
      <c r="Z429" s="219">
        <v>45457</v>
      </c>
      <c r="AA429" s="124">
        <f t="shared" si="26"/>
        <v>126</v>
      </c>
      <c r="AB429" s="118">
        <v>0</v>
      </c>
      <c r="AC429" s="220">
        <v>0</v>
      </c>
      <c r="AD429" s="118">
        <v>0</v>
      </c>
      <c r="AE429" s="193" t="s">
        <v>77</v>
      </c>
      <c r="AF429" s="124">
        <f t="shared" si="29"/>
        <v>0</v>
      </c>
      <c r="AG429" s="118">
        <v>0</v>
      </c>
      <c r="AH429" s="118">
        <v>0</v>
      </c>
      <c r="AI429" s="193" t="s">
        <v>77</v>
      </c>
      <c r="AJ429" s="119">
        <v>0</v>
      </c>
      <c r="AK429" s="123" t="s">
        <v>77</v>
      </c>
      <c r="AL429" s="123" t="s">
        <v>77</v>
      </c>
      <c r="AM429" s="124">
        <f t="shared" si="30"/>
        <v>0</v>
      </c>
      <c r="AN429" s="124">
        <f>+K429+AC429-AH429</f>
        <v>13500000</v>
      </c>
      <c r="AO429" s="119" t="s">
        <v>69</v>
      </c>
      <c r="AP429" s="118">
        <v>13500000</v>
      </c>
      <c r="AQ429" s="119" t="s">
        <v>1214</v>
      </c>
      <c r="AR429" s="118">
        <v>0</v>
      </c>
      <c r="AS429" s="127" t="s">
        <v>77</v>
      </c>
      <c r="AT429" s="221">
        <v>12000000</v>
      </c>
      <c r="AU429" s="159">
        <f t="shared" si="27"/>
        <v>1500000</v>
      </c>
      <c r="AV429" s="98">
        <f t="shared" si="28"/>
        <v>0.88888888888888884</v>
      </c>
      <c r="AW429" s="193" t="s">
        <v>77</v>
      </c>
      <c r="AX429" s="119" t="s">
        <v>1215</v>
      </c>
      <c r="AY429" s="118" t="s">
        <v>2870</v>
      </c>
      <c r="AZ429" s="116" t="s">
        <v>69</v>
      </c>
      <c r="BA429" s="116" t="s">
        <v>69</v>
      </c>
    </row>
    <row r="430" spans="2:53" x14ac:dyDescent="0.25">
      <c r="B430" s="116">
        <v>2024</v>
      </c>
      <c r="C430" s="116">
        <v>891780111</v>
      </c>
      <c r="D430" s="117" t="s">
        <v>64</v>
      </c>
      <c r="E430" s="119" t="s">
        <v>1640</v>
      </c>
      <c r="F430" s="124" t="s">
        <v>1961</v>
      </c>
      <c r="G430" s="218">
        <v>0</v>
      </c>
      <c r="H430" s="119" t="s">
        <v>75</v>
      </c>
      <c r="I430" s="117" t="s">
        <v>65</v>
      </c>
      <c r="J430" s="118" t="s">
        <v>2259</v>
      </c>
      <c r="K430" s="118">
        <v>13500000</v>
      </c>
      <c r="L430" s="116" t="s">
        <v>70</v>
      </c>
      <c r="M430" s="118" t="s">
        <v>2533</v>
      </c>
      <c r="N430" s="118">
        <v>1083045066</v>
      </c>
      <c r="O430" s="122">
        <v>13</v>
      </c>
      <c r="P430" s="193">
        <v>45302</v>
      </c>
      <c r="Q430" s="118">
        <v>4518689382</v>
      </c>
      <c r="R430" s="219">
        <v>45331</v>
      </c>
      <c r="S430" s="118">
        <v>13500000</v>
      </c>
      <c r="T430" s="119" t="s">
        <v>67</v>
      </c>
      <c r="U430" s="118">
        <v>57428039</v>
      </c>
      <c r="V430" s="118" t="s">
        <v>2720</v>
      </c>
      <c r="W430" s="219">
        <v>45331</v>
      </c>
      <c r="X430" s="219">
        <v>45331</v>
      </c>
      <c r="Y430" s="125" t="s">
        <v>77</v>
      </c>
      <c r="Z430" s="219">
        <v>45457</v>
      </c>
      <c r="AA430" s="124">
        <f t="shared" si="26"/>
        <v>126</v>
      </c>
      <c r="AB430" s="118">
        <v>0</v>
      </c>
      <c r="AC430" s="220">
        <v>0</v>
      </c>
      <c r="AD430" s="118">
        <v>0</v>
      </c>
      <c r="AE430" s="193" t="s">
        <v>77</v>
      </c>
      <c r="AF430" s="124">
        <f t="shared" si="29"/>
        <v>0</v>
      </c>
      <c r="AG430" s="118">
        <v>0</v>
      </c>
      <c r="AH430" s="118">
        <v>0</v>
      </c>
      <c r="AI430" s="193" t="s">
        <v>77</v>
      </c>
      <c r="AJ430" s="119">
        <v>0</v>
      </c>
      <c r="AK430" s="123" t="s">
        <v>77</v>
      </c>
      <c r="AL430" s="123" t="s">
        <v>77</v>
      </c>
      <c r="AM430" s="124">
        <f t="shared" si="30"/>
        <v>0</v>
      </c>
      <c r="AN430" s="124">
        <f>+K430+AC430-AH430</f>
        <v>13500000</v>
      </c>
      <c r="AO430" s="119" t="s">
        <v>69</v>
      </c>
      <c r="AP430" s="118">
        <v>13500000</v>
      </c>
      <c r="AQ430" s="119" t="s">
        <v>1214</v>
      </c>
      <c r="AR430" s="118">
        <v>0</v>
      </c>
      <c r="AS430" s="127" t="s">
        <v>77</v>
      </c>
      <c r="AT430" s="221">
        <v>12000000</v>
      </c>
      <c r="AU430" s="159">
        <f t="shared" si="27"/>
        <v>1500000</v>
      </c>
      <c r="AV430" s="98">
        <f t="shared" si="28"/>
        <v>0.88888888888888884</v>
      </c>
      <c r="AW430" s="193" t="s">
        <v>77</v>
      </c>
      <c r="AX430" s="119" t="s">
        <v>1215</v>
      </c>
      <c r="AY430" s="118" t="s">
        <v>2871</v>
      </c>
      <c r="AZ430" s="116" t="s">
        <v>69</v>
      </c>
      <c r="BA430" s="116" t="s">
        <v>69</v>
      </c>
    </row>
    <row r="431" spans="2:53" x14ac:dyDescent="0.25">
      <c r="B431" s="116">
        <v>2024</v>
      </c>
      <c r="C431" s="116">
        <v>891780111</v>
      </c>
      <c r="D431" s="117" t="s">
        <v>64</v>
      </c>
      <c r="E431" s="119" t="s">
        <v>1641</v>
      </c>
      <c r="F431" s="124" t="s">
        <v>1962</v>
      </c>
      <c r="G431" s="218">
        <v>0</v>
      </c>
      <c r="H431" s="119" t="s">
        <v>75</v>
      </c>
      <c r="I431" s="117" t="s">
        <v>65</v>
      </c>
      <c r="J431" s="118" t="s">
        <v>2260</v>
      </c>
      <c r="K431" s="118">
        <v>13500000</v>
      </c>
      <c r="L431" s="116" t="s">
        <v>70</v>
      </c>
      <c r="M431" s="118" t="s">
        <v>2534</v>
      </c>
      <c r="N431" s="118">
        <v>1004371803</v>
      </c>
      <c r="O431" s="122">
        <v>13</v>
      </c>
      <c r="P431" s="193">
        <v>45302</v>
      </c>
      <c r="Q431" s="118">
        <v>4518689382</v>
      </c>
      <c r="R431" s="219">
        <v>45331</v>
      </c>
      <c r="S431" s="118">
        <v>13500000</v>
      </c>
      <c r="T431" s="119" t="s">
        <v>67</v>
      </c>
      <c r="U431" s="118">
        <v>57428039</v>
      </c>
      <c r="V431" s="118" t="s">
        <v>2720</v>
      </c>
      <c r="W431" s="219">
        <v>45331</v>
      </c>
      <c r="X431" s="219">
        <v>45331</v>
      </c>
      <c r="Y431" s="125" t="s">
        <v>77</v>
      </c>
      <c r="Z431" s="219">
        <v>45457</v>
      </c>
      <c r="AA431" s="124">
        <f t="shared" si="26"/>
        <v>126</v>
      </c>
      <c r="AB431" s="118">
        <v>0</v>
      </c>
      <c r="AC431" s="220">
        <v>0</v>
      </c>
      <c r="AD431" s="118">
        <v>0</v>
      </c>
      <c r="AE431" s="193" t="s">
        <v>77</v>
      </c>
      <c r="AF431" s="124">
        <f t="shared" si="29"/>
        <v>0</v>
      </c>
      <c r="AG431" s="118">
        <v>0</v>
      </c>
      <c r="AH431" s="118">
        <v>0</v>
      </c>
      <c r="AI431" s="193" t="s">
        <v>77</v>
      </c>
      <c r="AJ431" s="119">
        <v>0</v>
      </c>
      <c r="AK431" s="123" t="s">
        <v>77</v>
      </c>
      <c r="AL431" s="123" t="s">
        <v>77</v>
      </c>
      <c r="AM431" s="124">
        <f t="shared" si="30"/>
        <v>0</v>
      </c>
      <c r="AN431" s="124">
        <f>+K431+AC431-AH431</f>
        <v>13500000</v>
      </c>
      <c r="AO431" s="119" t="s">
        <v>69</v>
      </c>
      <c r="AP431" s="118">
        <v>13500000</v>
      </c>
      <c r="AQ431" s="119" t="s">
        <v>1214</v>
      </c>
      <c r="AR431" s="118">
        <v>0</v>
      </c>
      <c r="AS431" s="127" t="s">
        <v>77</v>
      </c>
      <c r="AT431" s="221">
        <v>12000000</v>
      </c>
      <c r="AU431" s="159">
        <f t="shared" si="27"/>
        <v>1500000</v>
      </c>
      <c r="AV431" s="98">
        <f t="shared" si="28"/>
        <v>0.88888888888888884</v>
      </c>
      <c r="AW431" s="193" t="s">
        <v>77</v>
      </c>
      <c r="AX431" s="119" t="s">
        <v>1215</v>
      </c>
      <c r="AY431" s="118" t="s">
        <v>2872</v>
      </c>
      <c r="AZ431" s="116" t="s">
        <v>69</v>
      </c>
      <c r="BA431" s="116" t="s">
        <v>69</v>
      </c>
    </row>
    <row r="432" spans="2:53" x14ac:dyDescent="0.25">
      <c r="B432" s="116">
        <v>2024</v>
      </c>
      <c r="C432" s="116">
        <v>891780111</v>
      </c>
      <c r="D432" s="117" t="s">
        <v>64</v>
      </c>
      <c r="E432" s="119" t="s">
        <v>1642</v>
      </c>
      <c r="F432" s="124" t="s">
        <v>1963</v>
      </c>
      <c r="G432" s="218">
        <v>0</v>
      </c>
      <c r="H432" s="119" t="s">
        <v>75</v>
      </c>
      <c r="I432" s="117" t="s">
        <v>644</v>
      </c>
      <c r="J432" s="118" t="s">
        <v>2261</v>
      </c>
      <c r="K432" s="118">
        <v>13400000</v>
      </c>
      <c r="L432" s="116" t="s">
        <v>70</v>
      </c>
      <c r="M432" s="118" t="s">
        <v>2535</v>
      </c>
      <c r="N432" s="118">
        <v>1081826586</v>
      </c>
      <c r="O432" s="122">
        <v>314</v>
      </c>
      <c r="P432" s="219">
        <v>45330</v>
      </c>
      <c r="Q432" s="118">
        <v>84420000</v>
      </c>
      <c r="R432" s="219">
        <v>45331</v>
      </c>
      <c r="S432" s="118">
        <v>13400000</v>
      </c>
      <c r="T432" s="119" t="s">
        <v>67</v>
      </c>
      <c r="U432" s="118">
        <v>72175281</v>
      </c>
      <c r="V432" s="118" t="s">
        <v>1197</v>
      </c>
      <c r="W432" s="219">
        <v>45331</v>
      </c>
      <c r="X432" s="219">
        <v>45331</v>
      </c>
      <c r="Y432" s="125" t="s">
        <v>77</v>
      </c>
      <c r="Z432" s="219">
        <v>45457</v>
      </c>
      <c r="AA432" s="124">
        <f t="shared" si="26"/>
        <v>126</v>
      </c>
      <c r="AB432" s="118">
        <v>0</v>
      </c>
      <c r="AC432" s="220">
        <v>0</v>
      </c>
      <c r="AD432" s="118">
        <v>0</v>
      </c>
      <c r="AE432" s="193" t="s">
        <v>77</v>
      </c>
      <c r="AF432" s="124">
        <f t="shared" si="29"/>
        <v>0</v>
      </c>
      <c r="AG432" s="118">
        <v>0</v>
      </c>
      <c r="AH432" s="118">
        <v>0</v>
      </c>
      <c r="AI432" s="193" t="s">
        <v>77</v>
      </c>
      <c r="AJ432" s="119">
        <v>0</v>
      </c>
      <c r="AK432" s="123" t="s">
        <v>77</v>
      </c>
      <c r="AL432" s="123" t="s">
        <v>77</v>
      </c>
      <c r="AM432" s="124">
        <f t="shared" si="30"/>
        <v>0</v>
      </c>
      <c r="AN432" s="124">
        <f>+K432+AC432-AH432</f>
        <v>13400000</v>
      </c>
      <c r="AO432" s="119" t="s">
        <v>69</v>
      </c>
      <c r="AP432" s="118">
        <v>13400000</v>
      </c>
      <c r="AQ432" s="119" t="s">
        <v>1214</v>
      </c>
      <c r="AR432" s="118">
        <v>0</v>
      </c>
      <c r="AS432" s="127" t="s">
        <v>77</v>
      </c>
      <c r="AT432" s="221">
        <v>12000000</v>
      </c>
      <c r="AU432" s="159">
        <f t="shared" si="27"/>
        <v>1400000</v>
      </c>
      <c r="AV432" s="98">
        <f t="shared" si="28"/>
        <v>0.89552238805970152</v>
      </c>
      <c r="AW432" s="193" t="s">
        <v>77</v>
      </c>
      <c r="AX432" s="119" t="s">
        <v>1215</v>
      </c>
      <c r="AY432" s="118" t="s">
        <v>2873</v>
      </c>
      <c r="AZ432" s="116" t="s">
        <v>69</v>
      </c>
      <c r="BA432" s="116" t="s">
        <v>69</v>
      </c>
    </row>
    <row r="433" spans="2:53" x14ac:dyDescent="0.25">
      <c r="B433" s="116">
        <v>2024</v>
      </c>
      <c r="C433" s="116">
        <v>891780111</v>
      </c>
      <c r="D433" s="117" t="s">
        <v>64</v>
      </c>
      <c r="E433" s="119" t="s">
        <v>1643</v>
      </c>
      <c r="F433" s="124" t="s">
        <v>1964</v>
      </c>
      <c r="G433" s="218">
        <v>0</v>
      </c>
      <c r="H433" s="119" t="s">
        <v>75</v>
      </c>
      <c r="I433" s="117" t="s">
        <v>644</v>
      </c>
      <c r="J433" s="118" t="s">
        <v>2262</v>
      </c>
      <c r="K433" s="118">
        <v>13400000</v>
      </c>
      <c r="L433" s="116" t="s">
        <v>70</v>
      </c>
      <c r="M433" s="118" t="s">
        <v>2536</v>
      </c>
      <c r="N433" s="118">
        <v>1082954069</v>
      </c>
      <c r="O433" s="122">
        <v>314</v>
      </c>
      <c r="P433" s="219">
        <v>45330</v>
      </c>
      <c r="Q433" s="118">
        <v>84420000</v>
      </c>
      <c r="R433" s="219">
        <v>45331</v>
      </c>
      <c r="S433" s="118">
        <v>13400000</v>
      </c>
      <c r="T433" s="119" t="s">
        <v>67</v>
      </c>
      <c r="U433" s="118">
        <v>72175281</v>
      </c>
      <c r="V433" s="118" t="s">
        <v>1197</v>
      </c>
      <c r="W433" s="219">
        <v>45331</v>
      </c>
      <c r="X433" s="219">
        <v>45331</v>
      </c>
      <c r="Y433" s="125" t="s">
        <v>77</v>
      </c>
      <c r="Z433" s="219">
        <v>45457</v>
      </c>
      <c r="AA433" s="124">
        <f t="shared" si="26"/>
        <v>126</v>
      </c>
      <c r="AB433" s="118">
        <v>0</v>
      </c>
      <c r="AC433" s="220">
        <v>0</v>
      </c>
      <c r="AD433" s="118">
        <v>0</v>
      </c>
      <c r="AE433" s="193" t="s">
        <v>77</v>
      </c>
      <c r="AF433" s="124">
        <f t="shared" si="29"/>
        <v>0</v>
      </c>
      <c r="AG433" s="118">
        <v>0</v>
      </c>
      <c r="AH433" s="118">
        <v>0</v>
      </c>
      <c r="AI433" s="193" t="s">
        <v>77</v>
      </c>
      <c r="AJ433" s="119">
        <v>0</v>
      </c>
      <c r="AK433" s="123" t="s">
        <v>77</v>
      </c>
      <c r="AL433" s="123" t="s">
        <v>77</v>
      </c>
      <c r="AM433" s="124">
        <f t="shared" si="30"/>
        <v>0</v>
      </c>
      <c r="AN433" s="124">
        <f>+K433+AC433-AH433</f>
        <v>13400000</v>
      </c>
      <c r="AO433" s="119" t="s">
        <v>69</v>
      </c>
      <c r="AP433" s="118">
        <v>13400000</v>
      </c>
      <c r="AQ433" s="119" t="s">
        <v>1214</v>
      </c>
      <c r="AR433" s="118">
        <v>0</v>
      </c>
      <c r="AS433" s="127" t="s">
        <v>77</v>
      </c>
      <c r="AT433" s="221">
        <v>12000000</v>
      </c>
      <c r="AU433" s="159">
        <f t="shared" si="27"/>
        <v>1400000</v>
      </c>
      <c r="AV433" s="98">
        <f t="shared" si="28"/>
        <v>0.89552238805970152</v>
      </c>
      <c r="AW433" s="193" t="s">
        <v>77</v>
      </c>
      <c r="AX433" s="119" t="s">
        <v>1215</v>
      </c>
      <c r="AY433" s="118" t="s">
        <v>2874</v>
      </c>
      <c r="AZ433" s="116" t="s">
        <v>69</v>
      </c>
      <c r="BA433" s="116" t="s">
        <v>69</v>
      </c>
    </row>
    <row r="434" spans="2:53" x14ac:dyDescent="0.25">
      <c r="B434" s="116">
        <v>2024</v>
      </c>
      <c r="C434" s="116">
        <v>891780111</v>
      </c>
      <c r="D434" s="117" t="s">
        <v>64</v>
      </c>
      <c r="E434" s="119" t="s">
        <v>1644</v>
      </c>
      <c r="F434" s="124" t="s">
        <v>1965</v>
      </c>
      <c r="G434" s="218">
        <v>0</v>
      </c>
      <c r="H434" s="119" t="s">
        <v>75</v>
      </c>
      <c r="I434" s="117" t="s">
        <v>644</v>
      </c>
      <c r="J434" s="118" t="s">
        <v>2263</v>
      </c>
      <c r="K434" s="118">
        <v>13400000</v>
      </c>
      <c r="L434" s="116" t="s">
        <v>70</v>
      </c>
      <c r="M434" s="118" t="s">
        <v>2537</v>
      </c>
      <c r="N434" s="118">
        <v>1083558601</v>
      </c>
      <c r="O434" s="122">
        <v>314</v>
      </c>
      <c r="P434" s="219">
        <v>45330</v>
      </c>
      <c r="Q434" s="118">
        <v>84420000</v>
      </c>
      <c r="R434" s="219">
        <v>45331</v>
      </c>
      <c r="S434" s="118">
        <v>13400000</v>
      </c>
      <c r="T434" s="119" t="s">
        <v>67</v>
      </c>
      <c r="U434" s="118">
        <v>72175281</v>
      </c>
      <c r="V434" s="118" t="s">
        <v>1197</v>
      </c>
      <c r="W434" s="219">
        <v>45331</v>
      </c>
      <c r="X434" s="219">
        <v>45331</v>
      </c>
      <c r="Y434" s="125" t="s">
        <v>77</v>
      </c>
      <c r="Z434" s="219">
        <v>45457</v>
      </c>
      <c r="AA434" s="124">
        <f t="shared" si="26"/>
        <v>126</v>
      </c>
      <c r="AB434" s="118">
        <v>0</v>
      </c>
      <c r="AC434" s="220">
        <v>0</v>
      </c>
      <c r="AD434" s="118">
        <v>0</v>
      </c>
      <c r="AE434" s="193" t="s">
        <v>77</v>
      </c>
      <c r="AF434" s="124">
        <f t="shared" si="29"/>
        <v>0</v>
      </c>
      <c r="AG434" s="118">
        <v>0</v>
      </c>
      <c r="AH434" s="118">
        <v>0</v>
      </c>
      <c r="AI434" s="193" t="s">
        <v>77</v>
      </c>
      <c r="AJ434" s="119">
        <v>0</v>
      </c>
      <c r="AK434" s="123" t="s">
        <v>77</v>
      </c>
      <c r="AL434" s="123" t="s">
        <v>77</v>
      </c>
      <c r="AM434" s="124">
        <f t="shared" si="30"/>
        <v>0</v>
      </c>
      <c r="AN434" s="124">
        <f>+K434+AC434-AH434</f>
        <v>13400000</v>
      </c>
      <c r="AO434" s="119" t="s">
        <v>69</v>
      </c>
      <c r="AP434" s="118">
        <v>13400000</v>
      </c>
      <c r="AQ434" s="119" t="s">
        <v>1214</v>
      </c>
      <c r="AR434" s="118">
        <v>0</v>
      </c>
      <c r="AS434" s="127" t="s">
        <v>77</v>
      </c>
      <c r="AT434" s="221">
        <v>12000000</v>
      </c>
      <c r="AU434" s="159">
        <f t="shared" si="27"/>
        <v>1400000</v>
      </c>
      <c r="AV434" s="98">
        <f t="shared" si="28"/>
        <v>0.89552238805970152</v>
      </c>
      <c r="AW434" s="193" t="s">
        <v>77</v>
      </c>
      <c r="AX434" s="119" t="s">
        <v>1215</v>
      </c>
      <c r="AY434" s="118" t="s">
        <v>2875</v>
      </c>
      <c r="AZ434" s="116" t="s">
        <v>69</v>
      </c>
      <c r="BA434" s="116" t="s">
        <v>69</v>
      </c>
    </row>
    <row r="435" spans="2:53" x14ac:dyDescent="0.25">
      <c r="B435" s="116">
        <v>2024</v>
      </c>
      <c r="C435" s="116">
        <v>891780111</v>
      </c>
      <c r="D435" s="117" t="s">
        <v>64</v>
      </c>
      <c r="E435" s="119" t="s">
        <v>1645</v>
      </c>
      <c r="F435" s="124" t="s">
        <v>1966</v>
      </c>
      <c r="G435" s="218">
        <v>0</v>
      </c>
      <c r="H435" s="119" t="s">
        <v>75</v>
      </c>
      <c r="I435" s="117" t="s">
        <v>65</v>
      </c>
      <c r="J435" s="118" t="s">
        <v>2264</v>
      </c>
      <c r="K435" s="118">
        <v>11167000</v>
      </c>
      <c r="L435" s="116" t="s">
        <v>70</v>
      </c>
      <c r="M435" s="118" t="s">
        <v>2538</v>
      </c>
      <c r="N435" s="118">
        <v>1082941486</v>
      </c>
      <c r="O435" s="122">
        <v>14</v>
      </c>
      <c r="P435" s="219">
        <v>45302</v>
      </c>
      <c r="Q435" s="118">
        <v>2126349000</v>
      </c>
      <c r="R435" s="219">
        <v>45335</v>
      </c>
      <c r="S435" s="118">
        <v>11167000</v>
      </c>
      <c r="T435" s="119" t="s">
        <v>67</v>
      </c>
      <c r="U435" s="118">
        <v>45507423</v>
      </c>
      <c r="V435" s="118" t="s">
        <v>2714</v>
      </c>
      <c r="W435" s="219">
        <v>45335</v>
      </c>
      <c r="X435" s="219">
        <v>45335</v>
      </c>
      <c r="Y435" s="125" t="s">
        <v>77</v>
      </c>
      <c r="Z435" s="219">
        <v>45457</v>
      </c>
      <c r="AA435" s="124">
        <f t="shared" si="26"/>
        <v>122</v>
      </c>
      <c r="AB435" s="118">
        <v>0</v>
      </c>
      <c r="AC435" s="220">
        <v>0</v>
      </c>
      <c r="AD435" s="118">
        <v>0</v>
      </c>
      <c r="AE435" s="193" t="s">
        <v>77</v>
      </c>
      <c r="AF435" s="124">
        <f t="shared" si="29"/>
        <v>0</v>
      </c>
      <c r="AG435" s="118">
        <v>0</v>
      </c>
      <c r="AH435" s="118">
        <v>0</v>
      </c>
      <c r="AI435" s="193" t="s">
        <v>77</v>
      </c>
      <c r="AJ435" s="119">
        <v>0</v>
      </c>
      <c r="AK435" s="123" t="s">
        <v>77</v>
      </c>
      <c r="AL435" s="123" t="s">
        <v>77</v>
      </c>
      <c r="AM435" s="124">
        <f t="shared" si="30"/>
        <v>0</v>
      </c>
      <c r="AN435" s="124">
        <f>+K435+AC435-AH435</f>
        <v>11167000</v>
      </c>
      <c r="AO435" s="119" t="s">
        <v>69</v>
      </c>
      <c r="AP435" s="118">
        <v>11167000</v>
      </c>
      <c r="AQ435" s="119" t="s">
        <v>1214</v>
      </c>
      <c r="AR435" s="118">
        <v>0</v>
      </c>
      <c r="AS435" s="127" t="s">
        <v>77</v>
      </c>
      <c r="AT435" s="221">
        <v>10000000</v>
      </c>
      <c r="AU435" s="159">
        <f t="shared" si="27"/>
        <v>1167000</v>
      </c>
      <c r="AV435" s="98">
        <f t="shared" si="28"/>
        <v>0.89549565684606425</v>
      </c>
      <c r="AW435" s="193" t="s">
        <v>77</v>
      </c>
      <c r="AX435" s="119" t="s">
        <v>1215</v>
      </c>
      <c r="AY435" s="118" t="s">
        <v>2876</v>
      </c>
      <c r="AZ435" s="116" t="s">
        <v>69</v>
      </c>
      <c r="BA435" s="116" t="s">
        <v>69</v>
      </c>
    </row>
    <row r="436" spans="2:53" x14ac:dyDescent="0.25">
      <c r="B436" s="116">
        <v>2024</v>
      </c>
      <c r="C436" s="116">
        <v>891780111</v>
      </c>
      <c r="D436" s="117" t="s">
        <v>64</v>
      </c>
      <c r="E436" s="119" t="s">
        <v>1646</v>
      </c>
      <c r="F436" s="124" t="s">
        <v>1967</v>
      </c>
      <c r="G436" s="218">
        <v>0</v>
      </c>
      <c r="H436" s="119" t="s">
        <v>75</v>
      </c>
      <c r="I436" s="117" t="s">
        <v>65</v>
      </c>
      <c r="J436" s="118" t="s">
        <v>2265</v>
      </c>
      <c r="K436" s="118">
        <v>9380000</v>
      </c>
      <c r="L436" s="116" t="s">
        <v>70</v>
      </c>
      <c r="M436" s="118" t="s">
        <v>2539</v>
      </c>
      <c r="N436" s="118">
        <v>1081911437</v>
      </c>
      <c r="O436" s="122">
        <v>14</v>
      </c>
      <c r="P436" s="219">
        <v>45302</v>
      </c>
      <c r="Q436" s="118">
        <v>2126349000</v>
      </c>
      <c r="R436" s="219">
        <v>45335</v>
      </c>
      <c r="S436" s="118">
        <v>9380000</v>
      </c>
      <c r="T436" s="119" t="s">
        <v>67</v>
      </c>
      <c r="U436" s="118">
        <v>45507423</v>
      </c>
      <c r="V436" s="118" t="s">
        <v>2714</v>
      </c>
      <c r="W436" s="219">
        <v>45335</v>
      </c>
      <c r="X436" s="219">
        <v>45335</v>
      </c>
      <c r="Y436" s="125" t="s">
        <v>77</v>
      </c>
      <c r="Z436" s="219">
        <v>45457</v>
      </c>
      <c r="AA436" s="124">
        <f t="shared" si="26"/>
        <v>122</v>
      </c>
      <c r="AB436" s="118">
        <v>0</v>
      </c>
      <c r="AC436" s="220">
        <v>0</v>
      </c>
      <c r="AD436" s="118">
        <v>0</v>
      </c>
      <c r="AE436" s="193" t="s">
        <v>77</v>
      </c>
      <c r="AF436" s="124">
        <f t="shared" si="29"/>
        <v>0</v>
      </c>
      <c r="AG436" s="118">
        <v>0</v>
      </c>
      <c r="AH436" s="118">
        <v>0</v>
      </c>
      <c r="AI436" s="193" t="s">
        <v>77</v>
      </c>
      <c r="AJ436" s="119">
        <v>0</v>
      </c>
      <c r="AK436" s="123" t="s">
        <v>77</v>
      </c>
      <c r="AL436" s="123" t="s">
        <v>77</v>
      </c>
      <c r="AM436" s="124">
        <f t="shared" si="30"/>
        <v>0</v>
      </c>
      <c r="AN436" s="124">
        <f>+K436+AC436-AH436</f>
        <v>9380000</v>
      </c>
      <c r="AO436" s="119" t="s">
        <v>69</v>
      </c>
      <c r="AP436" s="118">
        <v>9380000</v>
      </c>
      <c r="AQ436" s="119" t="s">
        <v>1214</v>
      </c>
      <c r="AR436" s="118">
        <v>0</v>
      </c>
      <c r="AS436" s="127" t="s">
        <v>77</v>
      </c>
      <c r="AT436" s="221">
        <v>8400000</v>
      </c>
      <c r="AU436" s="159">
        <f t="shared" si="27"/>
        <v>980000</v>
      </c>
      <c r="AV436" s="98">
        <f t="shared" si="28"/>
        <v>0.89552238805970152</v>
      </c>
      <c r="AW436" s="193" t="s">
        <v>77</v>
      </c>
      <c r="AX436" s="119" t="s">
        <v>1215</v>
      </c>
      <c r="AY436" s="118" t="s">
        <v>2877</v>
      </c>
      <c r="AZ436" s="116" t="s">
        <v>69</v>
      </c>
      <c r="BA436" s="116" t="s">
        <v>69</v>
      </c>
    </row>
    <row r="437" spans="2:53" x14ac:dyDescent="0.25">
      <c r="B437" s="116">
        <v>2024</v>
      </c>
      <c r="C437" s="116">
        <v>891780111</v>
      </c>
      <c r="D437" s="117" t="s">
        <v>64</v>
      </c>
      <c r="E437" s="119" t="s">
        <v>1647</v>
      </c>
      <c r="F437" s="124" t="s">
        <v>1968</v>
      </c>
      <c r="G437" s="218">
        <v>0</v>
      </c>
      <c r="H437" s="119" t="s">
        <v>75</v>
      </c>
      <c r="I437" s="117" t="s">
        <v>65</v>
      </c>
      <c r="J437" s="118" t="s">
        <v>2266</v>
      </c>
      <c r="K437" s="118">
        <v>11167000</v>
      </c>
      <c r="L437" s="116" t="s">
        <v>70</v>
      </c>
      <c r="M437" s="118" t="s">
        <v>2540</v>
      </c>
      <c r="N437" s="118">
        <v>1082902525</v>
      </c>
      <c r="O437" s="122">
        <v>14</v>
      </c>
      <c r="P437" s="219">
        <v>45302</v>
      </c>
      <c r="Q437" s="118">
        <v>2126349000</v>
      </c>
      <c r="R437" s="219">
        <v>45335</v>
      </c>
      <c r="S437" s="118">
        <v>11167000</v>
      </c>
      <c r="T437" s="119" t="s">
        <v>67</v>
      </c>
      <c r="U437" s="118">
        <v>36557666</v>
      </c>
      <c r="V437" s="118" t="s">
        <v>1174</v>
      </c>
      <c r="W437" s="219">
        <v>45335</v>
      </c>
      <c r="X437" s="219">
        <v>45335</v>
      </c>
      <c r="Y437" s="125" t="s">
        <v>77</v>
      </c>
      <c r="Z437" s="219">
        <v>45457</v>
      </c>
      <c r="AA437" s="124">
        <f t="shared" si="26"/>
        <v>122</v>
      </c>
      <c r="AB437" s="118">
        <v>0</v>
      </c>
      <c r="AC437" s="220">
        <v>0</v>
      </c>
      <c r="AD437" s="118">
        <v>0</v>
      </c>
      <c r="AE437" s="193" t="s">
        <v>77</v>
      </c>
      <c r="AF437" s="124">
        <f t="shared" si="29"/>
        <v>0</v>
      </c>
      <c r="AG437" s="118">
        <v>0</v>
      </c>
      <c r="AH437" s="118">
        <v>0</v>
      </c>
      <c r="AI437" s="193" t="s">
        <v>77</v>
      </c>
      <c r="AJ437" s="119">
        <v>0</v>
      </c>
      <c r="AK437" s="123" t="s">
        <v>77</v>
      </c>
      <c r="AL437" s="123" t="s">
        <v>77</v>
      </c>
      <c r="AM437" s="124">
        <f t="shared" si="30"/>
        <v>0</v>
      </c>
      <c r="AN437" s="124">
        <f>+K437+AC437-AH437</f>
        <v>11167000</v>
      </c>
      <c r="AO437" s="119" t="s">
        <v>69</v>
      </c>
      <c r="AP437" s="118">
        <v>11167000</v>
      </c>
      <c r="AQ437" s="119" t="s">
        <v>1214</v>
      </c>
      <c r="AR437" s="118">
        <v>0</v>
      </c>
      <c r="AS437" s="127" t="s">
        <v>77</v>
      </c>
      <c r="AT437" s="221">
        <v>10000000</v>
      </c>
      <c r="AU437" s="159">
        <f t="shared" si="27"/>
        <v>1167000</v>
      </c>
      <c r="AV437" s="98">
        <f t="shared" si="28"/>
        <v>0.89549565684606425</v>
      </c>
      <c r="AW437" s="193" t="s">
        <v>77</v>
      </c>
      <c r="AX437" s="119" t="s">
        <v>1215</v>
      </c>
      <c r="AY437" s="118" t="s">
        <v>2878</v>
      </c>
      <c r="AZ437" s="116" t="s">
        <v>69</v>
      </c>
      <c r="BA437" s="116" t="s">
        <v>69</v>
      </c>
    </row>
    <row r="438" spans="2:53" x14ac:dyDescent="0.25">
      <c r="B438" s="116">
        <v>2024</v>
      </c>
      <c r="C438" s="116">
        <v>891780111</v>
      </c>
      <c r="D438" s="117" t="s">
        <v>64</v>
      </c>
      <c r="E438" s="119" t="s">
        <v>1648</v>
      </c>
      <c r="F438" s="124" t="s">
        <v>1969</v>
      </c>
      <c r="G438" s="218">
        <v>0</v>
      </c>
      <c r="H438" s="119" t="s">
        <v>75</v>
      </c>
      <c r="I438" s="117" t="s">
        <v>65</v>
      </c>
      <c r="J438" s="118" t="s">
        <v>2267</v>
      </c>
      <c r="K438" s="118">
        <v>11167000</v>
      </c>
      <c r="L438" s="116" t="s">
        <v>70</v>
      </c>
      <c r="M438" s="118" t="s">
        <v>2541</v>
      </c>
      <c r="N438" s="118">
        <v>1235240254</v>
      </c>
      <c r="O438" s="122">
        <v>14</v>
      </c>
      <c r="P438" s="219">
        <v>45302</v>
      </c>
      <c r="Q438" s="118">
        <v>2126349000</v>
      </c>
      <c r="R438" s="219">
        <v>45335</v>
      </c>
      <c r="S438" s="118">
        <v>11167000</v>
      </c>
      <c r="T438" s="119" t="s">
        <v>67</v>
      </c>
      <c r="U438" s="118">
        <v>85152695</v>
      </c>
      <c r="V438" s="118" t="s">
        <v>1189</v>
      </c>
      <c r="W438" s="219">
        <v>45335</v>
      </c>
      <c r="X438" s="219">
        <v>45335</v>
      </c>
      <c r="Y438" s="125" t="s">
        <v>77</v>
      </c>
      <c r="Z438" s="219">
        <v>45457</v>
      </c>
      <c r="AA438" s="124">
        <f t="shared" si="26"/>
        <v>122</v>
      </c>
      <c r="AB438" s="118">
        <v>0</v>
      </c>
      <c r="AC438" s="220">
        <v>0</v>
      </c>
      <c r="AD438" s="118">
        <v>0</v>
      </c>
      <c r="AE438" s="193" t="s">
        <v>77</v>
      </c>
      <c r="AF438" s="124">
        <f t="shared" si="29"/>
        <v>0</v>
      </c>
      <c r="AG438" s="118">
        <v>0</v>
      </c>
      <c r="AH438" s="118">
        <v>0</v>
      </c>
      <c r="AI438" s="193" t="s">
        <v>77</v>
      </c>
      <c r="AJ438" s="119">
        <v>0</v>
      </c>
      <c r="AK438" s="123" t="s">
        <v>77</v>
      </c>
      <c r="AL438" s="123" t="s">
        <v>77</v>
      </c>
      <c r="AM438" s="124">
        <f t="shared" si="30"/>
        <v>0</v>
      </c>
      <c r="AN438" s="124">
        <f>+K438+AC438-AH438</f>
        <v>11167000</v>
      </c>
      <c r="AO438" s="119" t="s">
        <v>69</v>
      </c>
      <c r="AP438" s="118">
        <v>11167000</v>
      </c>
      <c r="AQ438" s="119" t="s">
        <v>1214</v>
      </c>
      <c r="AR438" s="118">
        <v>0</v>
      </c>
      <c r="AS438" s="127" t="s">
        <v>77</v>
      </c>
      <c r="AT438" s="221">
        <v>10000000</v>
      </c>
      <c r="AU438" s="159">
        <f t="shared" si="27"/>
        <v>1167000</v>
      </c>
      <c r="AV438" s="98">
        <f t="shared" si="28"/>
        <v>0.89549565684606425</v>
      </c>
      <c r="AW438" s="193" t="s">
        <v>77</v>
      </c>
      <c r="AX438" s="119" t="s">
        <v>1215</v>
      </c>
      <c r="AY438" s="118" t="s">
        <v>2879</v>
      </c>
      <c r="AZ438" s="116" t="s">
        <v>69</v>
      </c>
      <c r="BA438" s="116" t="s">
        <v>69</v>
      </c>
    </row>
    <row r="439" spans="2:53" x14ac:dyDescent="0.25">
      <c r="B439" s="116">
        <v>2024</v>
      </c>
      <c r="C439" s="116">
        <v>891780111</v>
      </c>
      <c r="D439" s="117" t="s">
        <v>64</v>
      </c>
      <c r="E439" s="119" t="s">
        <v>1649</v>
      </c>
      <c r="F439" s="124" t="s">
        <v>1970</v>
      </c>
      <c r="G439" s="218">
        <v>0</v>
      </c>
      <c r="H439" s="119" t="s">
        <v>75</v>
      </c>
      <c r="I439" s="117" t="s">
        <v>65</v>
      </c>
      <c r="J439" s="118" t="s">
        <v>2268</v>
      </c>
      <c r="K439" s="118">
        <v>11167000</v>
      </c>
      <c r="L439" s="116" t="s">
        <v>70</v>
      </c>
      <c r="M439" s="118" t="s">
        <v>2542</v>
      </c>
      <c r="N439" s="118">
        <v>4763789</v>
      </c>
      <c r="O439" s="122">
        <v>14</v>
      </c>
      <c r="P439" s="219">
        <v>45302</v>
      </c>
      <c r="Q439" s="118">
        <v>2126349000</v>
      </c>
      <c r="R439" s="219">
        <v>45335</v>
      </c>
      <c r="S439" s="118">
        <v>11167000</v>
      </c>
      <c r="T439" s="119" t="s">
        <v>67</v>
      </c>
      <c r="U439" s="118">
        <v>85152695</v>
      </c>
      <c r="V439" s="118" t="s">
        <v>1189</v>
      </c>
      <c r="W439" s="219">
        <v>45335</v>
      </c>
      <c r="X439" s="219">
        <v>45335</v>
      </c>
      <c r="Y439" s="125" t="s">
        <v>77</v>
      </c>
      <c r="Z439" s="219">
        <v>45457</v>
      </c>
      <c r="AA439" s="124">
        <f t="shared" si="26"/>
        <v>122</v>
      </c>
      <c r="AB439" s="118">
        <v>0</v>
      </c>
      <c r="AC439" s="220">
        <v>0</v>
      </c>
      <c r="AD439" s="118">
        <v>0</v>
      </c>
      <c r="AE439" s="193" t="s">
        <v>77</v>
      </c>
      <c r="AF439" s="124">
        <f t="shared" si="29"/>
        <v>0</v>
      </c>
      <c r="AG439" s="118">
        <v>0</v>
      </c>
      <c r="AH439" s="118">
        <v>0</v>
      </c>
      <c r="AI439" s="193" t="s">
        <v>77</v>
      </c>
      <c r="AJ439" s="119">
        <v>0</v>
      </c>
      <c r="AK439" s="123" t="s">
        <v>77</v>
      </c>
      <c r="AL439" s="123" t="s">
        <v>77</v>
      </c>
      <c r="AM439" s="124">
        <f t="shared" si="30"/>
        <v>0</v>
      </c>
      <c r="AN439" s="124">
        <f>+K439+AC439-AH439</f>
        <v>11167000</v>
      </c>
      <c r="AO439" s="119" t="s">
        <v>69</v>
      </c>
      <c r="AP439" s="118">
        <v>11167000</v>
      </c>
      <c r="AQ439" s="119" t="s">
        <v>1214</v>
      </c>
      <c r="AR439" s="118">
        <v>0</v>
      </c>
      <c r="AS439" s="127" t="s">
        <v>77</v>
      </c>
      <c r="AT439" s="221">
        <v>10000000</v>
      </c>
      <c r="AU439" s="159">
        <f t="shared" si="27"/>
        <v>1167000</v>
      </c>
      <c r="AV439" s="98">
        <f t="shared" si="28"/>
        <v>0.89549565684606425</v>
      </c>
      <c r="AW439" s="193" t="s">
        <v>77</v>
      </c>
      <c r="AX439" s="119" t="s">
        <v>1215</v>
      </c>
      <c r="AY439" s="118" t="s">
        <v>2880</v>
      </c>
      <c r="AZ439" s="116" t="s">
        <v>69</v>
      </c>
      <c r="BA439" s="116" t="s">
        <v>69</v>
      </c>
    </row>
    <row r="440" spans="2:53" x14ac:dyDescent="0.25">
      <c r="B440" s="116">
        <v>2024</v>
      </c>
      <c r="C440" s="116">
        <v>891780111</v>
      </c>
      <c r="D440" s="117" t="s">
        <v>64</v>
      </c>
      <c r="E440" s="119" t="s">
        <v>1650</v>
      </c>
      <c r="F440" s="124" t="s">
        <v>1971</v>
      </c>
      <c r="G440" s="218">
        <v>0</v>
      </c>
      <c r="H440" s="119" t="s">
        <v>75</v>
      </c>
      <c r="I440" s="117" t="s">
        <v>65</v>
      </c>
      <c r="J440" s="118" t="s">
        <v>2269</v>
      </c>
      <c r="K440" s="118">
        <v>11167000</v>
      </c>
      <c r="L440" s="116" t="s">
        <v>70</v>
      </c>
      <c r="M440" s="118" t="s">
        <v>2543</v>
      </c>
      <c r="N440" s="118">
        <v>85449729</v>
      </c>
      <c r="O440" s="122">
        <v>14</v>
      </c>
      <c r="P440" s="219">
        <v>45302</v>
      </c>
      <c r="Q440" s="118">
        <v>2126349000</v>
      </c>
      <c r="R440" s="219">
        <v>45335</v>
      </c>
      <c r="S440" s="118">
        <v>11167000</v>
      </c>
      <c r="T440" s="119" t="s">
        <v>67</v>
      </c>
      <c r="U440" s="118">
        <v>85152695</v>
      </c>
      <c r="V440" s="118" t="s">
        <v>1189</v>
      </c>
      <c r="W440" s="219">
        <v>45335</v>
      </c>
      <c r="X440" s="219">
        <v>45335</v>
      </c>
      <c r="Y440" s="125" t="s">
        <v>77</v>
      </c>
      <c r="Z440" s="219">
        <v>45457</v>
      </c>
      <c r="AA440" s="124">
        <f t="shared" si="26"/>
        <v>122</v>
      </c>
      <c r="AB440" s="118">
        <v>0</v>
      </c>
      <c r="AC440" s="220">
        <v>0</v>
      </c>
      <c r="AD440" s="118">
        <v>0</v>
      </c>
      <c r="AE440" s="193" t="s">
        <v>77</v>
      </c>
      <c r="AF440" s="124">
        <f t="shared" si="29"/>
        <v>0</v>
      </c>
      <c r="AG440" s="118">
        <v>0</v>
      </c>
      <c r="AH440" s="118">
        <v>0</v>
      </c>
      <c r="AI440" s="193" t="s">
        <v>77</v>
      </c>
      <c r="AJ440" s="119">
        <v>0</v>
      </c>
      <c r="AK440" s="123" t="s">
        <v>77</v>
      </c>
      <c r="AL440" s="123" t="s">
        <v>77</v>
      </c>
      <c r="AM440" s="124">
        <f t="shared" si="30"/>
        <v>0</v>
      </c>
      <c r="AN440" s="124">
        <f>+K440+AC440-AH440</f>
        <v>11167000</v>
      </c>
      <c r="AO440" s="119" t="s">
        <v>69</v>
      </c>
      <c r="AP440" s="118">
        <v>11167000</v>
      </c>
      <c r="AQ440" s="119" t="s">
        <v>1214</v>
      </c>
      <c r="AR440" s="118">
        <v>0</v>
      </c>
      <c r="AS440" s="127" t="s">
        <v>77</v>
      </c>
      <c r="AT440" s="221">
        <v>10000000</v>
      </c>
      <c r="AU440" s="159">
        <f t="shared" si="27"/>
        <v>1167000</v>
      </c>
      <c r="AV440" s="98">
        <f t="shared" si="28"/>
        <v>0.89549565684606425</v>
      </c>
      <c r="AW440" s="193" t="s">
        <v>77</v>
      </c>
      <c r="AX440" s="119" t="s">
        <v>1215</v>
      </c>
      <c r="AY440" s="118" t="s">
        <v>2881</v>
      </c>
      <c r="AZ440" s="116" t="s">
        <v>69</v>
      </c>
      <c r="BA440" s="116" t="s">
        <v>69</v>
      </c>
    </row>
    <row r="441" spans="2:53" x14ac:dyDescent="0.25">
      <c r="B441" s="116">
        <v>2024</v>
      </c>
      <c r="C441" s="116">
        <v>891780111</v>
      </c>
      <c r="D441" s="117" t="s">
        <v>64</v>
      </c>
      <c r="E441" s="119" t="s">
        <v>1651</v>
      </c>
      <c r="F441" s="124" t="s">
        <v>1972</v>
      </c>
      <c r="G441" s="218">
        <v>0</v>
      </c>
      <c r="H441" s="119" t="s">
        <v>75</v>
      </c>
      <c r="I441" s="117" t="s">
        <v>65</v>
      </c>
      <c r="J441" s="118" t="s">
        <v>2269</v>
      </c>
      <c r="K441" s="118">
        <v>11167000</v>
      </c>
      <c r="L441" s="116" t="s">
        <v>70</v>
      </c>
      <c r="M441" s="118" t="s">
        <v>2544</v>
      </c>
      <c r="N441" s="118">
        <v>85152958</v>
      </c>
      <c r="O441" s="122">
        <v>14</v>
      </c>
      <c r="P441" s="219">
        <v>45302</v>
      </c>
      <c r="Q441" s="118">
        <v>2126349000</v>
      </c>
      <c r="R441" s="219">
        <v>45335</v>
      </c>
      <c r="S441" s="118">
        <v>11167000</v>
      </c>
      <c r="T441" s="119" t="s">
        <v>67</v>
      </c>
      <c r="U441" s="118">
        <v>85152695</v>
      </c>
      <c r="V441" s="118" t="s">
        <v>1189</v>
      </c>
      <c r="W441" s="219">
        <v>45335</v>
      </c>
      <c r="X441" s="219">
        <v>45335</v>
      </c>
      <c r="Y441" s="125" t="s">
        <v>77</v>
      </c>
      <c r="Z441" s="219">
        <v>45457</v>
      </c>
      <c r="AA441" s="124">
        <f t="shared" si="26"/>
        <v>122</v>
      </c>
      <c r="AB441" s="118">
        <v>0</v>
      </c>
      <c r="AC441" s="220">
        <v>0</v>
      </c>
      <c r="AD441" s="118">
        <v>0</v>
      </c>
      <c r="AE441" s="193" t="s">
        <v>77</v>
      </c>
      <c r="AF441" s="124">
        <f t="shared" si="29"/>
        <v>0</v>
      </c>
      <c r="AG441" s="118">
        <v>0</v>
      </c>
      <c r="AH441" s="118">
        <v>0</v>
      </c>
      <c r="AI441" s="193" t="s">
        <v>77</v>
      </c>
      <c r="AJ441" s="119">
        <v>0</v>
      </c>
      <c r="AK441" s="123" t="s">
        <v>77</v>
      </c>
      <c r="AL441" s="123" t="s">
        <v>77</v>
      </c>
      <c r="AM441" s="124">
        <f t="shared" si="30"/>
        <v>0</v>
      </c>
      <c r="AN441" s="124">
        <f>+K441+AC441-AH441</f>
        <v>11167000</v>
      </c>
      <c r="AO441" s="119" t="s">
        <v>69</v>
      </c>
      <c r="AP441" s="118">
        <v>11167000</v>
      </c>
      <c r="AQ441" s="119" t="s">
        <v>1214</v>
      </c>
      <c r="AR441" s="118">
        <v>0</v>
      </c>
      <c r="AS441" s="127" t="s">
        <v>77</v>
      </c>
      <c r="AT441" s="221">
        <v>10000000</v>
      </c>
      <c r="AU441" s="159">
        <f t="shared" si="27"/>
        <v>1167000</v>
      </c>
      <c r="AV441" s="98">
        <f t="shared" si="28"/>
        <v>0.89549565684606425</v>
      </c>
      <c r="AW441" s="193" t="s">
        <v>77</v>
      </c>
      <c r="AX441" s="119" t="s">
        <v>1215</v>
      </c>
      <c r="AY441" s="118" t="s">
        <v>2882</v>
      </c>
      <c r="AZ441" s="116" t="s">
        <v>69</v>
      </c>
      <c r="BA441" s="116" t="s">
        <v>69</v>
      </c>
    </row>
    <row r="442" spans="2:53" x14ac:dyDescent="0.25">
      <c r="B442" s="116">
        <v>2024</v>
      </c>
      <c r="C442" s="116">
        <v>891780111</v>
      </c>
      <c r="D442" s="117" t="s">
        <v>64</v>
      </c>
      <c r="E442" s="119" t="s">
        <v>1652</v>
      </c>
      <c r="F442" s="124" t="s">
        <v>1973</v>
      </c>
      <c r="G442" s="218">
        <v>0</v>
      </c>
      <c r="H442" s="119" t="s">
        <v>75</v>
      </c>
      <c r="I442" s="117" t="s">
        <v>65</v>
      </c>
      <c r="J442" s="118" t="s">
        <v>2269</v>
      </c>
      <c r="K442" s="118">
        <v>11167000</v>
      </c>
      <c r="L442" s="116" t="s">
        <v>70</v>
      </c>
      <c r="M442" s="118" t="s">
        <v>2545</v>
      </c>
      <c r="N442" s="118">
        <v>73376946</v>
      </c>
      <c r="O442" s="122">
        <v>14</v>
      </c>
      <c r="P442" s="219">
        <v>45302</v>
      </c>
      <c r="Q442" s="118">
        <v>2126349000</v>
      </c>
      <c r="R442" s="219">
        <v>45335</v>
      </c>
      <c r="S442" s="118">
        <v>11167000</v>
      </c>
      <c r="T442" s="119" t="s">
        <v>67</v>
      </c>
      <c r="U442" s="118">
        <v>85152695</v>
      </c>
      <c r="V442" s="118" t="s">
        <v>1189</v>
      </c>
      <c r="W442" s="219">
        <v>45335</v>
      </c>
      <c r="X442" s="219">
        <v>45335</v>
      </c>
      <c r="Y442" s="125" t="s">
        <v>77</v>
      </c>
      <c r="Z442" s="219">
        <v>45457</v>
      </c>
      <c r="AA442" s="124">
        <f t="shared" si="26"/>
        <v>122</v>
      </c>
      <c r="AB442" s="118">
        <v>0</v>
      </c>
      <c r="AC442" s="220">
        <v>0</v>
      </c>
      <c r="AD442" s="118">
        <v>0</v>
      </c>
      <c r="AE442" s="193" t="s">
        <v>77</v>
      </c>
      <c r="AF442" s="124">
        <f t="shared" si="29"/>
        <v>0</v>
      </c>
      <c r="AG442" s="118">
        <v>0</v>
      </c>
      <c r="AH442" s="118">
        <v>0</v>
      </c>
      <c r="AI442" s="193" t="s">
        <v>77</v>
      </c>
      <c r="AJ442" s="119">
        <v>0</v>
      </c>
      <c r="AK442" s="123" t="s">
        <v>77</v>
      </c>
      <c r="AL442" s="123" t="s">
        <v>77</v>
      </c>
      <c r="AM442" s="124">
        <f t="shared" si="30"/>
        <v>0</v>
      </c>
      <c r="AN442" s="124">
        <f>+K442+AC442-AH442</f>
        <v>11167000</v>
      </c>
      <c r="AO442" s="119" t="s">
        <v>69</v>
      </c>
      <c r="AP442" s="118">
        <v>11167000</v>
      </c>
      <c r="AQ442" s="119" t="s">
        <v>1214</v>
      </c>
      <c r="AR442" s="118">
        <v>0</v>
      </c>
      <c r="AS442" s="127" t="s">
        <v>77</v>
      </c>
      <c r="AT442" s="221">
        <v>10000000</v>
      </c>
      <c r="AU442" s="159">
        <f t="shared" si="27"/>
        <v>1167000</v>
      </c>
      <c r="AV442" s="98">
        <f t="shared" si="28"/>
        <v>0.89549565684606425</v>
      </c>
      <c r="AW442" s="193" t="s">
        <v>77</v>
      </c>
      <c r="AX442" s="119" t="s">
        <v>1215</v>
      </c>
      <c r="AY442" s="118" t="s">
        <v>2883</v>
      </c>
      <c r="AZ442" s="116" t="s">
        <v>69</v>
      </c>
      <c r="BA442" s="116" t="s">
        <v>69</v>
      </c>
    </row>
    <row r="443" spans="2:53" x14ac:dyDescent="0.25">
      <c r="B443" s="116">
        <v>2024</v>
      </c>
      <c r="C443" s="116">
        <v>891780111</v>
      </c>
      <c r="D443" s="117" t="s">
        <v>64</v>
      </c>
      <c r="E443" s="119" t="s">
        <v>1653</v>
      </c>
      <c r="F443" s="124" t="s">
        <v>1974</v>
      </c>
      <c r="G443" s="218">
        <v>0</v>
      </c>
      <c r="H443" s="119" t="s">
        <v>75</v>
      </c>
      <c r="I443" s="117" t="s">
        <v>65</v>
      </c>
      <c r="J443" s="118" t="s">
        <v>2269</v>
      </c>
      <c r="K443" s="118">
        <v>13400000</v>
      </c>
      <c r="L443" s="116" t="s">
        <v>70</v>
      </c>
      <c r="M443" s="118" t="s">
        <v>2546</v>
      </c>
      <c r="N443" s="118">
        <v>94504800</v>
      </c>
      <c r="O443" s="122">
        <v>14</v>
      </c>
      <c r="P443" s="219">
        <v>45302</v>
      </c>
      <c r="Q443" s="118">
        <v>2126349000</v>
      </c>
      <c r="R443" s="219">
        <v>45335</v>
      </c>
      <c r="S443" s="118">
        <v>13400000</v>
      </c>
      <c r="T443" s="119" t="s">
        <v>67</v>
      </c>
      <c r="U443" s="118">
        <v>85152695</v>
      </c>
      <c r="V443" s="118" t="s">
        <v>1189</v>
      </c>
      <c r="W443" s="219">
        <v>45335</v>
      </c>
      <c r="X443" s="219">
        <v>45335</v>
      </c>
      <c r="Y443" s="125" t="s">
        <v>77</v>
      </c>
      <c r="Z443" s="219">
        <v>45457</v>
      </c>
      <c r="AA443" s="124">
        <f t="shared" si="26"/>
        <v>122</v>
      </c>
      <c r="AB443" s="118">
        <v>0</v>
      </c>
      <c r="AC443" s="220">
        <v>0</v>
      </c>
      <c r="AD443" s="118">
        <v>0</v>
      </c>
      <c r="AE443" s="193" t="s">
        <v>77</v>
      </c>
      <c r="AF443" s="124">
        <f t="shared" si="29"/>
        <v>0</v>
      </c>
      <c r="AG443" s="118">
        <v>0</v>
      </c>
      <c r="AH443" s="118">
        <v>0</v>
      </c>
      <c r="AI443" s="193" t="s">
        <v>77</v>
      </c>
      <c r="AJ443" s="119">
        <v>0</v>
      </c>
      <c r="AK443" s="123" t="s">
        <v>77</v>
      </c>
      <c r="AL443" s="123" t="s">
        <v>77</v>
      </c>
      <c r="AM443" s="124">
        <f t="shared" si="30"/>
        <v>0</v>
      </c>
      <c r="AN443" s="124">
        <f>+K443+AC443-AH443</f>
        <v>13400000</v>
      </c>
      <c r="AO443" s="119" t="s">
        <v>69</v>
      </c>
      <c r="AP443" s="118">
        <v>13400000</v>
      </c>
      <c r="AQ443" s="119" t="s">
        <v>1214</v>
      </c>
      <c r="AR443" s="118">
        <v>0</v>
      </c>
      <c r="AS443" s="127" t="s">
        <v>77</v>
      </c>
      <c r="AT443" s="221">
        <v>12000000</v>
      </c>
      <c r="AU443" s="159">
        <f t="shared" si="27"/>
        <v>1400000</v>
      </c>
      <c r="AV443" s="98">
        <f t="shared" si="28"/>
        <v>0.89552238805970152</v>
      </c>
      <c r="AW443" s="193" t="s">
        <v>77</v>
      </c>
      <c r="AX443" s="119" t="s">
        <v>1215</v>
      </c>
      <c r="AY443" s="118" t="s">
        <v>2884</v>
      </c>
      <c r="AZ443" s="116" t="s">
        <v>69</v>
      </c>
      <c r="BA443" s="116" t="s">
        <v>69</v>
      </c>
    </row>
    <row r="444" spans="2:53" x14ac:dyDescent="0.25">
      <c r="B444" s="116">
        <v>2024</v>
      </c>
      <c r="C444" s="116">
        <v>891780111</v>
      </c>
      <c r="D444" s="117" t="s">
        <v>64</v>
      </c>
      <c r="E444" s="119" t="s">
        <v>1654</v>
      </c>
      <c r="F444" s="124" t="s">
        <v>1975</v>
      </c>
      <c r="G444" s="218">
        <v>0</v>
      </c>
      <c r="H444" s="119" t="s">
        <v>75</v>
      </c>
      <c r="I444" s="117" t="s">
        <v>65</v>
      </c>
      <c r="J444" s="118" t="s">
        <v>2269</v>
      </c>
      <c r="K444" s="118">
        <v>11167000</v>
      </c>
      <c r="L444" s="116" t="s">
        <v>70</v>
      </c>
      <c r="M444" s="118" t="s">
        <v>2547</v>
      </c>
      <c r="N444" s="118">
        <v>32208778</v>
      </c>
      <c r="O444" s="122">
        <v>14</v>
      </c>
      <c r="P444" s="219">
        <v>45302</v>
      </c>
      <c r="Q444" s="118">
        <v>2126349000</v>
      </c>
      <c r="R444" s="219">
        <v>45335</v>
      </c>
      <c r="S444" s="118">
        <v>11167000</v>
      </c>
      <c r="T444" s="119" t="s">
        <v>67</v>
      </c>
      <c r="U444" s="118">
        <v>85152695</v>
      </c>
      <c r="V444" s="118" t="s">
        <v>1189</v>
      </c>
      <c r="W444" s="219">
        <v>45335</v>
      </c>
      <c r="X444" s="219">
        <v>45335</v>
      </c>
      <c r="Y444" s="125" t="s">
        <v>77</v>
      </c>
      <c r="Z444" s="219">
        <v>45457</v>
      </c>
      <c r="AA444" s="124">
        <f t="shared" si="26"/>
        <v>122</v>
      </c>
      <c r="AB444" s="118">
        <v>0</v>
      </c>
      <c r="AC444" s="220">
        <v>0</v>
      </c>
      <c r="AD444" s="118">
        <v>0</v>
      </c>
      <c r="AE444" s="193" t="s">
        <v>77</v>
      </c>
      <c r="AF444" s="124">
        <f t="shared" si="29"/>
        <v>0</v>
      </c>
      <c r="AG444" s="118">
        <v>0</v>
      </c>
      <c r="AH444" s="118">
        <v>0</v>
      </c>
      <c r="AI444" s="193" t="s">
        <v>77</v>
      </c>
      <c r="AJ444" s="119">
        <v>0</v>
      </c>
      <c r="AK444" s="123" t="s">
        <v>77</v>
      </c>
      <c r="AL444" s="123" t="s">
        <v>77</v>
      </c>
      <c r="AM444" s="124">
        <f t="shared" si="30"/>
        <v>0</v>
      </c>
      <c r="AN444" s="124">
        <f>+K444+AC444-AH444</f>
        <v>11167000</v>
      </c>
      <c r="AO444" s="119" t="s">
        <v>69</v>
      </c>
      <c r="AP444" s="118">
        <v>11167000</v>
      </c>
      <c r="AQ444" s="119" t="s">
        <v>1214</v>
      </c>
      <c r="AR444" s="118">
        <v>0</v>
      </c>
      <c r="AS444" s="127" t="s">
        <v>77</v>
      </c>
      <c r="AT444" s="221">
        <v>10000000</v>
      </c>
      <c r="AU444" s="159">
        <f t="shared" si="27"/>
        <v>1167000</v>
      </c>
      <c r="AV444" s="98">
        <f t="shared" si="28"/>
        <v>0.89549565684606425</v>
      </c>
      <c r="AW444" s="193" t="s">
        <v>77</v>
      </c>
      <c r="AX444" s="119" t="s">
        <v>1215</v>
      </c>
      <c r="AY444" s="118" t="s">
        <v>2885</v>
      </c>
      <c r="AZ444" s="116" t="s">
        <v>69</v>
      </c>
      <c r="BA444" s="116" t="s">
        <v>69</v>
      </c>
    </row>
    <row r="445" spans="2:53" x14ac:dyDescent="0.25">
      <c r="B445" s="116">
        <v>2024</v>
      </c>
      <c r="C445" s="116">
        <v>891780111</v>
      </c>
      <c r="D445" s="117" t="s">
        <v>64</v>
      </c>
      <c r="E445" s="119" t="s">
        <v>1655</v>
      </c>
      <c r="F445" s="124" t="s">
        <v>1976</v>
      </c>
      <c r="G445" s="218">
        <v>0</v>
      </c>
      <c r="H445" s="119" t="s">
        <v>75</v>
      </c>
      <c r="I445" s="117" t="s">
        <v>65</v>
      </c>
      <c r="J445" s="118" t="s">
        <v>2270</v>
      </c>
      <c r="K445" s="118">
        <v>11167000</v>
      </c>
      <c r="L445" s="116" t="s">
        <v>70</v>
      </c>
      <c r="M445" s="118" t="s">
        <v>2548</v>
      </c>
      <c r="N445" s="118">
        <v>36726740</v>
      </c>
      <c r="O445" s="122">
        <v>13</v>
      </c>
      <c r="P445" s="193">
        <v>45302</v>
      </c>
      <c r="Q445" s="118">
        <v>4518689382</v>
      </c>
      <c r="R445" s="219">
        <v>45335</v>
      </c>
      <c r="S445" s="118">
        <v>11167000</v>
      </c>
      <c r="T445" s="119" t="s">
        <v>67</v>
      </c>
      <c r="U445" s="118">
        <v>36557666</v>
      </c>
      <c r="V445" s="118" t="s">
        <v>1174</v>
      </c>
      <c r="W445" s="219">
        <v>45335</v>
      </c>
      <c r="X445" s="219">
        <v>45335</v>
      </c>
      <c r="Y445" s="125" t="s">
        <v>77</v>
      </c>
      <c r="Z445" s="219">
        <v>45457</v>
      </c>
      <c r="AA445" s="124">
        <f t="shared" si="26"/>
        <v>122</v>
      </c>
      <c r="AB445" s="118">
        <v>0</v>
      </c>
      <c r="AC445" s="220">
        <v>0</v>
      </c>
      <c r="AD445" s="118">
        <v>0</v>
      </c>
      <c r="AE445" s="193" t="s">
        <v>77</v>
      </c>
      <c r="AF445" s="124">
        <f t="shared" si="29"/>
        <v>0</v>
      </c>
      <c r="AG445" s="118">
        <v>0</v>
      </c>
      <c r="AH445" s="118">
        <v>0</v>
      </c>
      <c r="AI445" s="193" t="s">
        <v>77</v>
      </c>
      <c r="AJ445" s="119">
        <v>0</v>
      </c>
      <c r="AK445" s="123" t="s">
        <v>77</v>
      </c>
      <c r="AL445" s="123" t="s">
        <v>77</v>
      </c>
      <c r="AM445" s="124">
        <f t="shared" si="30"/>
        <v>0</v>
      </c>
      <c r="AN445" s="124">
        <f>+K445+AC445-AH445</f>
        <v>11167000</v>
      </c>
      <c r="AO445" s="119" t="s">
        <v>69</v>
      </c>
      <c r="AP445" s="118">
        <v>11167000</v>
      </c>
      <c r="AQ445" s="119" t="s">
        <v>1214</v>
      </c>
      <c r="AR445" s="118">
        <v>0</v>
      </c>
      <c r="AS445" s="127" t="s">
        <v>77</v>
      </c>
      <c r="AT445" s="221">
        <v>10000000</v>
      </c>
      <c r="AU445" s="159">
        <f t="shared" si="27"/>
        <v>1167000</v>
      </c>
      <c r="AV445" s="98">
        <f t="shared" si="28"/>
        <v>0.89549565684606425</v>
      </c>
      <c r="AW445" s="193" t="s">
        <v>77</v>
      </c>
      <c r="AX445" s="119" t="s">
        <v>1215</v>
      </c>
      <c r="AY445" s="118" t="s">
        <v>2886</v>
      </c>
      <c r="AZ445" s="116" t="s">
        <v>69</v>
      </c>
      <c r="BA445" s="116" t="s">
        <v>69</v>
      </c>
    </row>
    <row r="446" spans="2:53" x14ac:dyDescent="0.25">
      <c r="B446" s="116">
        <v>2024</v>
      </c>
      <c r="C446" s="116">
        <v>891780111</v>
      </c>
      <c r="D446" s="117" t="s">
        <v>64</v>
      </c>
      <c r="E446" s="119" t="s">
        <v>1656</v>
      </c>
      <c r="F446" s="124" t="s">
        <v>1977</v>
      </c>
      <c r="G446" s="218">
        <v>0</v>
      </c>
      <c r="H446" s="119" t="s">
        <v>75</v>
      </c>
      <c r="I446" s="117" t="s">
        <v>65</v>
      </c>
      <c r="J446" s="118" t="s">
        <v>2269</v>
      </c>
      <c r="K446" s="118">
        <v>14740000</v>
      </c>
      <c r="L446" s="116" t="s">
        <v>70</v>
      </c>
      <c r="M446" s="118" t="s">
        <v>2549</v>
      </c>
      <c r="N446" s="118">
        <v>85152633</v>
      </c>
      <c r="O446" s="122">
        <v>14</v>
      </c>
      <c r="P446" s="219">
        <v>45302</v>
      </c>
      <c r="Q446" s="118">
        <v>2126349000</v>
      </c>
      <c r="R446" s="219">
        <v>45335</v>
      </c>
      <c r="S446" s="118">
        <v>14740000</v>
      </c>
      <c r="T446" s="119" t="s">
        <v>67</v>
      </c>
      <c r="U446" s="118">
        <v>85152695</v>
      </c>
      <c r="V446" s="118" t="s">
        <v>1189</v>
      </c>
      <c r="W446" s="219">
        <v>45335</v>
      </c>
      <c r="X446" s="219">
        <v>45335</v>
      </c>
      <c r="Y446" s="125" t="s">
        <v>77</v>
      </c>
      <c r="Z446" s="219">
        <v>45457</v>
      </c>
      <c r="AA446" s="124">
        <f t="shared" si="26"/>
        <v>122</v>
      </c>
      <c r="AB446" s="118">
        <v>0</v>
      </c>
      <c r="AC446" s="220">
        <v>0</v>
      </c>
      <c r="AD446" s="118">
        <v>0</v>
      </c>
      <c r="AE446" s="193" t="s">
        <v>77</v>
      </c>
      <c r="AF446" s="124">
        <f t="shared" si="29"/>
        <v>0</v>
      </c>
      <c r="AG446" s="118">
        <v>0</v>
      </c>
      <c r="AH446" s="118">
        <v>0</v>
      </c>
      <c r="AI446" s="193" t="s">
        <v>77</v>
      </c>
      <c r="AJ446" s="119">
        <v>0</v>
      </c>
      <c r="AK446" s="123" t="s">
        <v>77</v>
      </c>
      <c r="AL446" s="123" t="s">
        <v>77</v>
      </c>
      <c r="AM446" s="124">
        <f t="shared" si="30"/>
        <v>0</v>
      </c>
      <c r="AN446" s="124">
        <f>+K446+AC446-AH446</f>
        <v>14740000</v>
      </c>
      <c r="AO446" s="119" t="s">
        <v>69</v>
      </c>
      <c r="AP446" s="118">
        <v>14740000</v>
      </c>
      <c r="AQ446" s="119" t="s">
        <v>1214</v>
      </c>
      <c r="AR446" s="118">
        <v>0</v>
      </c>
      <c r="AS446" s="127" t="s">
        <v>77</v>
      </c>
      <c r="AT446" s="221">
        <v>13200000</v>
      </c>
      <c r="AU446" s="159">
        <f t="shared" si="27"/>
        <v>1540000</v>
      </c>
      <c r="AV446" s="98">
        <f t="shared" si="28"/>
        <v>0.89552238805970152</v>
      </c>
      <c r="AW446" s="193" t="s">
        <v>77</v>
      </c>
      <c r="AX446" s="119" t="s">
        <v>1215</v>
      </c>
      <c r="AY446" s="118" t="s">
        <v>2887</v>
      </c>
      <c r="AZ446" s="116" t="s">
        <v>69</v>
      </c>
      <c r="BA446" s="116" t="s">
        <v>69</v>
      </c>
    </row>
    <row r="447" spans="2:53" x14ac:dyDescent="0.25">
      <c r="B447" s="116">
        <v>2024</v>
      </c>
      <c r="C447" s="116">
        <v>891780111</v>
      </c>
      <c r="D447" s="117" t="s">
        <v>64</v>
      </c>
      <c r="E447" s="119" t="s">
        <v>1657</v>
      </c>
      <c r="F447" s="124" t="s">
        <v>1978</v>
      </c>
      <c r="G447" s="218">
        <v>0</v>
      </c>
      <c r="H447" s="119" t="s">
        <v>75</v>
      </c>
      <c r="I447" s="117" t="s">
        <v>65</v>
      </c>
      <c r="J447" s="118" t="s">
        <v>2269</v>
      </c>
      <c r="K447" s="118">
        <v>11167000</v>
      </c>
      <c r="L447" s="116" t="s">
        <v>70</v>
      </c>
      <c r="M447" s="118" t="s">
        <v>2550</v>
      </c>
      <c r="N447" s="118">
        <v>56086232</v>
      </c>
      <c r="O447" s="122">
        <v>14</v>
      </c>
      <c r="P447" s="219">
        <v>45302</v>
      </c>
      <c r="Q447" s="118">
        <v>2126349000</v>
      </c>
      <c r="R447" s="219">
        <v>45335</v>
      </c>
      <c r="S447" s="118">
        <v>11167000</v>
      </c>
      <c r="T447" s="119" t="s">
        <v>67</v>
      </c>
      <c r="U447" s="118">
        <v>85152695</v>
      </c>
      <c r="V447" s="118" t="s">
        <v>1189</v>
      </c>
      <c r="W447" s="219">
        <v>45335</v>
      </c>
      <c r="X447" s="219">
        <v>45335</v>
      </c>
      <c r="Y447" s="125" t="s">
        <v>77</v>
      </c>
      <c r="Z447" s="219">
        <v>45457</v>
      </c>
      <c r="AA447" s="124">
        <f t="shared" si="26"/>
        <v>122</v>
      </c>
      <c r="AB447" s="118">
        <v>0</v>
      </c>
      <c r="AC447" s="220">
        <v>0</v>
      </c>
      <c r="AD447" s="118">
        <v>0</v>
      </c>
      <c r="AE447" s="193" t="s">
        <v>77</v>
      </c>
      <c r="AF447" s="124">
        <f t="shared" si="29"/>
        <v>0</v>
      </c>
      <c r="AG447" s="118">
        <v>0</v>
      </c>
      <c r="AH447" s="118">
        <v>0</v>
      </c>
      <c r="AI447" s="193" t="s">
        <v>77</v>
      </c>
      <c r="AJ447" s="119">
        <v>0</v>
      </c>
      <c r="AK447" s="123" t="s">
        <v>77</v>
      </c>
      <c r="AL447" s="123" t="s">
        <v>77</v>
      </c>
      <c r="AM447" s="124">
        <f t="shared" si="30"/>
        <v>0</v>
      </c>
      <c r="AN447" s="124">
        <f>+K447+AC447-AH447</f>
        <v>11167000</v>
      </c>
      <c r="AO447" s="119" t="s">
        <v>69</v>
      </c>
      <c r="AP447" s="118">
        <v>11167000</v>
      </c>
      <c r="AQ447" s="119" t="s">
        <v>1214</v>
      </c>
      <c r="AR447" s="118">
        <v>0</v>
      </c>
      <c r="AS447" s="127" t="s">
        <v>77</v>
      </c>
      <c r="AT447" s="221">
        <v>10000000</v>
      </c>
      <c r="AU447" s="159">
        <f t="shared" si="27"/>
        <v>1167000</v>
      </c>
      <c r="AV447" s="98">
        <f t="shared" si="28"/>
        <v>0.89549565684606425</v>
      </c>
      <c r="AW447" s="193" t="s">
        <v>77</v>
      </c>
      <c r="AX447" s="119" t="s">
        <v>1215</v>
      </c>
      <c r="AY447" s="118" t="s">
        <v>2888</v>
      </c>
      <c r="AZ447" s="116" t="s">
        <v>69</v>
      </c>
      <c r="BA447" s="116" t="s">
        <v>69</v>
      </c>
    </row>
    <row r="448" spans="2:53" x14ac:dyDescent="0.25">
      <c r="B448" s="116">
        <v>2024</v>
      </c>
      <c r="C448" s="116">
        <v>891780111</v>
      </c>
      <c r="D448" s="117" t="s">
        <v>64</v>
      </c>
      <c r="E448" s="119" t="s">
        <v>1658</v>
      </c>
      <c r="F448" s="124" t="s">
        <v>1979</v>
      </c>
      <c r="G448" s="218">
        <v>0</v>
      </c>
      <c r="H448" s="119" t="s">
        <v>75</v>
      </c>
      <c r="I448" s="117" t="s">
        <v>65</v>
      </c>
      <c r="J448" s="118" t="s">
        <v>2269</v>
      </c>
      <c r="K448" s="118">
        <v>11167000</v>
      </c>
      <c r="L448" s="116" t="s">
        <v>70</v>
      </c>
      <c r="M448" s="118" t="s">
        <v>2551</v>
      </c>
      <c r="N448" s="118">
        <v>85153365</v>
      </c>
      <c r="O448" s="122">
        <v>14</v>
      </c>
      <c r="P448" s="219">
        <v>45302</v>
      </c>
      <c r="Q448" s="118">
        <v>2126349000</v>
      </c>
      <c r="R448" s="219">
        <v>45335</v>
      </c>
      <c r="S448" s="118">
        <v>11167000</v>
      </c>
      <c r="T448" s="119" t="s">
        <v>67</v>
      </c>
      <c r="U448" s="118">
        <v>85152695</v>
      </c>
      <c r="V448" s="118" t="s">
        <v>1189</v>
      </c>
      <c r="W448" s="219">
        <v>45335</v>
      </c>
      <c r="X448" s="219">
        <v>45335</v>
      </c>
      <c r="Y448" s="125" t="s">
        <v>77</v>
      </c>
      <c r="Z448" s="219">
        <v>45457</v>
      </c>
      <c r="AA448" s="124">
        <f t="shared" si="26"/>
        <v>122</v>
      </c>
      <c r="AB448" s="118">
        <v>0</v>
      </c>
      <c r="AC448" s="220">
        <v>0</v>
      </c>
      <c r="AD448" s="118">
        <v>0</v>
      </c>
      <c r="AE448" s="193" t="s">
        <v>77</v>
      </c>
      <c r="AF448" s="124">
        <f t="shared" si="29"/>
        <v>0</v>
      </c>
      <c r="AG448" s="118">
        <v>0</v>
      </c>
      <c r="AH448" s="118">
        <v>0</v>
      </c>
      <c r="AI448" s="193" t="s">
        <v>77</v>
      </c>
      <c r="AJ448" s="119">
        <v>0</v>
      </c>
      <c r="AK448" s="123" t="s">
        <v>77</v>
      </c>
      <c r="AL448" s="123" t="s">
        <v>77</v>
      </c>
      <c r="AM448" s="124">
        <f t="shared" si="30"/>
        <v>0</v>
      </c>
      <c r="AN448" s="124">
        <f>+K448+AC448-AH448</f>
        <v>11167000</v>
      </c>
      <c r="AO448" s="119" t="s">
        <v>69</v>
      </c>
      <c r="AP448" s="118">
        <v>11167000</v>
      </c>
      <c r="AQ448" s="119" t="s">
        <v>1214</v>
      </c>
      <c r="AR448" s="118">
        <v>0</v>
      </c>
      <c r="AS448" s="127" t="s">
        <v>77</v>
      </c>
      <c r="AT448" s="221">
        <v>10000000</v>
      </c>
      <c r="AU448" s="159">
        <f t="shared" si="27"/>
        <v>1167000</v>
      </c>
      <c r="AV448" s="98">
        <f t="shared" si="28"/>
        <v>0.89549565684606425</v>
      </c>
      <c r="AW448" s="193" t="s">
        <v>77</v>
      </c>
      <c r="AX448" s="119" t="s">
        <v>1215</v>
      </c>
      <c r="AY448" s="118" t="s">
        <v>2889</v>
      </c>
      <c r="AZ448" s="116" t="s">
        <v>69</v>
      </c>
      <c r="BA448" s="116" t="s">
        <v>69</v>
      </c>
    </row>
    <row r="449" spans="2:53" x14ac:dyDescent="0.25">
      <c r="B449" s="116">
        <v>2024</v>
      </c>
      <c r="C449" s="116">
        <v>891780111</v>
      </c>
      <c r="D449" s="117" t="s">
        <v>64</v>
      </c>
      <c r="E449" s="119" t="s">
        <v>1659</v>
      </c>
      <c r="F449" s="124" t="s">
        <v>1980</v>
      </c>
      <c r="G449" s="218">
        <v>0</v>
      </c>
      <c r="H449" s="119" t="s">
        <v>75</v>
      </c>
      <c r="I449" s="117" t="s">
        <v>65</v>
      </c>
      <c r="J449" s="118" t="s">
        <v>2269</v>
      </c>
      <c r="K449" s="118">
        <v>11167000</v>
      </c>
      <c r="L449" s="116" t="s">
        <v>70</v>
      </c>
      <c r="M449" s="118" t="s">
        <v>2552</v>
      </c>
      <c r="N449" s="118">
        <v>1082907201</v>
      </c>
      <c r="O449" s="122">
        <v>14</v>
      </c>
      <c r="P449" s="219">
        <v>45302</v>
      </c>
      <c r="Q449" s="118">
        <v>2126349000</v>
      </c>
      <c r="R449" s="219">
        <v>45335</v>
      </c>
      <c r="S449" s="118">
        <v>11167000</v>
      </c>
      <c r="T449" s="119" t="s">
        <v>67</v>
      </c>
      <c r="U449" s="118">
        <v>85152695</v>
      </c>
      <c r="V449" s="118" t="s">
        <v>1189</v>
      </c>
      <c r="W449" s="219">
        <v>45335</v>
      </c>
      <c r="X449" s="219">
        <v>45335</v>
      </c>
      <c r="Y449" s="125" t="s">
        <v>77</v>
      </c>
      <c r="Z449" s="219">
        <v>45457</v>
      </c>
      <c r="AA449" s="124">
        <f t="shared" si="26"/>
        <v>122</v>
      </c>
      <c r="AB449" s="118">
        <v>0</v>
      </c>
      <c r="AC449" s="220">
        <v>0</v>
      </c>
      <c r="AD449" s="118">
        <v>0</v>
      </c>
      <c r="AE449" s="193" t="s">
        <v>77</v>
      </c>
      <c r="AF449" s="124">
        <f t="shared" si="29"/>
        <v>0</v>
      </c>
      <c r="AG449" s="118">
        <v>0</v>
      </c>
      <c r="AH449" s="118">
        <v>0</v>
      </c>
      <c r="AI449" s="193" t="s">
        <v>77</v>
      </c>
      <c r="AJ449" s="119">
        <v>0</v>
      </c>
      <c r="AK449" s="123" t="s">
        <v>77</v>
      </c>
      <c r="AL449" s="123" t="s">
        <v>77</v>
      </c>
      <c r="AM449" s="124">
        <f t="shared" si="30"/>
        <v>0</v>
      </c>
      <c r="AN449" s="124">
        <f>+K449+AC449-AH449</f>
        <v>11167000</v>
      </c>
      <c r="AO449" s="119" t="s">
        <v>69</v>
      </c>
      <c r="AP449" s="118">
        <v>11167000</v>
      </c>
      <c r="AQ449" s="119" t="s">
        <v>1214</v>
      </c>
      <c r="AR449" s="118">
        <v>0</v>
      </c>
      <c r="AS449" s="127" t="s">
        <v>77</v>
      </c>
      <c r="AT449" s="221">
        <v>10000000</v>
      </c>
      <c r="AU449" s="159">
        <f t="shared" si="27"/>
        <v>1167000</v>
      </c>
      <c r="AV449" s="98">
        <f t="shared" si="28"/>
        <v>0.89549565684606425</v>
      </c>
      <c r="AW449" s="193" t="s">
        <v>77</v>
      </c>
      <c r="AX449" s="119" t="s">
        <v>1215</v>
      </c>
      <c r="AY449" s="118" t="s">
        <v>2890</v>
      </c>
      <c r="AZ449" s="116" t="s">
        <v>69</v>
      </c>
      <c r="BA449" s="116" t="s">
        <v>69</v>
      </c>
    </row>
    <row r="450" spans="2:53" x14ac:dyDescent="0.25">
      <c r="B450" s="116">
        <v>2024</v>
      </c>
      <c r="C450" s="116">
        <v>891780111</v>
      </c>
      <c r="D450" s="117" t="s">
        <v>64</v>
      </c>
      <c r="E450" s="119" t="s">
        <v>1660</v>
      </c>
      <c r="F450" s="124" t="s">
        <v>1981</v>
      </c>
      <c r="G450" s="218">
        <v>0</v>
      </c>
      <c r="H450" s="119" t="s">
        <v>75</v>
      </c>
      <c r="I450" s="117" t="s">
        <v>65</v>
      </c>
      <c r="J450" s="118" t="s">
        <v>2271</v>
      </c>
      <c r="K450" s="118">
        <v>11167000</v>
      </c>
      <c r="L450" s="116" t="s">
        <v>70</v>
      </c>
      <c r="M450" s="118" t="s">
        <v>2553</v>
      </c>
      <c r="N450" s="118">
        <v>57443455</v>
      </c>
      <c r="O450" s="122">
        <v>13</v>
      </c>
      <c r="P450" s="193">
        <v>45302</v>
      </c>
      <c r="Q450" s="118">
        <v>4518689382</v>
      </c>
      <c r="R450" s="219">
        <v>45335</v>
      </c>
      <c r="S450" s="118">
        <v>11167000</v>
      </c>
      <c r="T450" s="119" t="s">
        <v>67</v>
      </c>
      <c r="U450" s="118">
        <v>36557666</v>
      </c>
      <c r="V450" s="118" t="s">
        <v>1174</v>
      </c>
      <c r="W450" s="219">
        <v>45335</v>
      </c>
      <c r="X450" s="219">
        <v>45335</v>
      </c>
      <c r="Y450" s="125" t="s">
        <v>77</v>
      </c>
      <c r="Z450" s="219">
        <v>45457</v>
      </c>
      <c r="AA450" s="124">
        <f t="shared" si="26"/>
        <v>122</v>
      </c>
      <c r="AB450" s="118">
        <v>0</v>
      </c>
      <c r="AC450" s="220">
        <v>0</v>
      </c>
      <c r="AD450" s="118">
        <v>0</v>
      </c>
      <c r="AE450" s="193" t="s">
        <v>77</v>
      </c>
      <c r="AF450" s="124">
        <f t="shared" si="29"/>
        <v>0</v>
      </c>
      <c r="AG450" s="118">
        <v>0</v>
      </c>
      <c r="AH450" s="118">
        <v>0</v>
      </c>
      <c r="AI450" s="193" t="s">
        <v>77</v>
      </c>
      <c r="AJ450" s="119">
        <v>0</v>
      </c>
      <c r="AK450" s="123" t="s">
        <v>77</v>
      </c>
      <c r="AL450" s="123" t="s">
        <v>77</v>
      </c>
      <c r="AM450" s="124">
        <f t="shared" si="30"/>
        <v>0</v>
      </c>
      <c r="AN450" s="124">
        <f>+K450+AC450-AH450</f>
        <v>11167000</v>
      </c>
      <c r="AO450" s="119" t="s">
        <v>69</v>
      </c>
      <c r="AP450" s="118">
        <v>11167000</v>
      </c>
      <c r="AQ450" s="119" t="s">
        <v>1214</v>
      </c>
      <c r="AR450" s="118">
        <v>0</v>
      </c>
      <c r="AS450" s="127" t="s">
        <v>77</v>
      </c>
      <c r="AT450" s="221">
        <v>10000000</v>
      </c>
      <c r="AU450" s="159">
        <f t="shared" si="27"/>
        <v>1167000</v>
      </c>
      <c r="AV450" s="98">
        <f t="shared" si="28"/>
        <v>0.89549565684606425</v>
      </c>
      <c r="AW450" s="193" t="s">
        <v>77</v>
      </c>
      <c r="AX450" s="119" t="s">
        <v>1215</v>
      </c>
      <c r="AY450" s="118" t="s">
        <v>2891</v>
      </c>
      <c r="AZ450" s="116" t="s">
        <v>69</v>
      </c>
      <c r="BA450" s="116" t="s">
        <v>69</v>
      </c>
    </row>
    <row r="451" spans="2:53" x14ac:dyDescent="0.25">
      <c r="B451" s="116">
        <v>2024</v>
      </c>
      <c r="C451" s="116">
        <v>891780111</v>
      </c>
      <c r="D451" s="117" t="s">
        <v>64</v>
      </c>
      <c r="E451" s="119" t="s">
        <v>1661</v>
      </c>
      <c r="F451" s="124" t="s">
        <v>1982</v>
      </c>
      <c r="G451" s="218">
        <v>0</v>
      </c>
      <c r="H451" s="119" t="s">
        <v>75</v>
      </c>
      <c r="I451" s="117" t="s">
        <v>65</v>
      </c>
      <c r="J451" s="118" t="s">
        <v>2272</v>
      </c>
      <c r="K451" s="118">
        <v>11167000</v>
      </c>
      <c r="L451" s="116" t="s">
        <v>70</v>
      </c>
      <c r="M451" s="118" t="s">
        <v>2554</v>
      </c>
      <c r="N451" s="118">
        <v>1083005105</v>
      </c>
      <c r="O451" s="122">
        <v>14</v>
      </c>
      <c r="P451" s="219">
        <v>45302</v>
      </c>
      <c r="Q451" s="118">
        <v>2126349000</v>
      </c>
      <c r="R451" s="219">
        <v>45335</v>
      </c>
      <c r="S451" s="118">
        <v>11167000</v>
      </c>
      <c r="T451" s="119" t="s">
        <v>67</v>
      </c>
      <c r="U451" s="118">
        <v>36557666</v>
      </c>
      <c r="V451" s="118" t="s">
        <v>1174</v>
      </c>
      <c r="W451" s="219">
        <v>45335</v>
      </c>
      <c r="X451" s="219">
        <v>45335</v>
      </c>
      <c r="Y451" s="125" t="s">
        <v>77</v>
      </c>
      <c r="Z451" s="219">
        <v>45457</v>
      </c>
      <c r="AA451" s="124">
        <f t="shared" si="26"/>
        <v>122</v>
      </c>
      <c r="AB451" s="118">
        <v>0</v>
      </c>
      <c r="AC451" s="220">
        <v>0</v>
      </c>
      <c r="AD451" s="118">
        <v>0</v>
      </c>
      <c r="AE451" s="193" t="s">
        <v>77</v>
      </c>
      <c r="AF451" s="124">
        <f t="shared" si="29"/>
        <v>0</v>
      </c>
      <c r="AG451" s="118">
        <v>0</v>
      </c>
      <c r="AH451" s="118">
        <v>0</v>
      </c>
      <c r="AI451" s="193" t="s">
        <v>77</v>
      </c>
      <c r="AJ451" s="119">
        <v>0</v>
      </c>
      <c r="AK451" s="123" t="s">
        <v>77</v>
      </c>
      <c r="AL451" s="123" t="s">
        <v>77</v>
      </c>
      <c r="AM451" s="124">
        <f t="shared" si="30"/>
        <v>0</v>
      </c>
      <c r="AN451" s="124">
        <f>+K451+AC451-AH451</f>
        <v>11167000</v>
      </c>
      <c r="AO451" s="119" t="s">
        <v>69</v>
      </c>
      <c r="AP451" s="118">
        <v>11167000</v>
      </c>
      <c r="AQ451" s="119" t="s">
        <v>1214</v>
      </c>
      <c r="AR451" s="118">
        <v>0</v>
      </c>
      <c r="AS451" s="127" t="s">
        <v>77</v>
      </c>
      <c r="AT451" s="221">
        <v>10000000</v>
      </c>
      <c r="AU451" s="159">
        <f t="shared" si="27"/>
        <v>1167000</v>
      </c>
      <c r="AV451" s="98">
        <f t="shared" si="28"/>
        <v>0.89549565684606425</v>
      </c>
      <c r="AW451" s="193" t="s">
        <v>77</v>
      </c>
      <c r="AX451" s="119" t="s">
        <v>1215</v>
      </c>
      <c r="AY451" s="118" t="s">
        <v>2892</v>
      </c>
      <c r="AZ451" s="116" t="s">
        <v>69</v>
      </c>
      <c r="BA451" s="116" t="s">
        <v>69</v>
      </c>
    </row>
    <row r="452" spans="2:53" x14ac:dyDescent="0.25">
      <c r="B452" s="116">
        <v>2024</v>
      </c>
      <c r="C452" s="116">
        <v>891780111</v>
      </c>
      <c r="D452" s="117" t="s">
        <v>64</v>
      </c>
      <c r="E452" s="119" t="s">
        <v>1662</v>
      </c>
      <c r="F452" s="124" t="s">
        <v>1983</v>
      </c>
      <c r="G452" s="218">
        <v>0</v>
      </c>
      <c r="H452" s="119" t="s">
        <v>75</v>
      </c>
      <c r="I452" s="117" t="s">
        <v>65</v>
      </c>
      <c r="J452" s="118" t="s">
        <v>2269</v>
      </c>
      <c r="K452" s="118">
        <v>11167000</v>
      </c>
      <c r="L452" s="116" t="s">
        <v>70</v>
      </c>
      <c r="M452" s="118" t="s">
        <v>2555</v>
      </c>
      <c r="N452" s="118">
        <v>84452687</v>
      </c>
      <c r="O452" s="122">
        <v>14</v>
      </c>
      <c r="P452" s="219">
        <v>45302</v>
      </c>
      <c r="Q452" s="118">
        <v>2126349000</v>
      </c>
      <c r="R452" s="219">
        <v>45335</v>
      </c>
      <c r="S452" s="118">
        <v>11167000</v>
      </c>
      <c r="T452" s="119" t="s">
        <v>67</v>
      </c>
      <c r="U452" s="118">
        <v>85152695</v>
      </c>
      <c r="V452" s="118" t="s">
        <v>1189</v>
      </c>
      <c r="W452" s="219">
        <v>45335</v>
      </c>
      <c r="X452" s="219">
        <v>45335</v>
      </c>
      <c r="Y452" s="125" t="s">
        <v>77</v>
      </c>
      <c r="Z452" s="219">
        <v>45457</v>
      </c>
      <c r="AA452" s="124">
        <f t="shared" si="26"/>
        <v>122</v>
      </c>
      <c r="AB452" s="118">
        <v>0</v>
      </c>
      <c r="AC452" s="220">
        <v>0</v>
      </c>
      <c r="AD452" s="118">
        <v>0</v>
      </c>
      <c r="AE452" s="193" t="s">
        <v>77</v>
      </c>
      <c r="AF452" s="124">
        <f t="shared" si="29"/>
        <v>0</v>
      </c>
      <c r="AG452" s="118">
        <v>0</v>
      </c>
      <c r="AH452" s="118">
        <v>0</v>
      </c>
      <c r="AI452" s="193" t="s">
        <v>77</v>
      </c>
      <c r="AJ452" s="119">
        <v>0</v>
      </c>
      <c r="AK452" s="123" t="s">
        <v>77</v>
      </c>
      <c r="AL452" s="123" t="s">
        <v>77</v>
      </c>
      <c r="AM452" s="124">
        <f t="shared" si="30"/>
        <v>0</v>
      </c>
      <c r="AN452" s="124">
        <f>+K452+AC452-AH452</f>
        <v>11167000</v>
      </c>
      <c r="AO452" s="119" t="s">
        <v>69</v>
      </c>
      <c r="AP452" s="118">
        <v>11167000</v>
      </c>
      <c r="AQ452" s="119" t="s">
        <v>1214</v>
      </c>
      <c r="AR452" s="118">
        <v>0</v>
      </c>
      <c r="AS452" s="127" t="s">
        <v>77</v>
      </c>
      <c r="AT452" s="221">
        <v>10000000</v>
      </c>
      <c r="AU452" s="159">
        <f t="shared" si="27"/>
        <v>1167000</v>
      </c>
      <c r="AV452" s="98">
        <f t="shared" si="28"/>
        <v>0.89549565684606425</v>
      </c>
      <c r="AW452" s="193" t="s">
        <v>77</v>
      </c>
      <c r="AX452" s="119" t="s">
        <v>1215</v>
      </c>
      <c r="AY452" s="118" t="s">
        <v>2893</v>
      </c>
      <c r="AZ452" s="116" t="s">
        <v>69</v>
      </c>
      <c r="BA452" s="116" t="s">
        <v>69</v>
      </c>
    </row>
    <row r="453" spans="2:53" x14ac:dyDescent="0.25">
      <c r="B453" s="116">
        <v>2024</v>
      </c>
      <c r="C453" s="116">
        <v>891780111</v>
      </c>
      <c r="D453" s="117" t="s">
        <v>64</v>
      </c>
      <c r="E453" s="119" t="s">
        <v>1663</v>
      </c>
      <c r="F453" s="124" t="s">
        <v>1984</v>
      </c>
      <c r="G453" s="218">
        <v>0</v>
      </c>
      <c r="H453" s="119" t="s">
        <v>75</v>
      </c>
      <c r="I453" s="117" t="s">
        <v>65</v>
      </c>
      <c r="J453" s="118" t="s">
        <v>2273</v>
      </c>
      <c r="K453" s="118">
        <v>11167000</v>
      </c>
      <c r="L453" s="116" t="s">
        <v>70</v>
      </c>
      <c r="M453" s="118" t="s">
        <v>2556</v>
      </c>
      <c r="N453" s="118">
        <v>1083041732</v>
      </c>
      <c r="O453" s="122">
        <v>14</v>
      </c>
      <c r="P453" s="219">
        <v>45302</v>
      </c>
      <c r="Q453" s="118">
        <v>2126349000</v>
      </c>
      <c r="R453" s="219">
        <v>45335</v>
      </c>
      <c r="S453" s="118">
        <v>11167000</v>
      </c>
      <c r="T453" s="119" t="s">
        <v>67</v>
      </c>
      <c r="U453" s="118">
        <v>30766322</v>
      </c>
      <c r="V453" s="118" t="s">
        <v>2719</v>
      </c>
      <c r="W453" s="219">
        <v>45335</v>
      </c>
      <c r="X453" s="219">
        <v>45335</v>
      </c>
      <c r="Y453" s="125" t="s">
        <v>77</v>
      </c>
      <c r="Z453" s="219">
        <v>45457</v>
      </c>
      <c r="AA453" s="124">
        <f t="shared" si="26"/>
        <v>122</v>
      </c>
      <c r="AB453" s="118">
        <v>0</v>
      </c>
      <c r="AC453" s="220">
        <v>0</v>
      </c>
      <c r="AD453" s="118">
        <v>0</v>
      </c>
      <c r="AE453" s="193" t="s">
        <v>77</v>
      </c>
      <c r="AF453" s="124">
        <f t="shared" si="29"/>
        <v>0</v>
      </c>
      <c r="AG453" s="118">
        <v>0</v>
      </c>
      <c r="AH453" s="118">
        <v>0</v>
      </c>
      <c r="AI453" s="193" t="s">
        <v>77</v>
      </c>
      <c r="AJ453" s="119">
        <v>0</v>
      </c>
      <c r="AK453" s="123" t="s">
        <v>77</v>
      </c>
      <c r="AL453" s="123" t="s">
        <v>77</v>
      </c>
      <c r="AM453" s="124">
        <f t="shared" si="30"/>
        <v>0</v>
      </c>
      <c r="AN453" s="124">
        <f>+K453+AC453-AH453</f>
        <v>11167000</v>
      </c>
      <c r="AO453" s="119" t="s">
        <v>69</v>
      </c>
      <c r="AP453" s="118">
        <v>11167000</v>
      </c>
      <c r="AQ453" s="119" t="s">
        <v>1214</v>
      </c>
      <c r="AR453" s="118">
        <v>0</v>
      </c>
      <c r="AS453" s="127" t="s">
        <v>77</v>
      </c>
      <c r="AT453" s="221">
        <v>10000000</v>
      </c>
      <c r="AU453" s="159">
        <f t="shared" si="27"/>
        <v>1167000</v>
      </c>
      <c r="AV453" s="98">
        <f t="shared" si="28"/>
        <v>0.89549565684606425</v>
      </c>
      <c r="AW453" s="193" t="s">
        <v>77</v>
      </c>
      <c r="AX453" s="119" t="s">
        <v>1215</v>
      </c>
      <c r="AY453" s="118" t="s">
        <v>2894</v>
      </c>
      <c r="AZ453" s="116" t="s">
        <v>69</v>
      </c>
      <c r="BA453" s="116" t="s">
        <v>69</v>
      </c>
    </row>
    <row r="454" spans="2:53" x14ac:dyDescent="0.25">
      <c r="B454" s="116">
        <v>2024</v>
      </c>
      <c r="C454" s="116">
        <v>891780111</v>
      </c>
      <c r="D454" s="117" t="s">
        <v>64</v>
      </c>
      <c r="E454" s="119" t="s">
        <v>1664</v>
      </c>
      <c r="F454" s="124" t="s">
        <v>1985</v>
      </c>
      <c r="G454" s="218">
        <v>0</v>
      </c>
      <c r="H454" s="119" t="s">
        <v>75</v>
      </c>
      <c r="I454" s="117" t="s">
        <v>65</v>
      </c>
      <c r="J454" s="118" t="s">
        <v>2274</v>
      </c>
      <c r="K454" s="118">
        <v>9380000</v>
      </c>
      <c r="L454" s="116" t="s">
        <v>70</v>
      </c>
      <c r="M454" s="118" t="s">
        <v>2557</v>
      </c>
      <c r="N454" s="118">
        <v>1065134989</v>
      </c>
      <c r="O454" s="122">
        <v>14</v>
      </c>
      <c r="P454" s="219">
        <v>45302</v>
      </c>
      <c r="Q454" s="118">
        <v>2126349000</v>
      </c>
      <c r="R454" s="219">
        <v>45335</v>
      </c>
      <c r="S454" s="118">
        <v>9380000</v>
      </c>
      <c r="T454" s="119" t="s">
        <v>67</v>
      </c>
      <c r="U454" s="118">
        <v>2536172</v>
      </c>
      <c r="V454" s="118" t="s">
        <v>2721</v>
      </c>
      <c r="W454" s="219">
        <v>45335</v>
      </c>
      <c r="X454" s="219">
        <v>45335</v>
      </c>
      <c r="Y454" s="125" t="s">
        <v>77</v>
      </c>
      <c r="Z454" s="219">
        <v>45457</v>
      </c>
      <c r="AA454" s="124">
        <f t="shared" si="26"/>
        <v>122</v>
      </c>
      <c r="AB454" s="118">
        <v>0</v>
      </c>
      <c r="AC454" s="220">
        <v>0</v>
      </c>
      <c r="AD454" s="118">
        <v>0</v>
      </c>
      <c r="AE454" s="193" t="s">
        <v>77</v>
      </c>
      <c r="AF454" s="124">
        <f t="shared" si="29"/>
        <v>0</v>
      </c>
      <c r="AG454" s="118">
        <v>0</v>
      </c>
      <c r="AH454" s="118">
        <v>0</v>
      </c>
      <c r="AI454" s="193" t="s">
        <v>77</v>
      </c>
      <c r="AJ454" s="119">
        <v>0</v>
      </c>
      <c r="AK454" s="123" t="s">
        <v>77</v>
      </c>
      <c r="AL454" s="123" t="s">
        <v>77</v>
      </c>
      <c r="AM454" s="124">
        <f t="shared" si="30"/>
        <v>0</v>
      </c>
      <c r="AN454" s="124">
        <f>+K454+AC454-AH454</f>
        <v>9380000</v>
      </c>
      <c r="AO454" s="119" t="s">
        <v>69</v>
      </c>
      <c r="AP454" s="118">
        <v>9380000</v>
      </c>
      <c r="AQ454" s="119" t="s">
        <v>1214</v>
      </c>
      <c r="AR454" s="118">
        <v>0</v>
      </c>
      <c r="AS454" s="127" t="s">
        <v>77</v>
      </c>
      <c r="AT454" s="221">
        <v>6300000</v>
      </c>
      <c r="AU454" s="159">
        <f t="shared" si="27"/>
        <v>3080000</v>
      </c>
      <c r="AV454" s="98">
        <f t="shared" si="28"/>
        <v>0.67164179104477617</v>
      </c>
      <c r="AW454" s="193" t="s">
        <v>77</v>
      </c>
      <c r="AX454" s="119" t="s">
        <v>1215</v>
      </c>
      <c r="AY454" s="118" t="s">
        <v>2895</v>
      </c>
      <c r="AZ454" s="116" t="s">
        <v>69</v>
      </c>
      <c r="BA454" s="116" t="s">
        <v>69</v>
      </c>
    </row>
    <row r="455" spans="2:53" x14ac:dyDescent="0.25">
      <c r="B455" s="116">
        <v>2024</v>
      </c>
      <c r="C455" s="116">
        <v>891780111</v>
      </c>
      <c r="D455" s="117" t="s">
        <v>64</v>
      </c>
      <c r="E455" s="119" t="s">
        <v>1665</v>
      </c>
      <c r="F455" s="124" t="s">
        <v>1986</v>
      </c>
      <c r="G455" s="218">
        <v>0</v>
      </c>
      <c r="H455" s="119" t="s">
        <v>75</v>
      </c>
      <c r="I455" s="117" t="s">
        <v>65</v>
      </c>
      <c r="J455" s="118" t="s">
        <v>2275</v>
      </c>
      <c r="K455" s="118">
        <v>9380000</v>
      </c>
      <c r="L455" s="116" t="s">
        <v>70</v>
      </c>
      <c r="M455" s="118" t="s">
        <v>2558</v>
      </c>
      <c r="N455" s="118">
        <v>1082984745</v>
      </c>
      <c r="O455" s="122">
        <v>14</v>
      </c>
      <c r="P455" s="219">
        <v>45302</v>
      </c>
      <c r="Q455" s="118">
        <v>2126349000</v>
      </c>
      <c r="R455" s="219">
        <v>45335</v>
      </c>
      <c r="S455" s="118">
        <v>9380000</v>
      </c>
      <c r="T455" s="119" t="s">
        <v>67</v>
      </c>
      <c r="U455" s="118">
        <v>84450555</v>
      </c>
      <c r="V455" s="118" t="s">
        <v>2722</v>
      </c>
      <c r="W455" s="219">
        <v>45335</v>
      </c>
      <c r="X455" s="219">
        <v>45335</v>
      </c>
      <c r="Y455" s="125" t="s">
        <v>77</v>
      </c>
      <c r="Z455" s="219">
        <v>45457</v>
      </c>
      <c r="AA455" s="124">
        <f t="shared" si="26"/>
        <v>122</v>
      </c>
      <c r="AB455" s="118">
        <v>0</v>
      </c>
      <c r="AC455" s="220">
        <v>0</v>
      </c>
      <c r="AD455" s="118">
        <v>0</v>
      </c>
      <c r="AE455" s="193" t="s">
        <v>77</v>
      </c>
      <c r="AF455" s="124">
        <f t="shared" si="29"/>
        <v>0</v>
      </c>
      <c r="AG455" s="118">
        <v>0</v>
      </c>
      <c r="AH455" s="118">
        <v>0</v>
      </c>
      <c r="AI455" s="193" t="s">
        <v>77</v>
      </c>
      <c r="AJ455" s="119">
        <v>0</v>
      </c>
      <c r="AK455" s="123" t="s">
        <v>77</v>
      </c>
      <c r="AL455" s="123" t="s">
        <v>77</v>
      </c>
      <c r="AM455" s="124">
        <f t="shared" si="30"/>
        <v>0</v>
      </c>
      <c r="AN455" s="124">
        <f>+K455+AC455-AH455</f>
        <v>9380000</v>
      </c>
      <c r="AO455" s="119" t="s">
        <v>69</v>
      </c>
      <c r="AP455" s="118">
        <v>9380000</v>
      </c>
      <c r="AQ455" s="119" t="s">
        <v>1214</v>
      </c>
      <c r="AR455" s="118">
        <v>0</v>
      </c>
      <c r="AS455" s="127" t="s">
        <v>77</v>
      </c>
      <c r="AT455" s="221">
        <v>8400000</v>
      </c>
      <c r="AU455" s="159">
        <f t="shared" si="27"/>
        <v>980000</v>
      </c>
      <c r="AV455" s="98">
        <f t="shared" si="28"/>
        <v>0.89552238805970152</v>
      </c>
      <c r="AW455" s="193" t="s">
        <v>77</v>
      </c>
      <c r="AX455" s="119" t="s">
        <v>1215</v>
      </c>
      <c r="AY455" s="118" t="s">
        <v>2896</v>
      </c>
      <c r="AZ455" s="116" t="s">
        <v>69</v>
      </c>
      <c r="BA455" s="116" t="s">
        <v>69</v>
      </c>
    </row>
    <row r="456" spans="2:53" x14ac:dyDescent="0.25">
      <c r="B456" s="116">
        <v>2024</v>
      </c>
      <c r="C456" s="116">
        <v>891780111</v>
      </c>
      <c r="D456" s="117" t="s">
        <v>64</v>
      </c>
      <c r="E456" s="119" t="s">
        <v>1666</v>
      </c>
      <c r="F456" s="124" t="s">
        <v>1987</v>
      </c>
      <c r="G456" s="218">
        <v>0</v>
      </c>
      <c r="H456" s="119" t="s">
        <v>75</v>
      </c>
      <c r="I456" s="117" t="s">
        <v>65</v>
      </c>
      <c r="J456" s="118" t="s">
        <v>2205</v>
      </c>
      <c r="K456" s="118">
        <v>9380000</v>
      </c>
      <c r="L456" s="116" t="s">
        <v>70</v>
      </c>
      <c r="M456" s="118" t="s">
        <v>2559</v>
      </c>
      <c r="N456" s="118">
        <v>1082882138</v>
      </c>
      <c r="O456" s="122">
        <v>14</v>
      </c>
      <c r="P456" s="219">
        <v>45302</v>
      </c>
      <c r="Q456" s="118">
        <v>2126349000</v>
      </c>
      <c r="R456" s="219">
        <v>45335</v>
      </c>
      <c r="S456" s="118">
        <v>9380000</v>
      </c>
      <c r="T456" s="119" t="s">
        <v>67</v>
      </c>
      <c r="U456" s="118">
        <v>45507423</v>
      </c>
      <c r="V456" s="118" t="s">
        <v>2714</v>
      </c>
      <c r="W456" s="219">
        <v>45335</v>
      </c>
      <c r="X456" s="219">
        <v>45335</v>
      </c>
      <c r="Y456" s="125" t="s">
        <v>77</v>
      </c>
      <c r="Z456" s="219">
        <v>45457</v>
      </c>
      <c r="AA456" s="124">
        <f t="shared" ref="AA456:AA519" si="31">+IF(Y456="1800-01-01",Z456-X456,Z456-Y456)</f>
        <v>122</v>
      </c>
      <c r="AB456" s="118">
        <v>0</v>
      </c>
      <c r="AC456" s="220">
        <v>0</v>
      </c>
      <c r="AD456" s="118">
        <v>0</v>
      </c>
      <c r="AE456" s="193" t="s">
        <v>77</v>
      </c>
      <c r="AF456" s="124">
        <f t="shared" si="29"/>
        <v>0</v>
      </c>
      <c r="AG456" s="118">
        <v>0</v>
      </c>
      <c r="AH456" s="118">
        <v>0</v>
      </c>
      <c r="AI456" s="193" t="s">
        <v>77</v>
      </c>
      <c r="AJ456" s="119">
        <v>0</v>
      </c>
      <c r="AK456" s="123" t="s">
        <v>77</v>
      </c>
      <c r="AL456" s="123" t="s">
        <v>77</v>
      </c>
      <c r="AM456" s="124">
        <f t="shared" si="30"/>
        <v>0</v>
      </c>
      <c r="AN456" s="124">
        <f>+K456+AC456-AH456</f>
        <v>9380000</v>
      </c>
      <c r="AO456" s="119" t="s">
        <v>69</v>
      </c>
      <c r="AP456" s="118">
        <v>9380000</v>
      </c>
      <c r="AQ456" s="119" t="s">
        <v>1214</v>
      </c>
      <c r="AR456" s="118">
        <v>0</v>
      </c>
      <c r="AS456" s="127" t="s">
        <v>77</v>
      </c>
      <c r="AT456" s="221">
        <v>8400000</v>
      </c>
      <c r="AU456" s="159">
        <f t="shared" ref="AU456:AU519" si="32">AN456-AT456</f>
        <v>980000</v>
      </c>
      <c r="AV456" s="98">
        <f t="shared" ref="AV456:AV519" si="33">+IFERROR(AT456/AN456,"_")</f>
        <v>0.89552238805970152</v>
      </c>
      <c r="AW456" s="193" t="s">
        <v>77</v>
      </c>
      <c r="AX456" s="119" t="s">
        <v>1215</v>
      </c>
      <c r="AY456" s="118" t="s">
        <v>2897</v>
      </c>
      <c r="AZ456" s="116" t="s">
        <v>69</v>
      </c>
      <c r="BA456" s="116" t="s">
        <v>69</v>
      </c>
    </row>
    <row r="457" spans="2:53" x14ac:dyDescent="0.25">
      <c r="B457" s="116">
        <v>2024</v>
      </c>
      <c r="C457" s="116">
        <v>891780111</v>
      </c>
      <c r="D457" s="117" t="s">
        <v>64</v>
      </c>
      <c r="E457" s="119" t="s">
        <v>1667</v>
      </c>
      <c r="F457" s="124" t="s">
        <v>1988</v>
      </c>
      <c r="G457" s="218">
        <v>0</v>
      </c>
      <c r="H457" s="119" t="s">
        <v>75</v>
      </c>
      <c r="I457" s="117" t="s">
        <v>65</v>
      </c>
      <c r="J457" s="118" t="s">
        <v>2276</v>
      </c>
      <c r="K457" s="118">
        <v>11167000</v>
      </c>
      <c r="L457" s="116" t="s">
        <v>70</v>
      </c>
      <c r="M457" s="118" t="s">
        <v>2560</v>
      </c>
      <c r="N457" s="118">
        <v>36695248</v>
      </c>
      <c r="O457" s="122">
        <v>14</v>
      </c>
      <c r="P457" s="219">
        <v>45302</v>
      </c>
      <c r="Q457" s="118">
        <v>2126349000</v>
      </c>
      <c r="R457" s="219">
        <v>45335</v>
      </c>
      <c r="S457" s="118">
        <v>11167000</v>
      </c>
      <c r="T457" s="119" t="s">
        <v>67</v>
      </c>
      <c r="U457" s="118">
        <v>45507423</v>
      </c>
      <c r="V457" s="118" t="s">
        <v>2714</v>
      </c>
      <c r="W457" s="219">
        <v>45335</v>
      </c>
      <c r="X457" s="219">
        <v>45335</v>
      </c>
      <c r="Y457" s="125" t="s">
        <v>77</v>
      </c>
      <c r="Z457" s="219">
        <v>45457</v>
      </c>
      <c r="AA457" s="124">
        <f t="shared" si="31"/>
        <v>122</v>
      </c>
      <c r="AB457" s="118">
        <v>0</v>
      </c>
      <c r="AC457" s="220">
        <v>0</v>
      </c>
      <c r="AD457" s="118">
        <v>0</v>
      </c>
      <c r="AE457" s="193" t="s">
        <v>77</v>
      </c>
      <c r="AF457" s="124">
        <f t="shared" si="29"/>
        <v>0</v>
      </c>
      <c r="AG457" s="118">
        <v>0</v>
      </c>
      <c r="AH457" s="118">
        <v>0</v>
      </c>
      <c r="AI457" s="193" t="s">
        <v>77</v>
      </c>
      <c r="AJ457" s="119">
        <v>0</v>
      </c>
      <c r="AK457" s="123" t="s">
        <v>77</v>
      </c>
      <c r="AL457" s="123" t="s">
        <v>77</v>
      </c>
      <c r="AM457" s="124">
        <f t="shared" si="30"/>
        <v>0</v>
      </c>
      <c r="AN457" s="124">
        <f>+K457+AC457-AH457</f>
        <v>11167000</v>
      </c>
      <c r="AO457" s="119" t="s">
        <v>69</v>
      </c>
      <c r="AP457" s="118">
        <v>11167000</v>
      </c>
      <c r="AQ457" s="119" t="s">
        <v>1214</v>
      </c>
      <c r="AR457" s="118">
        <v>0</v>
      </c>
      <c r="AS457" s="127" t="s">
        <v>77</v>
      </c>
      <c r="AT457" s="221">
        <v>10000000</v>
      </c>
      <c r="AU457" s="159">
        <f t="shared" si="32"/>
        <v>1167000</v>
      </c>
      <c r="AV457" s="98">
        <f t="shared" si="33"/>
        <v>0.89549565684606425</v>
      </c>
      <c r="AW457" s="193" t="s">
        <v>77</v>
      </c>
      <c r="AX457" s="119" t="s">
        <v>1215</v>
      </c>
      <c r="AY457" s="118" t="s">
        <v>2898</v>
      </c>
      <c r="AZ457" s="116" t="s">
        <v>69</v>
      </c>
      <c r="BA457" s="116" t="s">
        <v>69</v>
      </c>
    </row>
    <row r="458" spans="2:53" x14ac:dyDescent="0.25">
      <c r="B458" s="116">
        <v>2024</v>
      </c>
      <c r="C458" s="116">
        <v>891780111</v>
      </c>
      <c r="D458" s="117" t="s">
        <v>64</v>
      </c>
      <c r="E458" s="119" t="s">
        <v>1668</v>
      </c>
      <c r="F458" s="124" t="s">
        <v>1989</v>
      </c>
      <c r="G458" s="218">
        <v>0</v>
      </c>
      <c r="H458" s="119" t="s">
        <v>75</v>
      </c>
      <c r="I458" s="117" t="s">
        <v>65</v>
      </c>
      <c r="J458" s="118" t="s">
        <v>2277</v>
      </c>
      <c r="K458" s="118">
        <v>9380000</v>
      </c>
      <c r="L458" s="116" t="s">
        <v>70</v>
      </c>
      <c r="M458" s="118" t="s">
        <v>2561</v>
      </c>
      <c r="N458" s="118">
        <v>36641670</v>
      </c>
      <c r="O458" s="122">
        <v>14</v>
      </c>
      <c r="P458" s="219">
        <v>45302</v>
      </c>
      <c r="Q458" s="118">
        <v>2126349000</v>
      </c>
      <c r="R458" s="219">
        <v>45335</v>
      </c>
      <c r="S458" s="118">
        <v>9380000</v>
      </c>
      <c r="T458" s="119" t="s">
        <v>67</v>
      </c>
      <c r="U458" s="118">
        <v>45507423</v>
      </c>
      <c r="V458" s="118" t="s">
        <v>2714</v>
      </c>
      <c r="W458" s="219">
        <v>45335</v>
      </c>
      <c r="X458" s="219">
        <v>45335</v>
      </c>
      <c r="Y458" s="125" t="s">
        <v>77</v>
      </c>
      <c r="Z458" s="219">
        <v>45457</v>
      </c>
      <c r="AA458" s="124">
        <f t="shared" si="31"/>
        <v>122</v>
      </c>
      <c r="AB458" s="118">
        <v>0</v>
      </c>
      <c r="AC458" s="220">
        <v>0</v>
      </c>
      <c r="AD458" s="118">
        <v>0</v>
      </c>
      <c r="AE458" s="193" t="s">
        <v>77</v>
      </c>
      <c r="AF458" s="124">
        <f t="shared" si="29"/>
        <v>0</v>
      </c>
      <c r="AG458" s="118">
        <v>0</v>
      </c>
      <c r="AH458" s="118">
        <v>0</v>
      </c>
      <c r="AI458" s="193" t="s">
        <v>77</v>
      </c>
      <c r="AJ458" s="119">
        <v>0</v>
      </c>
      <c r="AK458" s="123" t="s">
        <v>77</v>
      </c>
      <c r="AL458" s="123" t="s">
        <v>77</v>
      </c>
      <c r="AM458" s="124">
        <f t="shared" si="30"/>
        <v>0</v>
      </c>
      <c r="AN458" s="124">
        <f>+K458+AC458-AH458</f>
        <v>9380000</v>
      </c>
      <c r="AO458" s="119" t="s">
        <v>69</v>
      </c>
      <c r="AP458" s="118">
        <v>9380000</v>
      </c>
      <c r="AQ458" s="119" t="s">
        <v>1214</v>
      </c>
      <c r="AR458" s="118">
        <v>0</v>
      </c>
      <c r="AS458" s="127" t="s">
        <v>77</v>
      </c>
      <c r="AT458" s="221">
        <v>8400000</v>
      </c>
      <c r="AU458" s="159">
        <f t="shared" si="32"/>
        <v>980000</v>
      </c>
      <c r="AV458" s="98">
        <f t="shared" si="33"/>
        <v>0.89552238805970152</v>
      </c>
      <c r="AW458" s="193" t="s">
        <v>77</v>
      </c>
      <c r="AX458" s="119" t="s">
        <v>1215</v>
      </c>
      <c r="AY458" s="118" t="s">
        <v>2899</v>
      </c>
      <c r="AZ458" s="116" t="s">
        <v>69</v>
      </c>
      <c r="BA458" s="116" t="s">
        <v>69</v>
      </c>
    </row>
    <row r="459" spans="2:53" x14ac:dyDescent="0.25">
      <c r="B459" s="116">
        <v>2024</v>
      </c>
      <c r="C459" s="116">
        <v>891780111</v>
      </c>
      <c r="D459" s="117" t="s">
        <v>64</v>
      </c>
      <c r="E459" s="119" t="s">
        <v>1669</v>
      </c>
      <c r="F459" s="124" t="s">
        <v>1990</v>
      </c>
      <c r="G459" s="218">
        <v>0</v>
      </c>
      <c r="H459" s="119" t="s">
        <v>75</v>
      </c>
      <c r="I459" s="117" t="s">
        <v>65</v>
      </c>
      <c r="J459" s="118" t="s">
        <v>2278</v>
      </c>
      <c r="K459" s="118">
        <v>12060000</v>
      </c>
      <c r="L459" s="116" t="s">
        <v>70</v>
      </c>
      <c r="M459" s="118" t="s">
        <v>2562</v>
      </c>
      <c r="N459" s="118">
        <v>49758019</v>
      </c>
      <c r="O459" s="122">
        <v>13</v>
      </c>
      <c r="P459" s="193">
        <v>45302</v>
      </c>
      <c r="Q459" s="118">
        <v>4518689382</v>
      </c>
      <c r="R459" s="219">
        <v>45335</v>
      </c>
      <c r="S459" s="118">
        <v>12060000</v>
      </c>
      <c r="T459" s="119" t="s">
        <v>67</v>
      </c>
      <c r="U459" s="118">
        <v>57441846</v>
      </c>
      <c r="V459" s="118" t="s">
        <v>1184</v>
      </c>
      <c r="W459" s="219">
        <v>45335</v>
      </c>
      <c r="X459" s="219">
        <v>45335</v>
      </c>
      <c r="Y459" s="125" t="s">
        <v>77</v>
      </c>
      <c r="Z459" s="219">
        <v>45457</v>
      </c>
      <c r="AA459" s="124">
        <f t="shared" si="31"/>
        <v>122</v>
      </c>
      <c r="AB459" s="118">
        <v>0</v>
      </c>
      <c r="AC459" s="220">
        <v>0</v>
      </c>
      <c r="AD459" s="118">
        <v>0</v>
      </c>
      <c r="AE459" s="193" t="s">
        <v>77</v>
      </c>
      <c r="AF459" s="124">
        <f t="shared" si="29"/>
        <v>0</v>
      </c>
      <c r="AG459" s="118">
        <v>0</v>
      </c>
      <c r="AH459" s="118">
        <v>0</v>
      </c>
      <c r="AI459" s="193" t="s">
        <v>77</v>
      </c>
      <c r="AJ459" s="119">
        <v>0</v>
      </c>
      <c r="AK459" s="123" t="s">
        <v>77</v>
      </c>
      <c r="AL459" s="123" t="s">
        <v>77</v>
      </c>
      <c r="AM459" s="124">
        <f t="shared" si="30"/>
        <v>0</v>
      </c>
      <c r="AN459" s="124">
        <f>+K459+AC459-AH459</f>
        <v>12060000</v>
      </c>
      <c r="AO459" s="119" t="s">
        <v>69</v>
      </c>
      <c r="AP459" s="118">
        <v>12060000</v>
      </c>
      <c r="AQ459" s="119" t="s">
        <v>1214</v>
      </c>
      <c r="AR459" s="118">
        <v>0</v>
      </c>
      <c r="AS459" s="127" t="s">
        <v>77</v>
      </c>
      <c r="AT459" s="221">
        <v>10800000</v>
      </c>
      <c r="AU459" s="159">
        <f t="shared" si="32"/>
        <v>1260000</v>
      </c>
      <c r="AV459" s="98">
        <f t="shared" si="33"/>
        <v>0.89552238805970152</v>
      </c>
      <c r="AW459" s="193" t="s">
        <v>77</v>
      </c>
      <c r="AX459" s="119" t="s">
        <v>1215</v>
      </c>
      <c r="AY459" s="118" t="s">
        <v>2900</v>
      </c>
      <c r="AZ459" s="116" t="s">
        <v>69</v>
      </c>
      <c r="BA459" s="116" t="s">
        <v>69</v>
      </c>
    </row>
    <row r="460" spans="2:53" x14ac:dyDescent="0.25">
      <c r="B460" s="116">
        <v>2024</v>
      </c>
      <c r="C460" s="116">
        <v>891780111</v>
      </c>
      <c r="D460" s="117" t="s">
        <v>64</v>
      </c>
      <c r="E460" s="119" t="s">
        <v>1670</v>
      </c>
      <c r="F460" s="124" t="s">
        <v>1991</v>
      </c>
      <c r="G460" s="218">
        <v>0</v>
      </c>
      <c r="H460" s="119" t="s">
        <v>75</v>
      </c>
      <c r="I460" s="117" t="s">
        <v>65</v>
      </c>
      <c r="J460" s="118" t="s">
        <v>2279</v>
      </c>
      <c r="K460" s="118">
        <v>15360000</v>
      </c>
      <c r="L460" s="116" t="s">
        <v>70</v>
      </c>
      <c r="M460" s="118" t="s">
        <v>2563</v>
      </c>
      <c r="N460" s="118">
        <v>57420166</v>
      </c>
      <c r="O460" s="122">
        <v>13</v>
      </c>
      <c r="P460" s="193">
        <v>45302</v>
      </c>
      <c r="Q460" s="118">
        <v>4518689382</v>
      </c>
      <c r="R460" s="219">
        <v>45335</v>
      </c>
      <c r="S460" s="118">
        <v>15360000</v>
      </c>
      <c r="T460" s="119" t="s">
        <v>67</v>
      </c>
      <c r="U460" s="118">
        <v>36564011</v>
      </c>
      <c r="V460" s="118" t="s">
        <v>1187</v>
      </c>
      <c r="W460" s="219">
        <v>45335</v>
      </c>
      <c r="X460" s="219">
        <v>45335</v>
      </c>
      <c r="Y460" s="125" t="s">
        <v>77</v>
      </c>
      <c r="Z460" s="219">
        <v>45457</v>
      </c>
      <c r="AA460" s="124">
        <f t="shared" si="31"/>
        <v>122</v>
      </c>
      <c r="AB460" s="118">
        <v>0</v>
      </c>
      <c r="AC460" s="220">
        <v>0</v>
      </c>
      <c r="AD460" s="118">
        <v>0</v>
      </c>
      <c r="AE460" s="193" t="s">
        <v>77</v>
      </c>
      <c r="AF460" s="124">
        <f t="shared" si="29"/>
        <v>0</v>
      </c>
      <c r="AG460" s="118">
        <v>0</v>
      </c>
      <c r="AH460" s="118">
        <v>0</v>
      </c>
      <c r="AI460" s="193" t="s">
        <v>77</v>
      </c>
      <c r="AJ460" s="119">
        <v>0</v>
      </c>
      <c r="AK460" s="123" t="s">
        <v>77</v>
      </c>
      <c r="AL460" s="123" t="s">
        <v>77</v>
      </c>
      <c r="AM460" s="124">
        <f t="shared" si="30"/>
        <v>0</v>
      </c>
      <c r="AN460" s="124">
        <f>+K460+AC460-AH460</f>
        <v>15360000</v>
      </c>
      <c r="AO460" s="119" t="s">
        <v>69</v>
      </c>
      <c r="AP460" s="118">
        <v>15360000</v>
      </c>
      <c r="AQ460" s="119" t="s">
        <v>1214</v>
      </c>
      <c r="AR460" s="118">
        <v>0</v>
      </c>
      <c r="AS460" s="127" t="s">
        <v>77</v>
      </c>
      <c r="AT460" s="221">
        <v>13440000</v>
      </c>
      <c r="AU460" s="159">
        <f t="shared" si="32"/>
        <v>1920000</v>
      </c>
      <c r="AV460" s="98">
        <f t="shared" si="33"/>
        <v>0.875</v>
      </c>
      <c r="AW460" s="193" t="s">
        <v>77</v>
      </c>
      <c r="AX460" s="119" t="s">
        <v>1215</v>
      </c>
      <c r="AY460" s="118" t="s">
        <v>2901</v>
      </c>
      <c r="AZ460" s="116" t="s">
        <v>69</v>
      </c>
      <c r="BA460" s="116" t="s">
        <v>69</v>
      </c>
    </row>
    <row r="461" spans="2:53" x14ac:dyDescent="0.25">
      <c r="B461" s="116">
        <v>2024</v>
      </c>
      <c r="C461" s="116">
        <v>891780111</v>
      </c>
      <c r="D461" s="117" t="s">
        <v>64</v>
      </c>
      <c r="E461" s="119" t="s">
        <v>1671</v>
      </c>
      <c r="F461" s="124" t="s">
        <v>1992</v>
      </c>
      <c r="G461" s="218">
        <v>0</v>
      </c>
      <c r="H461" s="119" t="s">
        <v>75</v>
      </c>
      <c r="I461" s="117" t="s">
        <v>65</v>
      </c>
      <c r="J461" s="118" t="s">
        <v>2280</v>
      </c>
      <c r="K461" s="118">
        <v>4200000</v>
      </c>
      <c r="L461" s="116" t="s">
        <v>70</v>
      </c>
      <c r="M461" s="118" t="s">
        <v>2564</v>
      </c>
      <c r="N461" s="118">
        <v>57466627</v>
      </c>
      <c r="O461" s="122">
        <v>14</v>
      </c>
      <c r="P461" s="219">
        <v>45302</v>
      </c>
      <c r="Q461" s="118">
        <v>2126349000</v>
      </c>
      <c r="R461" s="219">
        <v>45335</v>
      </c>
      <c r="S461" s="118">
        <v>4200000</v>
      </c>
      <c r="T461" s="119" t="s">
        <v>67</v>
      </c>
      <c r="U461" s="118">
        <v>57426272</v>
      </c>
      <c r="V461" s="118" t="s">
        <v>1211</v>
      </c>
      <c r="W461" s="219">
        <v>45335</v>
      </c>
      <c r="X461" s="219">
        <v>45335</v>
      </c>
      <c r="Y461" s="125" t="s">
        <v>77</v>
      </c>
      <c r="Z461" s="219">
        <v>45382</v>
      </c>
      <c r="AA461" s="124">
        <f t="shared" si="31"/>
        <v>47</v>
      </c>
      <c r="AB461" s="118">
        <v>0</v>
      </c>
      <c r="AC461" s="220">
        <v>0</v>
      </c>
      <c r="AD461" s="118">
        <v>0</v>
      </c>
      <c r="AE461" s="193" t="s">
        <v>77</v>
      </c>
      <c r="AF461" s="124">
        <f t="shared" si="29"/>
        <v>0</v>
      </c>
      <c r="AG461" s="118">
        <v>0</v>
      </c>
      <c r="AH461" s="118">
        <v>0</v>
      </c>
      <c r="AI461" s="193" t="s">
        <v>77</v>
      </c>
      <c r="AJ461" s="119">
        <v>0</v>
      </c>
      <c r="AK461" s="123" t="s">
        <v>77</v>
      </c>
      <c r="AL461" s="123" t="s">
        <v>77</v>
      </c>
      <c r="AM461" s="124">
        <f t="shared" si="30"/>
        <v>0</v>
      </c>
      <c r="AN461" s="124">
        <f>+K461+AC461-AH461</f>
        <v>4200000</v>
      </c>
      <c r="AO461" s="119" t="s">
        <v>69</v>
      </c>
      <c r="AP461" s="118">
        <v>4200000</v>
      </c>
      <c r="AQ461" s="119" t="s">
        <v>1214</v>
      </c>
      <c r="AR461" s="118">
        <v>0</v>
      </c>
      <c r="AS461" s="127" t="s">
        <v>77</v>
      </c>
      <c r="AT461" s="221">
        <v>4200000</v>
      </c>
      <c r="AU461" s="159">
        <f t="shared" si="32"/>
        <v>0</v>
      </c>
      <c r="AV461" s="98">
        <f t="shared" si="33"/>
        <v>1</v>
      </c>
      <c r="AW461" s="193" t="s">
        <v>77</v>
      </c>
      <c r="AX461" s="119" t="s">
        <v>1497</v>
      </c>
      <c r="AY461" s="118" t="s">
        <v>2902</v>
      </c>
      <c r="AZ461" s="116" t="s">
        <v>69</v>
      </c>
      <c r="BA461" s="116" t="s">
        <v>69</v>
      </c>
    </row>
    <row r="462" spans="2:53" x14ac:dyDescent="0.25">
      <c r="B462" s="116">
        <v>2024</v>
      </c>
      <c r="C462" s="116">
        <v>891780111</v>
      </c>
      <c r="D462" s="117" t="s">
        <v>64</v>
      </c>
      <c r="E462" s="119" t="s">
        <v>1672</v>
      </c>
      <c r="F462" s="124" t="s">
        <v>1993</v>
      </c>
      <c r="G462" s="218">
        <v>0</v>
      </c>
      <c r="H462" s="119" t="s">
        <v>75</v>
      </c>
      <c r="I462" s="117" t="s">
        <v>65</v>
      </c>
      <c r="J462" s="118" t="s">
        <v>2281</v>
      </c>
      <c r="K462" s="118">
        <v>16527000</v>
      </c>
      <c r="L462" s="116" t="s">
        <v>70</v>
      </c>
      <c r="M462" s="118" t="s">
        <v>2565</v>
      </c>
      <c r="N462" s="118">
        <v>1082909660</v>
      </c>
      <c r="O462" s="122">
        <v>14</v>
      </c>
      <c r="P462" s="219">
        <v>45302</v>
      </c>
      <c r="Q462" s="118">
        <v>2126349000</v>
      </c>
      <c r="R462" s="219">
        <v>45336</v>
      </c>
      <c r="S462" s="118">
        <v>16527000</v>
      </c>
      <c r="T462" s="119" t="s">
        <v>67</v>
      </c>
      <c r="U462" s="118">
        <v>4978990</v>
      </c>
      <c r="V462" s="118" t="s">
        <v>2723</v>
      </c>
      <c r="W462" s="219">
        <v>45335</v>
      </c>
      <c r="X462" s="219">
        <v>45336</v>
      </c>
      <c r="Y462" s="125" t="s">
        <v>77</v>
      </c>
      <c r="Z462" s="219">
        <v>45457</v>
      </c>
      <c r="AA462" s="124">
        <f t="shared" si="31"/>
        <v>121</v>
      </c>
      <c r="AB462" s="118">
        <v>0</v>
      </c>
      <c r="AC462" s="220">
        <v>0</v>
      </c>
      <c r="AD462" s="118">
        <v>0</v>
      </c>
      <c r="AE462" s="193" t="s">
        <v>77</v>
      </c>
      <c r="AF462" s="124">
        <f t="shared" si="29"/>
        <v>0</v>
      </c>
      <c r="AG462" s="118">
        <v>0</v>
      </c>
      <c r="AH462" s="118">
        <v>0</v>
      </c>
      <c r="AI462" s="193" t="s">
        <v>77</v>
      </c>
      <c r="AJ462" s="119">
        <v>0</v>
      </c>
      <c r="AK462" s="123" t="s">
        <v>77</v>
      </c>
      <c r="AL462" s="123" t="s">
        <v>77</v>
      </c>
      <c r="AM462" s="124">
        <f t="shared" si="30"/>
        <v>0</v>
      </c>
      <c r="AN462" s="124">
        <f>+K462+AC462-AH462</f>
        <v>16527000</v>
      </c>
      <c r="AO462" s="119" t="s">
        <v>69</v>
      </c>
      <c r="AP462" s="118">
        <v>16527000</v>
      </c>
      <c r="AQ462" s="119" t="s">
        <v>1214</v>
      </c>
      <c r="AR462" s="118">
        <v>0</v>
      </c>
      <c r="AS462" s="127" t="s">
        <v>77</v>
      </c>
      <c r="AT462" s="221">
        <v>11100000</v>
      </c>
      <c r="AU462" s="159">
        <f t="shared" si="32"/>
        <v>5427000</v>
      </c>
      <c r="AV462" s="98">
        <f t="shared" si="33"/>
        <v>0.67162824469050642</v>
      </c>
      <c r="AW462" s="193" t="s">
        <v>77</v>
      </c>
      <c r="AX462" s="119" t="s">
        <v>1215</v>
      </c>
      <c r="AY462" s="118" t="s">
        <v>2903</v>
      </c>
      <c r="AZ462" s="116" t="s">
        <v>69</v>
      </c>
      <c r="BA462" s="116" t="s">
        <v>69</v>
      </c>
    </row>
    <row r="463" spans="2:53" x14ac:dyDescent="0.25">
      <c r="B463" s="116">
        <v>2024</v>
      </c>
      <c r="C463" s="116">
        <v>891780111</v>
      </c>
      <c r="D463" s="117" t="s">
        <v>64</v>
      </c>
      <c r="E463" s="119" t="s">
        <v>1673</v>
      </c>
      <c r="F463" s="124" t="s">
        <v>1994</v>
      </c>
      <c r="G463" s="218">
        <v>0</v>
      </c>
      <c r="H463" s="119" t="s">
        <v>75</v>
      </c>
      <c r="I463" s="117" t="s">
        <v>65</v>
      </c>
      <c r="J463" s="118" t="s">
        <v>2282</v>
      </c>
      <c r="K463" s="118">
        <v>13400000</v>
      </c>
      <c r="L463" s="116" t="s">
        <v>70</v>
      </c>
      <c r="M463" s="118" t="s">
        <v>2566</v>
      </c>
      <c r="N463" s="118">
        <v>12560564</v>
      </c>
      <c r="O463" s="122">
        <v>13</v>
      </c>
      <c r="P463" s="193">
        <v>45302</v>
      </c>
      <c r="Q463" s="118">
        <v>4518689382</v>
      </c>
      <c r="R463" s="219">
        <v>45336</v>
      </c>
      <c r="S463" s="118">
        <v>13400000</v>
      </c>
      <c r="T463" s="119" t="s">
        <v>67</v>
      </c>
      <c r="U463" s="118">
        <v>36557666</v>
      </c>
      <c r="V463" s="118" t="s">
        <v>1174</v>
      </c>
      <c r="W463" s="219">
        <v>45335</v>
      </c>
      <c r="X463" s="219">
        <v>45336</v>
      </c>
      <c r="Y463" s="125" t="s">
        <v>77</v>
      </c>
      <c r="Z463" s="219">
        <v>45457</v>
      </c>
      <c r="AA463" s="124">
        <f t="shared" si="31"/>
        <v>121</v>
      </c>
      <c r="AB463" s="118">
        <v>0</v>
      </c>
      <c r="AC463" s="220">
        <v>0</v>
      </c>
      <c r="AD463" s="118">
        <v>0</v>
      </c>
      <c r="AE463" s="193" t="s">
        <v>77</v>
      </c>
      <c r="AF463" s="124">
        <f t="shared" si="29"/>
        <v>0</v>
      </c>
      <c r="AG463" s="118">
        <v>0</v>
      </c>
      <c r="AH463" s="118">
        <v>0</v>
      </c>
      <c r="AI463" s="193" t="s">
        <v>77</v>
      </c>
      <c r="AJ463" s="119">
        <v>0</v>
      </c>
      <c r="AK463" s="123" t="s">
        <v>77</v>
      </c>
      <c r="AL463" s="123" t="s">
        <v>77</v>
      </c>
      <c r="AM463" s="124">
        <f t="shared" si="30"/>
        <v>0</v>
      </c>
      <c r="AN463" s="124">
        <f>+K463+AC463-AH463</f>
        <v>13400000</v>
      </c>
      <c r="AO463" s="119" t="s">
        <v>69</v>
      </c>
      <c r="AP463" s="118">
        <v>13400000</v>
      </c>
      <c r="AQ463" s="119" t="s">
        <v>1214</v>
      </c>
      <c r="AR463" s="118">
        <v>0</v>
      </c>
      <c r="AS463" s="127" t="s">
        <v>77</v>
      </c>
      <c r="AT463" s="221">
        <v>12000000</v>
      </c>
      <c r="AU463" s="159">
        <f t="shared" si="32"/>
        <v>1400000</v>
      </c>
      <c r="AV463" s="98">
        <f t="shared" si="33"/>
        <v>0.89552238805970152</v>
      </c>
      <c r="AW463" s="193" t="s">
        <v>77</v>
      </c>
      <c r="AX463" s="119" t="s">
        <v>1215</v>
      </c>
      <c r="AY463" s="118" t="s">
        <v>2904</v>
      </c>
      <c r="AZ463" s="116" t="s">
        <v>69</v>
      </c>
      <c r="BA463" s="116" t="s">
        <v>69</v>
      </c>
    </row>
    <row r="464" spans="2:53" x14ac:dyDescent="0.25">
      <c r="B464" s="116">
        <v>2024</v>
      </c>
      <c r="C464" s="116">
        <v>891780111</v>
      </c>
      <c r="D464" s="117" t="s">
        <v>64</v>
      </c>
      <c r="E464" s="119" t="s">
        <v>1674</v>
      </c>
      <c r="F464" s="124" t="s">
        <v>1995</v>
      </c>
      <c r="G464" s="218">
        <v>0</v>
      </c>
      <c r="H464" s="119" t="s">
        <v>75</v>
      </c>
      <c r="I464" s="117" t="s">
        <v>65</v>
      </c>
      <c r="J464" s="118" t="s">
        <v>2283</v>
      </c>
      <c r="K464" s="118">
        <v>13400000</v>
      </c>
      <c r="L464" s="116" t="s">
        <v>70</v>
      </c>
      <c r="M464" s="118" t="s">
        <v>2567</v>
      </c>
      <c r="N464" s="118">
        <v>1082921312</v>
      </c>
      <c r="O464" s="122">
        <v>13</v>
      </c>
      <c r="P464" s="193">
        <v>45302</v>
      </c>
      <c r="Q464" s="118">
        <v>4518689382</v>
      </c>
      <c r="R464" s="219">
        <v>45336</v>
      </c>
      <c r="S464" s="118">
        <v>13400000</v>
      </c>
      <c r="T464" s="119" t="s">
        <v>67</v>
      </c>
      <c r="U464" s="118">
        <v>36557666</v>
      </c>
      <c r="V464" s="118" t="s">
        <v>1174</v>
      </c>
      <c r="W464" s="219">
        <v>45335</v>
      </c>
      <c r="X464" s="219">
        <v>45336</v>
      </c>
      <c r="Y464" s="125" t="s">
        <v>77</v>
      </c>
      <c r="Z464" s="219">
        <v>45457</v>
      </c>
      <c r="AA464" s="124">
        <f t="shared" si="31"/>
        <v>121</v>
      </c>
      <c r="AB464" s="118">
        <v>0</v>
      </c>
      <c r="AC464" s="220">
        <v>0</v>
      </c>
      <c r="AD464" s="118">
        <v>0</v>
      </c>
      <c r="AE464" s="193" t="s">
        <v>77</v>
      </c>
      <c r="AF464" s="124">
        <f t="shared" si="29"/>
        <v>0</v>
      </c>
      <c r="AG464" s="118">
        <v>0</v>
      </c>
      <c r="AH464" s="118">
        <v>0</v>
      </c>
      <c r="AI464" s="193" t="s">
        <v>77</v>
      </c>
      <c r="AJ464" s="119">
        <v>0</v>
      </c>
      <c r="AK464" s="123" t="s">
        <v>77</v>
      </c>
      <c r="AL464" s="123" t="s">
        <v>77</v>
      </c>
      <c r="AM464" s="124">
        <f t="shared" si="30"/>
        <v>0</v>
      </c>
      <c r="AN464" s="124">
        <f>+K464+AC464-AH464</f>
        <v>13400000</v>
      </c>
      <c r="AO464" s="119" t="s">
        <v>69</v>
      </c>
      <c r="AP464" s="118">
        <v>13400000</v>
      </c>
      <c r="AQ464" s="119" t="s">
        <v>1214</v>
      </c>
      <c r="AR464" s="118">
        <v>0</v>
      </c>
      <c r="AS464" s="127" t="s">
        <v>77</v>
      </c>
      <c r="AT464" s="221">
        <v>12000000</v>
      </c>
      <c r="AU464" s="159">
        <f t="shared" si="32"/>
        <v>1400000</v>
      </c>
      <c r="AV464" s="98">
        <f t="shared" si="33"/>
        <v>0.89552238805970152</v>
      </c>
      <c r="AW464" s="193" t="s">
        <v>77</v>
      </c>
      <c r="AX464" s="119" t="s">
        <v>1215</v>
      </c>
      <c r="AY464" s="118" t="s">
        <v>2905</v>
      </c>
      <c r="AZ464" s="116" t="s">
        <v>69</v>
      </c>
      <c r="BA464" s="116" t="s">
        <v>69</v>
      </c>
    </row>
    <row r="465" spans="2:53" x14ac:dyDescent="0.25">
      <c r="B465" s="116">
        <v>2024</v>
      </c>
      <c r="C465" s="116">
        <v>891780111</v>
      </c>
      <c r="D465" s="117" t="s">
        <v>64</v>
      </c>
      <c r="E465" s="119" t="s">
        <v>1675</v>
      </c>
      <c r="F465" s="124" t="s">
        <v>1996</v>
      </c>
      <c r="G465" s="218">
        <v>0</v>
      </c>
      <c r="H465" s="119" t="s">
        <v>75</v>
      </c>
      <c r="I465" s="117" t="s">
        <v>65</v>
      </c>
      <c r="J465" s="118" t="s">
        <v>2284</v>
      </c>
      <c r="K465" s="118">
        <v>14850000</v>
      </c>
      <c r="L465" s="116" t="s">
        <v>70</v>
      </c>
      <c r="M465" s="118" t="s">
        <v>2568</v>
      </c>
      <c r="N465" s="118">
        <v>1082903282</v>
      </c>
      <c r="O465" s="122">
        <v>13</v>
      </c>
      <c r="P465" s="193">
        <v>45302</v>
      </c>
      <c r="Q465" s="118">
        <v>4518689382</v>
      </c>
      <c r="R465" s="219">
        <v>45336</v>
      </c>
      <c r="S465" s="118">
        <v>14850000</v>
      </c>
      <c r="T465" s="119" t="s">
        <v>67</v>
      </c>
      <c r="U465" s="118">
        <v>85449357</v>
      </c>
      <c r="V465" s="118" t="s">
        <v>1172</v>
      </c>
      <c r="W465" s="219">
        <v>45335</v>
      </c>
      <c r="X465" s="219">
        <v>45336</v>
      </c>
      <c r="Y465" s="125" t="s">
        <v>77</v>
      </c>
      <c r="Z465" s="219">
        <v>45457</v>
      </c>
      <c r="AA465" s="124">
        <f t="shared" si="31"/>
        <v>121</v>
      </c>
      <c r="AB465" s="118">
        <v>0</v>
      </c>
      <c r="AC465" s="220">
        <v>0</v>
      </c>
      <c r="AD465" s="118">
        <v>0</v>
      </c>
      <c r="AE465" s="193" t="s">
        <v>77</v>
      </c>
      <c r="AF465" s="124">
        <f t="shared" si="29"/>
        <v>0</v>
      </c>
      <c r="AG465" s="118">
        <v>0</v>
      </c>
      <c r="AH465" s="118">
        <v>0</v>
      </c>
      <c r="AI465" s="193" t="s">
        <v>77</v>
      </c>
      <c r="AJ465" s="119">
        <v>0</v>
      </c>
      <c r="AK465" s="123" t="s">
        <v>77</v>
      </c>
      <c r="AL465" s="123" t="s">
        <v>77</v>
      </c>
      <c r="AM465" s="124">
        <f t="shared" si="30"/>
        <v>0</v>
      </c>
      <c r="AN465" s="124">
        <f>+K465+AC465-AH465</f>
        <v>14850000</v>
      </c>
      <c r="AO465" s="119" t="s">
        <v>69</v>
      </c>
      <c r="AP465" s="118">
        <v>14850000</v>
      </c>
      <c r="AQ465" s="119" t="s">
        <v>1214</v>
      </c>
      <c r="AR465" s="118">
        <v>0</v>
      </c>
      <c r="AS465" s="127" t="s">
        <v>77</v>
      </c>
      <c r="AT465" s="221">
        <v>13200000</v>
      </c>
      <c r="AU465" s="159">
        <f t="shared" si="32"/>
        <v>1650000</v>
      </c>
      <c r="AV465" s="98">
        <f t="shared" si="33"/>
        <v>0.88888888888888884</v>
      </c>
      <c r="AW465" s="193" t="s">
        <v>77</v>
      </c>
      <c r="AX465" s="119" t="s">
        <v>1215</v>
      </c>
      <c r="AY465" s="118" t="s">
        <v>2906</v>
      </c>
      <c r="AZ465" s="116" t="s">
        <v>69</v>
      </c>
      <c r="BA465" s="116" t="s">
        <v>69</v>
      </c>
    </row>
    <row r="466" spans="2:53" x14ac:dyDescent="0.25">
      <c r="B466" s="116">
        <v>2024</v>
      </c>
      <c r="C466" s="116">
        <v>891780111</v>
      </c>
      <c r="D466" s="117" t="s">
        <v>64</v>
      </c>
      <c r="E466" s="119" t="s">
        <v>1676</v>
      </c>
      <c r="F466" s="124" t="s">
        <v>1997</v>
      </c>
      <c r="G466" s="218">
        <v>0</v>
      </c>
      <c r="H466" s="119" t="s">
        <v>75</v>
      </c>
      <c r="I466" s="117" t="s">
        <v>65</v>
      </c>
      <c r="J466" s="118" t="s">
        <v>2284</v>
      </c>
      <c r="K466" s="118">
        <v>14850000</v>
      </c>
      <c r="L466" s="116" t="s">
        <v>70</v>
      </c>
      <c r="M466" s="118" t="s">
        <v>2569</v>
      </c>
      <c r="N466" s="118">
        <v>12613225</v>
      </c>
      <c r="O466" s="122">
        <v>13</v>
      </c>
      <c r="P466" s="193">
        <v>45302</v>
      </c>
      <c r="Q466" s="118">
        <v>4518689382</v>
      </c>
      <c r="R466" s="219">
        <v>45336</v>
      </c>
      <c r="S466" s="118">
        <v>14850000</v>
      </c>
      <c r="T466" s="119" t="s">
        <v>67</v>
      </c>
      <c r="U466" s="118">
        <v>85449357</v>
      </c>
      <c r="V466" s="118" t="s">
        <v>1172</v>
      </c>
      <c r="W466" s="219">
        <v>45335</v>
      </c>
      <c r="X466" s="219">
        <v>45336</v>
      </c>
      <c r="Y466" s="125" t="s">
        <v>77</v>
      </c>
      <c r="Z466" s="219">
        <v>45457</v>
      </c>
      <c r="AA466" s="124">
        <f t="shared" si="31"/>
        <v>121</v>
      </c>
      <c r="AB466" s="118">
        <v>0</v>
      </c>
      <c r="AC466" s="220">
        <v>0</v>
      </c>
      <c r="AD466" s="118">
        <v>0</v>
      </c>
      <c r="AE466" s="193" t="s">
        <v>77</v>
      </c>
      <c r="AF466" s="124">
        <f t="shared" si="29"/>
        <v>0</v>
      </c>
      <c r="AG466" s="118">
        <v>0</v>
      </c>
      <c r="AH466" s="118">
        <v>0</v>
      </c>
      <c r="AI466" s="193" t="s">
        <v>77</v>
      </c>
      <c r="AJ466" s="119">
        <v>0</v>
      </c>
      <c r="AK466" s="123" t="s">
        <v>77</v>
      </c>
      <c r="AL466" s="123" t="s">
        <v>77</v>
      </c>
      <c r="AM466" s="124">
        <f t="shared" si="30"/>
        <v>0</v>
      </c>
      <c r="AN466" s="124">
        <f>+K466+AC466-AH466</f>
        <v>14850000</v>
      </c>
      <c r="AO466" s="119" t="s">
        <v>69</v>
      </c>
      <c r="AP466" s="118">
        <v>14850000</v>
      </c>
      <c r="AQ466" s="119" t="s">
        <v>1214</v>
      </c>
      <c r="AR466" s="118">
        <v>0</v>
      </c>
      <c r="AS466" s="127" t="s">
        <v>77</v>
      </c>
      <c r="AT466" s="221">
        <v>13200000</v>
      </c>
      <c r="AU466" s="159">
        <f t="shared" si="32"/>
        <v>1650000</v>
      </c>
      <c r="AV466" s="98">
        <f t="shared" si="33"/>
        <v>0.88888888888888884</v>
      </c>
      <c r="AW466" s="193" t="s">
        <v>77</v>
      </c>
      <c r="AX466" s="119" t="s">
        <v>1215</v>
      </c>
      <c r="AY466" s="118" t="s">
        <v>2907</v>
      </c>
      <c r="AZ466" s="116" t="s">
        <v>69</v>
      </c>
      <c r="BA466" s="116" t="s">
        <v>69</v>
      </c>
    </row>
    <row r="467" spans="2:53" x14ac:dyDescent="0.25">
      <c r="B467" s="116">
        <v>2024</v>
      </c>
      <c r="C467" s="116">
        <v>891780111</v>
      </c>
      <c r="D467" s="117" t="s">
        <v>64</v>
      </c>
      <c r="E467" s="119" t="s">
        <v>1677</v>
      </c>
      <c r="F467" s="124" t="s">
        <v>1998</v>
      </c>
      <c r="G467" s="218">
        <v>0</v>
      </c>
      <c r="H467" s="119" t="s">
        <v>75</v>
      </c>
      <c r="I467" s="117" t="s">
        <v>65</v>
      </c>
      <c r="J467" s="118" t="s">
        <v>2285</v>
      </c>
      <c r="K467" s="118">
        <v>12980000</v>
      </c>
      <c r="L467" s="116" t="s">
        <v>70</v>
      </c>
      <c r="M467" s="118" t="s">
        <v>2570</v>
      </c>
      <c r="N467" s="118">
        <v>1082927824</v>
      </c>
      <c r="O467" s="122">
        <v>13</v>
      </c>
      <c r="P467" s="193">
        <v>45302</v>
      </c>
      <c r="Q467" s="118">
        <v>4518689382</v>
      </c>
      <c r="R467" s="219">
        <v>45340</v>
      </c>
      <c r="S467" s="118">
        <v>12980000</v>
      </c>
      <c r="T467" s="119" t="s">
        <v>67</v>
      </c>
      <c r="U467" s="118">
        <v>7634885</v>
      </c>
      <c r="V467" s="118" t="s">
        <v>896</v>
      </c>
      <c r="W467" s="219">
        <v>45335</v>
      </c>
      <c r="X467" s="219">
        <v>45340</v>
      </c>
      <c r="Y467" s="125" t="s">
        <v>77</v>
      </c>
      <c r="Z467" s="219">
        <v>45457</v>
      </c>
      <c r="AA467" s="124">
        <f t="shared" si="31"/>
        <v>117</v>
      </c>
      <c r="AB467" s="118">
        <v>0</v>
      </c>
      <c r="AC467" s="220">
        <v>0</v>
      </c>
      <c r="AD467" s="118">
        <v>0</v>
      </c>
      <c r="AE467" s="193" t="s">
        <v>77</v>
      </c>
      <c r="AF467" s="124">
        <f t="shared" si="29"/>
        <v>0</v>
      </c>
      <c r="AG467" s="118">
        <v>0</v>
      </c>
      <c r="AH467" s="118">
        <v>0</v>
      </c>
      <c r="AI467" s="193" t="s">
        <v>77</v>
      </c>
      <c r="AJ467" s="119">
        <v>0</v>
      </c>
      <c r="AK467" s="123" t="s">
        <v>77</v>
      </c>
      <c r="AL467" s="123" t="s">
        <v>77</v>
      </c>
      <c r="AM467" s="124">
        <f t="shared" si="30"/>
        <v>0</v>
      </c>
      <c r="AN467" s="124">
        <f>+K467+AC467-AH467</f>
        <v>12980000</v>
      </c>
      <c r="AO467" s="119" t="s">
        <v>69</v>
      </c>
      <c r="AP467" s="118">
        <v>12980000</v>
      </c>
      <c r="AQ467" s="119" t="s">
        <v>1214</v>
      </c>
      <c r="AR467" s="118">
        <v>0</v>
      </c>
      <c r="AS467" s="127" t="s">
        <v>77</v>
      </c>
      <c r="AT467" s="221">
        <v>11220000</v>
      </c>
      <c r="AU467" s="159">
        <f t="shared" si="32"/>
        <v>1760000</v>
      </c>
      <c r="AV467" s="98">
        <f t="shared" si="33"/>
        <v>0.86440677966101698</v>
      </c>
      <c r="AW467" s="193" t="s">
        <v>77</v>
      </c>
      <c r="AX467" s="119" t="s">
        <v>1215</v>
      </c>
      <c r="AY467" s="118" t="s">
        <v>2908</v>
      </c>
      <c r="AZ467" s="116" t="s">
        <v>69</v>
      </c>
      <c r="BA467" s="116" t="s">
        <v>69</v>
      </c>
    </row>
    <row r="468" spans="2:53" x14ac:dyDescent="0.25">
      <c r="B468" s="116">
        <v>2024</v>
      </c>
      <c r="C468" s="116">
        <v>891780111</v>
      </c>
      <c r="D468" s="117" t="s">
        <v>64</v>
      </c>
      <c r="E468" s="119" t="s">
        <v>1678</v>
      </c>
      <c r="F468" s="124" t="s">
        <v>1999</v>
      </c>
      <c r="G468" s="218">
        <v>0</v>
      </c>
      <c r="H468" s="119" t="s">
        <v>75</v>
      </c>
      <c r="I468" s="117" t="s">
        <v>65</v>
      </c>
      <c r="J468" s="118" t="s">
        <v>2286</v>
      </c>
      <c r="K468" s="118">
        <v>12980000</v>
      </c>
      <c r="L468" s="116" t="s">
        <v>70</v>
      </c>
      <c r="M468" s="118" t="s">
        <v>2571</v>
      </c>
      <c r="N468" s="118">
        <v>1082948644</v>
      </c>
      <c r="O468" s="122">
        <v>13</v>
      </c>
      <c r="P468" s="193">
        <v>45302</v>
      </c>
      <c r="Q468" s="118">
        <v>4518689382</v>
      </c>
      <c r="R468" s="219">
        <v>45340</v>
      </c>
      <c r="S468" s="118">
        <v>12980000</v>
      </c>
      <c r="T468" s="119" t="s">
        <v>67</v>
      </c>
      <c r="U468" s="118">
        <v>57435262</v>
      </c>
      <c r="V468" s="118" t="s">
        <v>1190</v>
      </c>
      <c r="W468" s="219">
        <v>45335</v>
      </c>
      <c r="X468" s="219">
        <v>45340</v>
      </c>
      <c r="Y468" s="125" t="s">
        <v>77</v>
      </c>
      <c r="Z468" s="219">
        <v>45457</v>
      </c>
      <c r="AA468" s="124">
        <f t="shared" si="31"/>
        <v>117</v>
      </c>
      <c r="AB468" s="118">
        <v>0</v>
      </c>
      <c r="AC468" s="220">
        <v>0</v>
      </c>
      <c r="AD468" s="118">
        <v>0</v>
      </c>
      <c r="AE468" s="193" t="s">
        <v>77</v>
      </c>
      <c r="AF468" s="124">
        <f t="shared" si="29"/>
        <v>0</v>
      </c>
      <c r="AG468" s="118">
        <v>0</v>
      </c>
      <c r="AH468" s="118">
        <v>0</v>
      </c>
      <c r="AI468" s="193" t="s">
        <v>77</v>
      </c>
      <c r="AJ468" s="119">
        <v>0</v>
      </c>
      <c r="AK468" s="123" t="s">
        <v>77</v>
      </c>
      <c r="AL468" s="123" t="s">
        <v>77</v>
      </c>
      <c r="AM468" s="124">
        <f t="shared" si="30"/>
        <v>0</v>
      </c>
      <c r="AN468" s="124">
        <f>+K468+AC468-AH468</f>
        <v>12980000</v>
      </c>
      <c r="AO468" s="119" t="s">
        <v>69</v>
      </c>
      <c r="AP468" s="118">
        <v>12980000</v>
      </c>
      <c r="AQ468" s="119" t="s">
        <v>1214</v>
      </c>
      <c r="AR468" s="118">
        <v>0</v>
      </c>
      <c r="AS468" s="127" t="s">
        <v>77</v>
      </c>
      <c r="AT468" s="221">
        <v>11220000</v>
      </c>
      <c r="AU468" s="159">
        <f t="shared" si="32"/>
        <v>1760000</v>
      </c>
      <c r="AV468" s="98">
        <f t="shared" si="33"/>
        <v>0.86440677966101698</v>
      </c>
      <c r="AW468" s="193" t="s">
        <v>77</v>
      </c>
      <c r="AX468" s="119" t="s">
        <v>1215</v>
      </c>
      <c r="AY468" s="118" t="s">
        <v>2909</v>
      </c>
      <c r="AZ468" s="116" t="s">
        <v>69</v>
      </c>
      <c r="BA468" s="116" t="s">
        <v>69</v>
      </c>
    </row>
    <row r="469" spans="2:53" x14ac:dyDescent="0.25">
      <c r="B469" s="116">
        <v>2024</v>
      </c>
      <c r="C469" s="116">
        <v>891780111</v>
      </c>
      <c r="D469" s="117" t="s">
        <v>64</v>
      </c>
      <c r="E469" s="119" t="s">
        <v>1679</v>
      </c>
      <c r="F469" s="124" t="s">
        <v>2000</v>
      </c>
      <c r="G469" s="218">
        <v>0</v>
      </c>
      <c r="H469" s="119" t="s">
        <v>75</v>
      </c>
      <c r="I469" s="117" t="s">
        <v>65</v>
      </c>
      <c r="J469" s="118" t="s">
        <v>2287</v>
      </c>
      <c r="K469" s="118">
        <v>13400000</v>
      </c>
      <c r="L469" s="116" t="s">
        <v>70</v>
      </c>
      <c r="M469" s="118" t="s">
        <v>2572</v>
      </c>
      <c r="N469" s="118">
        <v>1007698184</v>
      </c>
      <c r="O469" s="122">
        <v>13</v>
      </c>
      <c r="P469" s="193">
        <v>45302</v>
      </c>
      <c r="Q469" s="118">
        <v>4518689382</v>
      </c>
      <c r="R469" s="219">
        <v>45336</v>
      </c>
      <c r="S469" s="118">
        <v>13400000</v>
      </c>
      <c r="T469" s="119" t="s">
        <v>67</v>
      </c>
      <c r="U469" s="118">
        <v>72175281</v>
      </c>
      <c r="V469" s="118" t="s">
        <v>1197</v>
      </c>
      <c r="W469" s="219">
        <v>45335</v>
      </c>
      <c r="X469" s="219">
        <v>45336</v>
      </c>
      <c r="Y469" s="125" t="s">
        <v>77</v>
      </c>
      <c r="Z469" s="219">
        <v>45457</v>
      </c>
      <c r="AA469" s="124">
        <f t="shared" si="31"/>
        <v>121</v>
      </c>
      <c r="AB469" s="118">
        <v>0</v>
      </c>
      <c r="AC469" s="220">
        <v>0</v>
      </c>
      <c r="AD469" s="118">
        <v>0</v>
      </c>
      <c r="AE469" s="193" t="s">
        <v>77</v>
      </c>
      <c r="AF469" s="124">
        <f t="shared" si="29"/>
        <v>0</v>
      </c>
      <c r="AG469" s="118">
        <v>0</v>
      </c>
      <c r="AH469" s="118">
        <v>0</v>
      </c>
      <c r="AI469" s="193" t="s">
        <v>77</v>
      </c>
      <c r="AJ469" s="119">
        <v>0</v>
      </c>
      <c r="AK469" s="123" t="s">
        <v>77</v>
      </c>
      <c r="AL469" s="123" t="s">
        <v>77</v>
      </c>
      <c r="AM469" s="124">
        <f t="shared" si="30"/>
        <v>0</v>
      </c>
      <c r="AN469" s="124">
        <f>+K469+AC469-AH469</f>
        <v>13400000</v>
      </c>
      <c r="AO469" s="119" t="s">
        <v>69</v>
      </c>
      <c r="AP469" s="118">
        <v>13400000</v>
      </c>
      <c r="AQ469" s="119" t="s">
        <v>1214</v>
      </c>
      <c r="AR469" s="118">
        <v>0</v>
      </c>
      <c r="AS469" s="127" t="s">
        <v>77</v>
      </c>
      <c r="AT469" s="221">
        <v>12000000</v>
      </c>
      <c r="AU469" s="159">
        <f t="shared" si="32"/>
        <v>1400000</v>
      </c>
      <c r="AV469" s="98">
        <f t="shared" si="33"/>
        <v>0.89552238805970152</v>
      </c>
      <c r="AW469" s="193" t="s">
        <v>77</v>
      </c>
      <c r="AX469" s="119" t="s">
        <v>1215</v>
      </c>
      <c r="AY469" s="118" t="s">
        <v>2910</v>
      </c>
      <c r="AZ469" s="116" t="s">
        <v>69</v>
      </c>
      <c r="BA469" s="116" t="s">
        <v>69</v>
      </c>
    </row>
    <row r="470" spans="2:53" x14ac:dyDescent="0.25">
      <c r="B470" s="116">
        <v>2024</v>
      </c>
      <c r="C470" s="116">
        <v>891780111</v>
      </c>
      <c r="D470" s="117" t="s">
        <v>64</v>
      </c>
      <c r="E470" s="119" t="s">
        <v>1680</v>
      </c>
      <c r="F470" s="124" t="s">
        <v>2001</v>
      </c>
      <c r="G470" s="218">
        <v>0</v>
      </c>
      <c r="H470" s="119" t="s">
        <v>75</v>
      </c>
      <c r="I470" s="117" t="s">
        <v>65</v>
      </c>
      <c r="J470" s="118" t="s">
        <v>2288</v>
      </c>
      <c r="K470" s="118">
        <v>13400000</v>
      </c>
      <c r="L470" s="116" t="s">
        <v>70</v>
      </c>
      <c r="M470" s="118" t="s">
        <v>2573</v>
      </c>
      <c r="N470" s="118">
        <v>1083039210</v>
      </c>
      <c r="O470" s="122">
        <v>13</v>
      </c>
      <c r="P470" s="193">
        <v>45302</v>
      </c>
      <c r="Q470" s="118">
        <v>4518689382</v>
      </c>
      <c r="R470" s="219">
        <v>45336</v>
      </c>
      <c r="S470" s="118">
        <v>13400000</v>
      </c>
      <c r="T470" s="119" t="s">
        <v>67</v>
      </c>
      <c r="U470" s="118">
        <v>72175281</v>
      </c>
      <c r="V470" s="118" t="s">
        <v>1197</v>
      </c>
      <c r="W470" s="219">
        <v>45335</v>
      </c>
      <c r="X470" s="219">
        <v>45336</v>
      </c>
      <c r="Y470" s="125" t="s">
        <v>77</v>
      </c>
      <c r="Z470" s="219">
        <v>45457</v>
      </c>
      <c r="AA470" s="124">
        <f t="shared" si="31"/>
        <v>121</v>
      </c>
      <c r="AB470" s="118">
        <v>0</v>
      </c>
      <c r="AC470" s="220">
        <v>0</v>
      </c>
      <c r="AD470" s="118">
        <v>0</v>
      </c>
      <c r="AE470" s="193" t="s">
        <v>77</v>
      </c>
      <c r="AF470" s="124">
        <f t="shared" si="29"/>
        <v>0</v>
      </c>
      <c r="AG470" s="118">
        <v>1</v>
      </c>
      <c r="AH470" s="118">
        <v>1400000</v>
      </c>
      <c r="AI470" s="193">
        <v>45443</v>
      </c>
      <c r="AJ470" s="119">
        <v>0</v>
      </c>
      <c r="AK470" s="123" t="s">
        <v>77</v>
      </c>
      <c r="AL470" s="123" t="s">
        <v>77</v>
      </c>
      <c r="AM470" s="124">
        <f t="shared" si="30"/>
        <v>0</v>
      </c>
      <c r="AN470" s="124">
        <f>+K470+AC470-AH470</f>
        <v>12000000</v>
      </c>
      <c r="AO470" s="119" t="s">
        <v>69</v>
      </c>
      <c r="AP470" s="118">
        <v>13400000</v>
      </c>
      <c r="AQ470" s="119" t="s">
        <v>1214</v>
      </c>
      <c r="AR470" s="118">
        <v>0</v>
      </c>
      <c r="AS470" s="127" t="s">
        <v>77</v>
      </c>
      <c r="AT470" s="221">
        <v>12000000</v>
      </c>
      <c r="AU470" s="159">
        <f t="shared" si="32"/>
        <v>0</v>
      </c>
      <c r="AV470" s="98">
        <f t="shared" si="33"/>
        <v>1</v>
      </c>
      <c r="AW470" s="193" t="s">
        <v>77</v>
      </c>
      <c r="AX470" s="119" t="s">
        <v>1215</v>
      </c>
      <c r="AY470" s="118" t="s">
        <v>2911</v>
      </c>
      <c r="AZ470" s="116" t="s">
        <v>69</v>
      </c>
      <c r="BA470" s="116" t="s">
        <v>69</v>
      </c>
    </row>
    <row r="471" spans="2:53" x14ac:dyDescent="0.25">
      <c r="B471" s="116">
        <v>2024</v>
      </c>
      <c r="C471" s="116">
        <v>891780111</v>
      </c>
      <c r="D471" s="117" t="s">
        <v>64</v>
      </c>
      <c r="E471" s="119" t="s">
        <v>1681</v>
      </c>
      <c r="F471" s="124" t="s">
        <v>2002</v>
      </c>
      <c r="G471" s="218">
        <v>0</v>
      </c>
      <c r="H471" s="119" t="s">
        <v>75</v>
      </c>
      <c r="I471" s="117" t="s">
        <v>65</v>
      </c>
      <c r="J471" s="118" t="s">
        <v>2289</v>
      </c>
      <c r="K471" s="118">
        <v>36300000</v>
      </c>
      <c r="L471" s="116" t="s">
        <v>70</v>
      </c>
      <c r="M471" s="118" t="s">
        <v>2574</v>
      </c>
      <c r="N471" s="118">
        <v>84454604</v>
      </c>
      <c r="O471" s="122">
        <v>13</v>
      </c>
      <c r="P471" s="193">
        <v>45302</v>
      </c>
      <c r="Q471" s="118">
        <v>4518689382</v>
      </c>
      <c r="R471" s="219">
        <v>45336</v>
      </c>
      <c r="S471" s="118">
        <v>36300000</v>
      </c>
      <c r="T471" s="119" t="s">
        <v>67</v>
      </c>
      <c r="U471" s="118">
        <v>12548945</v>
      </c>
      <c r="V471" s="118" t="s">
        <v>1204</v>
      </c>
      <c r="W471" s="219">
        <v>45335</v>
      </c>
      <c r="X471" s="219">
        <v>45336</v>
      </c>
      <c r="Y471" s="125" t="s">
        <v>77</v>
      </c>
      <c r="Z471" s="219">
        <v>45646</v>
      </c>
      <c r="AA471" s="124">
        <f t="shared" si="31"/>
        <v>310</v>
      </c>
      <c r="AB471" s="118">
        <v>0</v>
      </c>
      <c r="AC471" s="220">
        <v>0</v>
      </c>
      <c r="AD471" s="118">
        <v>0</v>
      </c>
      <c r="AE471" s="193" t="s">
        <v>77</v>
      </c>
      <c r="AF471" s="124">
        <f t="shared" si="29"/>
        <v>0</v>
      </c>
      <c r="AG471" s="118">
        <v>0</v>
      </c>
      <c r="AH471" s="118">
        <v>0</v>
      </c>
      <c r="AI471" s="193" t="s">
        <v>77</v>
      </c>
      <c r="AJ471" s="119">
        <v>0</v>
      </c>
      <c r="AK471" s="123" t="s">
        <v>77</v>
      </c>
      <c r="AL471" s="123" t="s">
        <v>77</v>
      </c>
      <c r="AM471" s="124">
        <f t="shared" si="30"/>
        <v>0</v>
      </c>
      <c r="AN471" s="124">
        <f>+K471+AC471-AH471</f>
        <v>36300000</v>
      </c>
      <c r="AO471" s="119" t="s">
        <v>69</v>
      </c>
      <c r="AP471" s="118">
        <v>36300000</v>
      </c>
      <c r="AQ471" s="119" t="s">
        <v>1214</v>
      </c>
      <c r="AR471" s="118">
        <v>0</v>
      </c>
      <c r="AS471" s="127" t="s">
        <v>77</v>
      </c>
      <c r="AT471" s="221">
        <v>13200000</v>
      </c>
      <c r="AU471" s="159">
        <f t="shared" si="32"/>
        <v>23100000</v>
      </c>
      <c r="AV471" s="98">
        <f t="shared" si="33"/>
        <v>0.36363636363636365</v>
      </c>
      <c r="AW471" s="193" t="s">
        <v>77</v>
      </c>
      <c r="AX471" s="119" t="s">
        <v>1215</v>
      </c>
      <c r="AY471" s="118" t="s">
        <v>2912</v>
      </c>
      <c r="AZ471" s="116" t="s">
        <v>69</v>
      </c>
      <c r="BA471" s="116" t="s">
        <v>69</v>
      </c>
    </row>
    <row r="472" spans="2:53" x14ac:dyDescent="0.25">
      <c r="B472" s="116">
        <v>2024</v>
      </c>
      <c r="C472" s="116">
        <v>891780111</v>
      </c>
      <c r="D472" s="117" t="s">
        <v>64</v>
      </c>
      <c r="E472" s="119" t="s">
        <v>1682</v>
      </c>
      <c r="F472" s="124" t="s">
        <v>2003</v>
      </c>
      <c r="G472" s="218">
        <v>0</v>
      </c>
      <c r="H472" s="119" t="s">
        <v>75</v>
      </c>
      <c r="I472" s="117" t="s">
        <v>65</v>
      </c>
      <c r="J472" s="118" t="s">
        <v>2290</v>
      </c>
      <c r="K472" s="118">
        <v>13400000</v>
      </c>
      <c r="L472" s="116" t="s">
        <v>70</v>
      </c>
      <c r="M472" s="118" t="s">
        <v>2575</v>
      </c>
      <c r="N472" s="118">
        <v>36668619</v>
      </c>
      <c r="O472" s="122">
        <v>13</v>
      </c>
      <c r="P472" s="193">
        <v>45302</v>
      </c>
      <c r="Q472" s="118">
        <v>4518689382</v>
      </c>
      <c r="R472" s="219">
        <v>45336</v>
      </c>
      <c r="S472" s="118">
        <v>13400000</v>
      </c>
      <c r="T472" s="119" t="s">
        <v>67</v>
      </c>
      <c r="U472" s="118">
        <v>85154788</v>
      </c>
      <c r="V472" s="118" t="s">
        <v>2716</v>
      </c>
      <c r="W472" s="219">
        <v>45335</v>
      </c>
      <c r="X472" s="219">
        <v>45336</v>
      </c>
      <c r="Y472" s="125" t="s">
        <v>77</v>
      </c>
      <c r="Z472" s="219">
        <v>45457</v>
      </c>
      <c r="AA472" s="124">
        <f t="shared" si="31"/>
        <v>121</v>
      </c>
      <c r="AB472" s="118">
        <v>0</v>
      </c>
      <c r="AC472" s="220">
        <v>0</v>
      </c>
      <c r="AD472" s="118">
        <v>0</v>
      </c>
      <c r="AE472" s="193" t="s">
        <v>77</v>
      </c>
      <c r="AF472" s="124">
        <f t="shared" si="29"/>
        <v>0</v>
      </c>
      <c r="AG472" s="118">
        <v>0</v>
      </c>
      <c r="AH472" s="118">
        <v>0</v>
      </c>
      <c r="AI472" s="193" t="s">
        <v>77</v>
      </c>
      <c r="AJ472" s="119">
        <v>0</v>
      </c>
      <c r="AK472" s="123" t="s">
        <v>77</v>
      </c>
      <c r="AL472" s="123" t="s">
        <v>77</v>
      </c>
      <c r="AM472" s="124">
        <f t="shared" si="30"/>
        <v>0</v>
      </c>
      <c r="AN472" s="124">
        <f>+K472+AC472-AH472</f>
        <v>13400000</v>
      </c>
      <c r="AO472" s="119" t="s">
        <v>69</v>
      </c>
      <c r="AP472" s="118">
        <v>13400000</v>
      </c>
      <c r="AQ472" s="119" t="s">
        <v>1214</v>
      </c>
      <c r="AR472" s="118">
        <v>0</v>
      </c>
      <c r="AS472" s="127" t="s">
        <v>77</v>
      </c>
      <c r="AT472" s="221">
        <v>12000000</v>
      </c>
      <c r="AU472" s="159">
        <f t="shared" si="32"/>
        <v>1400000</v>
      </c>
      <c r="AV472" s="98">
        <f t="shared" si="33"/>
        <v>0.89552238805970152</v>
      </c>
      <c r="AW472" s="193" t="s">
        <v>77</v>
      </c>
      <c r="AX472" s="119" t="s">
        <v>1215</v>
      </c>
      <c r="AY472" s="118" t="s">
        <v>2913</v>
      </c>
      <c r="AZ472" s="116" t="s">
        <v>69</v>
      </c>
      <c r="BA472" s="116" t="s">
        <v>69</v>
      </c>
    </row>
    <row r="473" spans="2:53" x14ac:dyDescent="0.25">
      <c r="B473" s="116">
        <v>2024</v>
      </c>
      <c r="C473" s="116">
        <v>891780111</v>
      </c>
      <c r="D473" s="117" t="s">
        <v>64</v>
      </c>
      <c r="E473" s="119" t="s">
        <v>1683</v>
      </c>
      <c r="F473" s="124" t="s">
        <v>2004</v>
      </c>
      <c r="G473" s="218">
        <v>0</v>
      </c>
      <c r="H473" s="119" t="s">
        <v>75</v>
      </c>
      <c r="I473" s="117" t="s">
        <v>65</v>
      </c>
      <c r="J473" s="118" t="s">
        <v>2291</v>
      </c>
      <c r="K473" s="118">
        <v>13500000</v>
      </c>
      <c r="L473" s="116" t="s">
        <v>70</v>
      </c>
      <c r="M473" s="118" t="s">
        <v>2576</v>
      </c>
      <c r="N473" s="118">
        <v>7601673</v>
      </c>
      <c r="O473" s="122">
        <v>13</v>
      </c>
      <c r="P473" s="193">
        <v>45302</v>
      </c>
      <c r="Q473" s="118">
        <v>4518689382</v>
      </c>
      <c r="R473" s="219">
        <v>45336</v>
      </c>
      <c r="S473" s="118">
        <v>13500000</v>
      </c>
      <c r="T473" s="119" t="s">
        <v>67</v>
      </c>
      <c r="U473" s="118">
        <v>85468846</v>
      </c>
      <c r="V473" s="118" t="s">
        <v>2710</v>
      </c>
      <c r="W473" s="219">
        <v>45335</v>
      </c>
      <c r="X473" s="219">
        <v>45336</v>
      </c>
      <c r="Y473" s="125" t="s">
        <v>77</v>
      </c>
      <c r="Z473" s="219">
        <v>45457</v>
      </c>
      <c r="AA473" s="124">
        <f t="shared" si="31"/>
        <v>121</v>
      </c>
      <c r="AB473" s="118">
        <v>0</v>
      </c>
      <c r="AC473" s="220">
        <v>0</v>
      </c>
      <c r="AD473" s="118">
        <v>0</v>
      </c>
      <c r="AE473" s="193" t="s">
        <v>77</v>
      </c>
      <c r="AF473" s="124">
        <f t="shared" si="29"/>
        <v>0</v>
      </c>
      <c r="AG473" s="118">
        <v>0</v>
      </c>
      <c r="AH473" s="118">
        <v>0</v>
      </c>
      <c r="AI473" s="193" t="s">
        <v>77</v>
      </c>
      <c r="AJ473" s="119">
        <v>0</v>
      </c>
      <c r="AK473" s="123" t="s">
        <v>77</v>
      </c>
      <c r="AL473" s="123" t="s">
        <v>77</v>
      </c>
      <c r="AM473" s="124">
        <f t="shared" si="30"/>
        <v>0</v>
      </c>
      <c r="AN473" s="124">
        <f>+K473+AC473-AH473</f>
        <v>13500000</v>
      </c>
      <c r="AO473" s="119" t="s">
        <v>69</v>
      </c>
      <c r="AP473" s="118">
        <v>13500000</v>
      </c>
      <c r="AQ473" s="119" t="s">
        <v>1214</v>
      </c>
      <c r="AR473" s="118">
        <v>0</v>
      </c>
      <c r="AS473" s="127" t="s">
        <v>77</v>
      </c>
      <c r="AT473" s="221">
        <v>12000000</v>
      </c>
      <c r="AU473" s="159">
        <f t="shared" si="32"/>
        <v>1500000</v>
      </c>
      <c r="AV473" s="98">
        <f t="shared" si="33"/>
        <v>0.88888888888888884</v>
      </c>
      <c r="AW473" s="193" t="s">
        <v>77</v>
      </c>
      <c r="AX473" s="119" t="s">
        <v>1215</v>
      </c>
      <c r="AY473" s="118" t="s">
        <v>2914</v>
      </c>
      <c r="AZ473" s="116" t="s">
        <v>69</v>
      </c>
      <c r="BA473" s="116" t="s">
        <v>69</v>
      </c>
    </row>
    <row r="474" spans="2:53" x14ac:dyDescent="0.25">
      <c r="B474" s="116">
        <v>2024</v>
      </c>
      <c r="C474" s="116">
        <v>891780111</v>
      </c>
      <c r="D474" s="117" t="s">
        <v>64</v>
      </c>
      <c r="E474" s="119" t="s">
        <v>1684</v>
      </c>
      <c r="F474" s="124" t="s">
        <v>2005</v>
      </c>
      <c r="G474" s="218">
        <v>0</v>
      </c>
      <c r="H474" s="119" t="s">
        <v>75</v>
      </c>
      <c r="I474" s="117" t="s">
        <v>65</v>
      </c>
      <c r="J474" s="118" t="s">
        <v>2292</v>
      </c>
      <c r="K474" s="118">
        <v>13400000</v>
      </c>
      <c r="L474" s="116" t="s">
        <v>70</v>
      </c>
      <c r="M474" s="118" t="s">
        <v>2577</v>
      </c>
      <c r="N474" s="118">
        <v>1020757367</v>
      </c>
      <c r="O474" s="122">
        <v>13</v>
      </c>
      <c r="P474" s="193">
        <v>45302</v>
      </c>
      <c r="Q474" s="118">
        <v>4518689382</v>
      </c>
      <c r="R474" s="219">
        <v>45336</v>
      </c>
      <c r="S474" s="118">
        <v>13400000</v>
      </c>
      <c r="T474" s="119" t="s">
        <v>67</v>
      </c>
      <c r="U474" s="118">
        <v>4978990</v>
      </c>
      <c r="V474" s="118" t="s">
        <v>2723</v>
      </c>
      <c r="W474" s="219">
        <v>45335</v>
      </c>
      <c r="X474" s="219">
        <v>45336</v>
      </c>
      <c r="Y474" s="125" t="s">
        <v>77</v>
      </c>
      <c r="Z474" s="219">
        <v>45457</v>
      </c>
      <c r="AA474" s="124">
        <f t="shared" si="31"/>
        <v>121</v>
      </c>
      <c r="AB474" s="118">
        <v>0</v>
      </c>
      <c r="AC474" s="220">
        <v>0</v>
      </c>
      <c r="AD474" s="118">
        <v>0</v>
      </c>
      <c r="AE474" s="193" t="s">
        <v>77</v>
      </c>
      <c r="AF474" s="124">
        <f t="shared" si="29"/>
        <v>0</v>
      </c>
      <c r="AG474" s="118">
        <v>0</v>
      </c>
      <c r="AH474" s="118">
        <v>0</v>
      </c>
      <c r="AI474" s="193" t="s">
        <v>77</v>
      </c>
      <c r="AJ474" s="119">
        <v>0</v>
      </c>
      <c r="AK474" s="123" t="s">
        <v>77</v>
      </c>
      <c r="AL474" s="123" t="s">
        <v>77</v>
      </c>
      <c r="AM474" s="124">
        <f t="shared" si="30"/>
        <v>0</v>
      </c>
      <c r="AN474" s="124">
        <f>+K474+AC474-AH474</f>
        <v>13400000</v>
      </c>
      <c r="AO474" s="119" t="s">
        <v>69</v>
      </c>
      <c r="AP474" s="118">
        <v>13400000</v>
      </c>
      <c r="AQ474" s="119" t="s">
        <v>1214</v>
      </c>
      <c r="AR474" s="118">
        <v>0</v>
      </c>
      <c r="AS474" s="127" t="s">
        <v>77</v>
      </c>
      <c r="AT474" s="221">
        <v>12000000</v>
      </c>
      <c r="AU474" s="159">
        <f t="shared" si="32"/>
        <v>1400000</v>
      </c>
      <c r="AV474" s="98">
        <f t="shared" si="33"/>
        <v>0.89552238805970152</v>
      </c>
      <c r="AW474" s="193" t="s">
        <v>77</v>
      </c>
      <c r="AX474" s="119" t="s">
        <v>1215</v>
      </c>
      <c r="AY474" s="118" t="s">
        <v>2915</v>
      </c>
      <c r="AZ474" s="116" t="s">
        <v>69</v>
      </c>
      <c r="BA474" s="116" t="s">
        <v>69</v>
      </c>
    </row>
    <row r="475" spans="2:53" x14ac:dyDescent="0.25">
      <c r="B475" s="116">
        <v>2024</v>
      </c>
      <c r="C475" s="116">
        <v>891780111</v>
      </c>
      <c r="D475" s="117" t="s">
        <v>64</v>
      </c>
      <c r="E475" s="119" t="s">
        <v>1685</v>
      </c>
      <c r="F475" s="124" t="s">
        <v>2006</v>
      </c>
      <c r="G475" s="218">
        <v>0</v>
      </c>
      <c r="H475" s="119" t="s">
        <v>75</v>
      </c>
      <c r="I475" s="117" t="s">
        <v>65</v>
      </c>
      <c r="J475" s="118" t="s">
        <v>2293</v>
      </c>
      <c r="K475" s="118">
        <v>9380000</v>
      </c>
      <c r="L475" s="116" t="s">
        <v>70</v>
      </c>
      <c r="M475" s="118" t="s">
        <v>2578</v>
      </c>
      <c r="N475" s="118">
        <v>1083032026</v>
      </c>
      <c r="O475" s="122">
        <v>14</v>
      </c>
      <c r="P475" s="219">
        <v>45302</v>
      </c>
      <c r="Q475" s="118">
        <v>2126349000</v>
      </c>
      <c r="R475" s="219">
        <v>45336</v>
      </c>
      <c r="S475" s="118">
        <v>9380000</v>
      </c>
      <c r="T475" s="119" t="s">
        <v>67</v>
      </c>
      <c r="U475" s="118">
        <v>85475141</v>
      </c>
      <c r="V475" s="118" t="s">
        <v>2724</v>
      </c>
      <c r="W475" s="219">
        <v>45335</v>
      </c>
      <c r="X475" s="219">
        <v>45336</v>
      </c>
      <c r="Y475" s="125" t="s">
        <v>77</v>
      </c>
      <c r="Z475" s="219">
        <v>45457</v>
      </c>
      <c r="AA475" s="124">
        <f t="shared" si="31"/>
        <v>121</v>
      </c>
      <c r="AB475" s="118">
        <v>0</v>
      </c>
      <c r="AC475" s="220">
        <v>0</v>
      </c>
      <c r="AD475" s="118">
        <v>0</v>
      </c>
      <c r="AE475" s="193" t="s">
        <v>77</v>
      </c>
      <c r="AF475" s="124">
        <f t="shared" si="29"/>
        <v>0</v>
      </c>
      <c r="AG475" s="118">
        <v>0</v>
      </c>
      <c r="AH475" s="118">
        <v>0</v>
      </c>
      <c r="AI475" s="193" t="s">
        <v>77</v>
      </c>
      <c r="AJ475" s="119">
        <v>0</v>
      </c>
      <c r="AK475" s="123" t="s">
        <v>77</v>
      </c>
      <c r="AL475" s="123" t="s">
        <v>77</v>
      </c>
      <c r="AM475" s="124">
        <f t="shared" si="30"/>
        <v>0</v>
      </c>
      <c r="AN475" s="124">
        <f>+K475+AC475-AH475</f>
        <v>9380000</v>
      </c>
      <c r="AO475" s="119" t="s">
        <v>69</v>
      </c>
      <c r="AP475" s="118">
        <v>9380000</v>
      </c>
      <c r="AQ475" s="119" t="s">
        <v>1214</v>
      </c>
      <c r="AR475" s="118">
        <v>0</v>
      </c>
      <c r="AS475" s="127" t="s">
        <v>77</v>
      </c>
      <c r="AT475" s="221">
        <v>8400000</v>
      </c>
      <c r="AU475" s="159">
        <f t="shared" si="32"/>
        <v>980000</v>
      </c>
      <c r="AV475" s="98">
        <f t="shared" si="33"/>
        <v>0.89552238805970152</v>
      </c>
      <c r="AW475" s="193" t="s">
        <v>77</v>
      </c>
      <c r="AX475" s="119" t="s">
        <v>1215</v>
      </c>
      <c r="AY475" s="118" t="s">
        <v>2916</v>
      </c>
      <c r="AZ475" s="116" t="s">
        <v>69</v>
      </c>
      <c r="BA475" s="116" t="s">
        <v>69</v>
      </c>
    </row>
    <row r="476" spans="2:53" x14ac:dyDescent="0.25">
      <c r="B476" s="116">
        <v>2024</v>
      </c>
      <c r="C476" s="116">
        <v>891780111</v>
      </c>
      <c r="D476" s="117" t="s">
        <v>64</v>
      </c>
      <c r="E476" s="119" t="s">
        <v>1686</v>
      </c>
      <c r="F476" s="124" t="s">
        <v>2007</v>
      </c>
      <c r="G476" s="218">
        <v>0</v>
      </c>
      <c r="H476" s="119" t="s">
        <v>75</v>
      </c>
      <c r="I476" s="117" t="s">
        <v>65</v>
      </c>
      <c r="J476" s="118" t="s">
        <v>2280</v>
      </c>
      <c r="K476" s="118">
        <v>4200000</v>
      </c>
      <c r="L476" s="116" t="s">
        <v>70</v>
      </c>
      <c r="M476" s="118" t="s">
        <v>2579</v>
      </c>
      <c r="N476" s="118">
        <v>1004364260</v>
      </c>
      <c r="O476" s="122">
        <v>14</v>
      </c>
      <c r="P476" s="219">
        <v>45302</v>
      </c>
      <c r="Q476" s="118">
        <v>2126349000</v>
      </c>
      <c r="R476" s="219">
        <v>45336</v>
      </c>
      <c r="S476" s="118">
        <v>4200000</v>
      </c>
      <c r="T476" s="119" t="s">
        <v>67</v>
      </c>
      <c r="U476" s="118">
        <v>57426272</v>
      </c>
      <c r="V476" s="118" t="s">
        <v>1211</v>
      </c>
      <c r="W476" s="219">
        <v>45335</v>
      </c>
      <c r="X476" s="219">
        <v>45336</v>
      </c>
      <c r="Y476" s="125" t="s">
        <v>77</v>
      </c>
      <c r="Z476" s="219">
        <v>45382</v>
      </c>
      <c r="AA476" s="124">
        <f t="shared" si="31"/>
        <v>46</v>
      </c>
      <c r="AB476" s="118">
        <v>0</v>
      </c>
      <c r="AC476" s="220">
        <v>0</v>
      </c>
      <c r="AD476" s="118">
        <v>0</v>
      </c>
      <c r="AE476" s="193" t="s">
        <v>77</v>
      </c>
      <c r="AF476" s="124">
        <f t="shared" si="29"/>
        <v>0</v>
      </c>
      <c r="AG476" s="118">
        <v>0</v>
      </c>
      <c r="AH476" s="118">
        <v>0</v>
      </c>
      <c r="AI476" s="193" t="s">
        <v>77</v>
      </c>
      <c r="AJ476" s="119">
        <v>0</v>
      </c>
      <c r="AK476" s="123" t="s">
        <v>77</v>
      </c>
      <c r="AL476" s="123" t="s">
        <v>77</v>
      </c>
      <c r="AM476" s="124">
        <f t="shared" si="30"/>
        <v>0</v>
      </c>
      <c r="AN476" s="124">
        <f>+K476+AC476-AH476</f>
        <v>4200000</v>
      </c>
      <c r="AO476" s="119" t="s">
        <v>69</v>
      </c>
      <c r="AP476" s="118">
        <v>4200000</v>
      </c>
      <c r="AQ476" s="119" t="s">
        <v>1214</v>
      </c>
      <c r="AR476" s="118">
        <v>0</v>
      </c>
      <c r="AS476" s="127" t="s">
        <v>77</v>
      </c>
      <c r="AT476" s="221">
        <v>4200000</v>
      </c>
      <c r="AU476" s="159">
        <f t="shared" si="32"/>
        <v>0</v>
      </c>
      <c r="AV476" s="98">
        <f t="shared" si="33"/>
        <v>1</v>
      </c>
      <c r="AW476" s="193" t="s">
        <v>77</v>
      </c>
      <c r="AX476" s="119" t="s">
        <v>1497</v>
      </c>
      <c r="AY476" s="118" t="s">
        <v>2917</v>
      </c>
      <c r="AZ476" s="116" t="s">
        <v>69</v>
      </c>
      <c r="BA476" s="116" t="s">
        <v>69</v>
      </c>
    </row>
    <row r="477" spans="2:53" x14ac:dyDescent="0.25">
      <c r="B477" s="116">
        <v>2024</v>
      </c>
      <c r="C477" s="116">
        <v>891780111</v>
      </c>
      <c r="D477" s="117" t="s">
        <v>64</v>
      </c>
      <c r="E477" s="119" t="s">
        <v>1687</v>
      </c>
      <c r="F477" s="124" t="s">
        <v>2008</v>
      </c>
      <c r="G477" s="218">
        <v>0</v>
      </c>
      <c r="H477" s="119" t="s">
        <v>75</v>
      </c>
      <c r="I477" s="117" t="s">
        <v>65</v>
      </c>
      <c r="J477" s="118" t="s">
        <v>2294</v>
      </c>
      <c r="K477" s="118">
        <v>14850000</v>
      </c>
      <c r="L477" s="116" t="s">
        <v>70</v>
      </c>
      <c r="M477" s="118" t="s">
        <v>2580</v>
      </c>
      <c r="N477" s="118">
        <v>1082935807</v>
      </c>
      <c r="O477" s="122">
        <v>13</v>
      </c>
      <c r="P477" s="193">
        <v>45302</v>
      </c>
      <c r="Q477" s="118">
        <v>4518689382</v>
      </c>
      <c r="R477" s="219">
        <v>45336</v>
      </c>
      <c r="S477" s="118">
        <v>14850000</v>
      </c>
      <c r="T477" s="119" t="s">
        <v>67</v>
      </c>
      <c r="U477" s="118">
        <v>39058006</v>
      </c>
      <c r="V477" s="118" t="s">
        <v>1176</v>
      </c>
      <c r="W477" s="219">
        <v>45335</v>
      </c>
      <c r="X477" s="219">
        <v>45336</v>
      </c>
      <c r="Y477" s="125" t="s">
        <v>77</v>
      </c>
      <c r="Z477" s="219">
        <v>45457</v>
      </c>
      <c r="AA477" s="124">
        <f t="shared" si="31"/>
        <v>121</v>
      </c>
      <c r="AB477" s="118">
        <v>0</v>
      </c>
      <c r="AC477" s="220">
        <v>0</v>
      </c>
      <c r="AD477" s="118">
        <v>0</v>
      </c>
      <c r="AE477" s="193" t="s">
        <v>77</v>
      </c>
      <c r="AF477" s="124">
        <f t="shared" si="29"/>
        <v>0</v>
      </c>
      <c r="AG477" s="118">
        <v>0</v>
      </c>
      <c r="AH477" s="118">
        <v>0</v>
      </c>
      <c r="AI477" s="193" t="s">
        <v>77</v>
      </c>
      <c r="AJ477" s="119">
        <v>0</v>
      </c>
      <c r="AK477" s="123" t="s">
        <v>77</v>
      </c>
      <c r="AL477" s="123" t="s">
        <v>77</v>
      </c>
      <c r="AM477" s="124">
        <f t="shared" si="30"/>
        <v>0</v>
      </c>
      <c r="AN477" s="124">
        <f>+K477+AC477-AH477</f>
        <v>14850000</v>
      </c>
      <c r="AO477" s="119" t="s">
        <v>69</v>
      </c>
      <c r="AP477" s="118">
        <v>14850000</v>
      </c>
      <c r="AQ477" s="119" t="s">
        <v>1214</v>
      </c>
      <c r="AR477" s="118">
        <v>0</v>
      </c>
      <c r="AS477" s="127" t="s">
        <v>77</v>
      </c>
      <c r="AT477" s="221">
        <v>13200000</v>
      </c>
      <c r="AU477" s="159">
        <f t="shared" si="32"/>
        <v>1650000</v>
      </c>
      <c r="AV477" s="98">
        <f t="shared" si="33"/>
        <v>0.88888888888888884</v>
      </c>
      <c r="AW477" s="193" t="s">
        <v>77</v>
      </c>
      <c r="AX477" s="119" t="s">
        <v>1215</v>
      </c>
      <c r="AY477" s="118" t="s">
        <v>2918</v>
      </c>
      <c r="AZ477" s="116" t="s">
        <v>69</v>
      </c>
      <c r="BA477" s="116" t="s">
        <v>69</v>
      </c>
    </row>
    <row r="478" spans="2:53" x14ac:dyDescent="0.25">
      <c r="B478" s="116">
        <v>2024</v>
      </c>
      <c r="C478" s="116">
        <v>891780111</v>
      </c>
      <c r="D478" s="117" t="s">
        <v>64</v>
      </c>
      <c r="E478" s="119" t="s">
        <v>1688</v>
      </c>
      <c r="F478" s="124" t="s">
        <v>2009</v>
      </c>
      <c r="G478" s="218">
        <v>0</v>
      </c>
      <c r="H478" s="119" t="s">
        <v>75</v>
      </c>
      <c r="I478" s="117" t="s">
        <v>65</v>
      </c>
      <c r="J478" s="118" t="s">
        <v>2202</v>
      </c>
      <c r="K478" s="118">
        <v>14850000</v>
      </c>
      <c r="L478" s="116" t="s">
        <v>70</v>
      </c>
      <c r="M478" s="118" t="s">
        <v>2581</v>
      </c>
      <c r="N478" s="118">
        <v>1235539225</v>
      </c>
      <c r="O478" s="122">
        <v>13</v>
      </c>
      <c r="P478" s="193">
        <v>45302</v>
      </c>
      <c r="Q478" s="118">
        <v>4518689382</v>
      </c>
      <c r="R478" s="219">
        <v>45336</v>
      </c>
      <c r="S478" s="118">
        <v>14850000</v>
      </c>
      <c r="T478" s="119" t="s">
        <v>67</v>
      </c>
      <c r="U478" s="118">
        <v>1082964146</v>
      </c>
      <c r="V478" s="118" t="s">
        <v>2708</v>
      </c>
      <c r="W478" s="219">
        <v>45335</v>
      </c>
      <c r="X478" s="219">
        <v>45336</v>
      </c>
      <c r="Y478" s="125" t="s">
        <v>77</v>
      </c>
      <c r="Z478" s="219">
        <v>45457</v>
      </c>
      <c r="AA478" s="124">
        <f t="shared" si="31"/>
        <v>121</v>
      </c>
      <c r="AB478" s="118">
        <v>0</v>
      </c>
      <c r="AC478" s="220">
        <v>0</v>
      </c>
      <c r="AD478" s="118">
        <v>0</v>
      </c>
      <c r="AE478" s="193" t="s">
        <v>77</v>
      </c>
      <c r="AF478" s="124">
        <f t="shared" si="29"/>
        <v>0</v>
      </c>
      <c r="AG478" s="118">
        <v>0</v>
      </c>
      <c r="AH478" s="118">
        <v>0</v>
      </c>
      <c r="AI478" s="193" t="s">
        <v>77</v>
      </c>
      <c r="AJ478" s="119">
        <v>0</v>
      </c>
      <c r="AK478" s="123" t="s">
        <v>77</v>
      </c>
      <c r="AL478" s="123" t="s">
        <v>77</v>
      </c>
      <c r="AM478" s="124">
        <f t="shared" si="30"/>
        <v>0</v>
      </c>
      <c r="AN478" s="124">
        <f>+K478+AC478-AH478</f>
        <v>14850000</v>
      </c>
      <c r="AO478" s="119" t="s">
        <v>69</v>
      </c>
      <c r="AP478" s="118">
        <v>14850000</v>
      </c>
      <c r="AQ478" s="119" t="s">
        <v>1214</v>
      </c>
      <c r="AR478" s="118">
        <v>0</v>
      </c>
      <c r="AS478" s="127" t="s">
        <v>77</v>
      </c>
      <c r="AT478" s="221">
        <v>13200000</v>
      </c>
      <c r="AU478" s="159">
        <f t="shared" si="32"/>
        <v>1650000</v>
      </c>
      <c r="AV478" s="98">
        <f t="shared" si="33"/>
        <v>0.88888888888888884</v>
      </c>
      <c r="AW478" s="193" t="s">
        <v>77</v>
      </c>
      <c r="AX478" s="119" t="s">
        <v>1215</v>
      </c>
      <c r="AY478" s="118" t="s">
        <v>2919</v>
      </c>
      <c r="AZ478" s="116" t="s">
        <v>69</v>
      </c>
      <c r="BA478" s="116" t="s">
        <v>69</v>
      </c>
    </row>
    <row r="479" spans="2:53" x14ac:dyDescent="0.25">
      <c r="B479" s="116">
        <v>2024</v>
      </c>
      <c r="C479" s="116">
        <v>891780111</v>
      </c>
      <c r="D479" s="117" t="s">
        <v>64</v>
      </c>
      <c r="E479" s="119" t="s">
        <v>1689</v>
      </c>
      <c r="F479" s="124" t="s">
        <v>2010</v>
      </c>
      <c r="G479" s="218">
        <v>0</v>
      </c>
      <c r="H479" s="119" t="s">
        <v>75</v>
      </c>
      <c r="I479" s="117" t="s">
        <v>65</v>
      </c>
      <c r="J479" s="118" t="s">
        <v>2295</v>
      </c>
      <c r="K479" s="118">
        <v>17100000</v>
      </c>
      <c r="L479" s="116" t="s">
        <v>70</v>
      </c>
      <c r="M479" s="118" t="s">
        <v>2582</v>
      </c>
      <c r="N479" s="118">
        <v>1083002889</v>
      </c>
      <c r="O479" s="122">
        <v>13</v>
      </c>
      <c r="P479" s="193">
        <v>45302</v>
      </c>
      <c r="Q479" s="118">
        <v>4518689382</v>
      </c>
      <c r="R479" s="219">
        <v>45337</v>
      </c>
      <c r="S479" s="118">
        <v>17100000</v>
      </c>
      <c r="T479" s="119" t="s">
        <v>67</v>
      </c>
      <c r="U479" s="118">
        <v>85081920</v>
      </c>
      <c r="V479" s="118" t="s">
        <v>2725</v>
      </c>
      <c r="W479" s="219">
        <v>45335</v>
      </c>
      <c r="X479" s="219">
        <v>45337</v>
      </c>
      <c r="Y479" s="125" t="s">
        <v>77</v>
      </c>
      <c r="Z479" s="219">
        <v>45473</v>
      </c>
      <c r="AA479" s="124">
        <f t="shared" si="31"/>
        <v>136</v>
      </c>
      <c r="AB479" s="118">
        <v>0</v>
      </c>
      <c r="AC479" s="220">
        <v>0</v>
      </c>
      <c r="AD479" s="118">
        <v>0</v>
      </c>
      <c r="AE479" s="193" t="s">
        <v>77</v>
      </c>
      <c r="AF479" s="124">
        <f t="shared" si="29"/>
        <v>0</v>
      </c>
      <c r="AG479" s="118">
        <v>0</v>
      </c>
      <c r="AH479" s="118">
        <v>0</v>
      </c>
      <c r="AI479" s="193" t="s">
        <v>77</v>
      </c>
      <c r="AJ479" s="119">
        <v>0</v>
      </c>
      <c r="AK479" s="123" t="s">
        <v>77</v>
      </c>
      <c r="AL479" s="123" t="s">
        <v>77</v>
      </c>
      <c r="AM479" s="124">
        <f t="shared" si="30"/>
        <v>0</v>
      </c>
      <c r="AN479" s="124">
        <f>+K479+AC479-AH479</f>
        <v>17100000</v>
      </c>
      <c r="AO479" s="119" t="s">
        <v>69</v>
      </c>
      <c r="AP479" s="118">
        <v>17100000</v>
      </c>
      <c r="AQ479" s="119" t="s">
        <v>1214</v>
      </c>
      <c r="AR479" s="118">
        <v>0</v>
      </c>
      <c r="AS479" s="127" t="s">
        <v>77</v>
      </c>
      <c r="AT479" s="221">
        <v>13300000</v>
      </c>
      <c r="AU479" s="159">
        <f t="shared" si="32"/>
        <v>3800000</v>
      </c>
      <c r="AV479" s="98">
        <f t="shared" si="33"/>
        <v>0.77777777777777779</v>
      </c>
      <c r="AW479" s="193" t="s">
        <v>77</v>
      </c>
      <c r="AX479" s="119" t="s">
        <v>1215</v>
      </c>
      <c r="AY479" s="118" t="s">
        <v>2920</v>
      </c>
      <c r="AZ479" s="116" t="s">
        <v>69</v>
      </c>
      <c r="BA479" s="116" t="s">
        <v>69</v>
      </c>
    </row>
    <row r="480" spans="2:53" x14ac:dyDescent="0.25">
      <c r="B480" s="116">
        <v>2024</v>
      </c>
      <c r="C480" s="116">
        <v>891780111</v>
      </c>
      <c r="D480" s="117" t="s">
        <v>64</v>
      </c>
      <c r="E480" s="119" t="s">
        <v>1690</v>
      </c>
      <c r="F480" s="124" t="s">
        <v>2011</v>
      </c>
      <c r="G480" s="218">
        <v>0</v>
      </c>
      <c r="H480" s="119" t="s">
        <v>75</v>
      </c>
      <c r="I480" s="117" t="s">
        <v>65</v>
      </c>
      <c r="J480" s="118" t="s">
        <v>2296</v>
      </c>
      <c r="K480" s="118">
        <v>11167000</v>
      </c>
      <c r="L480" s="116" t="s">
        <v>70</v>
      </c>
      <c r="M480" s="118" t="s">
        <v>2583</v>
      </c>
      <c r="N480" s="118">
        <v>1082976415</v>
      </c>
      <c r="O480" s="122">
        <v>14</v>
      </c>
      <c r="P480" s="219">
        <v>45302</v>
      </c>
      <c r="Q480" s="118">
        <v>2126349000</v>
      </c>
      <c r="R480" s="219">
        <v>45336</v>
      </c>
      <c r="S480" s="118">
        <v>11167000</v>
      </c>
      <c r="T480" s="119" t="s">
        <v>67</v>
      </c>
      <c r="U480" s="118">
        <v>85468846</v>
      </c>
      <c r="V480" s="118" t="s">
        <v>2710</v>
      </c>
      <c r="W480" s="219">
        <v>45335</v>
      </c>
      <c r="X480" s="219">
        <v>45336</v>
      </c>
      <c r="Y480" s="125" t="s">
        <v>77</v>
      </c>
      <c r="Z480" s="219">
        <v>45457</v>
      </c>
      <c r="AA480" s="124">
        <f t="shared" si="31"/>
        <v>121</v>
      </c>
      <c r="AB480" s="118">
        <v>0</v>
      </c>
      <c r="AC480" s="220">
        <v>0</v>
      </c>
      <c r="AD480" s="118">
        <v>0</v>
      </c>
      <c r="AE480" s="193" t="s">
        <v>77</v>
      </c>
      <c r="AF480" s="124">
        <f t="shared" ref="AF480:AF543" si="34">+IF(AE480="1800-01-01",0,AE480-Z480)</f>
        <v>0</v>
      </c>
      <c r="AG480" s="118">
        <v>0</v>
      </c>
      <c r="AH480" s="118">
        <v>0</v>
      </c>
      <c r="AI480" s="193" t="s">
        <v>77</v>
      </c>
      <c r="AJ480" s="119">
        <v>0</v>
      </c>
      <c r="AK480" s="123" t="s">
        <v>77</v>
      </c>
      <c r="AL480" s="123" t="s">
        <v>77</v>
      </c>
      <c r="AM480" s="124">
        <f t="shared" ref="AM480:AM543" si="35">+IF(AK480="1800-01-01",0,AL480-AK480)</f>
        <v>0</v>
      </c>
      <c r="AN480" s="124">
        <f>+K480+AC480-AH480</f>
        <v>11167000</v>
      </c>
      <c r="AO480" s="119" t="s">
        <v>69</v>
      </c>
      <c r="AP480" s="118">
        <v>11167000</v>
      </c>
      <c r="AQ480" s="119" t="s">
        <v>1214</v>
      </c>
      <c r="AR480" s="118">
        <v>0</v>
      </c>
      <c r="AS480" s="127" t="s">
        <v>77</v>
      </c>
      <c r="AT480" s="221">
        <v>10000000</v>
      </c>
      <c r="AU480" s="159">
        <f t="shared" si="32"/>
        <v>1167000</v>
      </c>
      <c r="AV480" s="98">
        <f t="shared" si="33"/>
        <v>0.89549565684606425</v>
      </c>
      <c r="AW480" s="193" t="s">
        <v>77</v>
      </c>
      <c r="AX480" s="119" t="s">
        <v>1215</v>
      </c>
      <c r="AY480" s="118" t="s">
        <v>2921</v>
      </c>
      <c r="AZ480" s="116" t="s">
        <v>69</v>
      </c>
      <c r="BA480" s="116" t="s">
        <v>69</v>
      </c>
    </row>
    <row r="481" spans="2:53" x14ac:dyDescent="0.25">
      <c r="B481" s="116">
        <v>2024</v>
      </c>
      <c r="C481" s="116">
        <v>891780111</v>
      </c>
      <c r="D481" s="117" t="s">
        <v>64</v>
      </c>
      <c r="E481" s="119" t="s">
        <v>1691</v>
      </c>
      <c r="F481" s="124" t="s">
        <v>2012</v>
      </c>
      <c r="G481" s="218">
        <v>0</v>
      </c>
      <c r="H481" s="119" t="s">
        <v>75</v>
      </c>
      <c r="I481" s="117" t="s">
        <v>65</v>
      </c>
      <c r="J481" s="118" t="s">
        <v>2248</v>
      </c>
      <c r="K481" s="118">
        <v>11167000</v>
      </c>
      <c r="L481" s="116" t="s">
        <v>70</v>
      </c>
      <c r="M481" s="118" t="s">
        <v>2584</v>
      </c>
      <c r="N481" s="118">
        <v>72258990</v>
      </c>
      <c r="O481" s="122">
        <v>14</v>
      </c>
      <c r="P481" s="219">
        <v>45302</v>
      </c>
      <c r="Q481" s="118">
        <v>2126349000</v>
      </c>
      <c r="R481" s="219">
        <v>45336</v>
      </c>
      <c r="S481" s="118">
        <v>11167000</v>
      </c>
      <c r="T481" s="119" t="s">
        <v>67</v>
      </c>
      <c r="U481" s="118">
        <v>85152695</v>
      </c>
      <c r="V481" s="118" t="s">
        <v>1189</v>
      </c>
      <c r="W481" s="219">
        <v>45335</v>
      </c>
      <c r="X481" s="219">
        <v>45336</v>
      </c>
      <c r="Y481" s="125" t="s">
        <v>77</v>
      </c>
      <c r="Z481" s="219">
        <v>45457</v>
      </c>
      <c r="AA481" s="124">
        <f t="shared" si="31"/>
        <v>121</v>
      </c>
      <c r="AB481" s="118">
        <v>0</v>
      </c>
      <c r="AC481" s="220">
        <v>0</v>
      </c>
      <c r="AD481" s="118">
        <v>0</v>
      </c>
      <c r="AE481" s="193" t="s">
        <v>77</v>
      </c>
      <c r="AF481" s="124">
        <f t="shared" si="34"/>
        <v>0</v>
      </c>
      <c r="AG481" s="118">
        <v>0</v>
      </c>
      <c r="AH481" s="118">
        <v>0</v>
      </c>
      <c r="AI481" s="193" t="s">
        <v>77</v>
      </c>
      <c r="AJ481" s="119">
        <v>0</v>
      </c>
      <c r="AK481" s="123" t="s">
        <v>77</v>
      </c>
      <c r="AL481" s="123" t="s">
        <v>77</v>
      </c>
      <c r="AM481" s="124">
        <f t="shared" si="35"/>
        <v>0</v>
      </c>
      <c r="AN481" s="124">
        <f>+K481+AC481-AH481</f>
        <v>11167000</v>
      </c>
      <c r="AO481" s="119" t="s">
        <v>69</v>
      </c>
      <c r="AP481" s="118">
        <v>11167000</v>
      </c>
      <c r="AQ481" s="119" t="s">
        <v>1214</v>
      </c>
      <c r="AR481" s="118">
        <v>0</v>
      </c>
      <c r="AS481" s="127" t="s">
        <v>77</v>
      </c>
      <c r="AT481" s="221">
        <v>10000000</v>
      </c>
      <c r="AU481" s="159">
        <f t="shared" si="32"/>
        <v>1167000</v>
      </c>
      <c r="AV481" s="98">
        <f t="shared" si="33"/>
        <v>0.89549565684606425</v>
      </c>
      <c r="AW481" s="193" t="s">
        <v>77</v>
      </c>
      <c r="AX481" s="119" t="s">
        <v>1215</v>
      </c>
      <c r="AY481" s="118" t="s">
        <v>2922</v>
      </c>
      <c r="AZ481" s="116" t="s">
        <v>69</v>
      </c>
      <c r="BA481" s="116" t="s">
        <v>69</v>
      </c>
    </row>
    <row r="482" spans="2:53" x14ac:dyDescent="0.25">
      <c r="B482" s="116">
        <v>2024</v>
      </c>
      <c r="C482" s="116">
        <v>891780111</v>
      </c>
      <c r="D482" s="117" t="s">
        <v>64</v>
      </c>
      <c r="E482" s="119" t="s">
        <v>1692</v>
      </c>
      <c r="F482" s="124" t="s">
        <v>2013</v>
      </c>
      <c r="G482" s="218">
        <v>0</v>
      </c>
      <c r="H482" s="119" t="s">
        <v>75</v>
      </c>
      <c r="I482" s="117" t="s">
        <v>65</v>
      </c>
      <c r="J482" s="118" t="s">
        <v>2297</v>
      </c>
      <c r="K482" s="118">
        <v>11167000</v>
      </c>
      <c r="L482" s="116" t="s">
        <v>70</v>
      </c>
      <c r="M482" s="118" t="s">
        <v>2585</v>
      </c>
      <c r="N482" s="118">
        <v>93373218</v>
      </c>
      <c r="O482" s="122">
        <v>14</v>
      </c>
      <c r="P482" s="219">
        <v>45302</v>
      </c>
      <c r="Q482" s="118">
        <v>2126349000</v>
      </c>
      <c r="R482" s="219">
        <v>45336</v>
      </c>
      <c r="S482" s="118">
        <v>11167000</v>
      </c>
      <c r="T482" s="119" t="s">
        <v>67</v>
      </c>
      <c r="U482" s="118">
        <v>85152695</v>
      </c>
      <c r="V482" s="118" t="s">
        <v>1189</v>
      </c>
      <c r="W482" s="219">
        <v>45335</v>
      </c>
      <c r="X482" s="219">
        <v>45336</v>
      </c>
      <c r="Y482" s="125" t="s">
        <v>77</v>
      </c>
      <c r="Z482" s="219">
        <v>45457</v>
      </c>
      <c r="AA482" s="124">
        <f t="shared" si="31"/>
        <v>121</v>
      </c>
      <c r="AB482" s="118">
        <v>0</v>
      </c>
      <c r="AC482" s="220">
        <v>0</v>
      </c>
      <c r="AD482" s="118">
        <v>0</v>
      </c>
      <c r="AE482" s="193" t="s">
        <v>77</v>
      </c>
      <c r="AF482" s="124">
        <f t="shared" si="34"/>
        <v>0</v>
      </c>
      <c r="AG482" s="118">
        <v>0</v>
      </c>
      <c r="AH482" s="118">
        <v>0</v>
      </c>
      <c r="AI482" s="193" t="s">
        <v>77</v>
      </c>
      <c r="AJ482" s="119">
        <v>0</v>
      </c>
      <c r="AK482" s="123" t="s">
        <v>77</v>
      </c>
      <c r="AL482" s="123" t="s">
        <v>77</v>
      </c>
      <c r="AM482" s="124">
        <f t="shared" si="35"/>
        <v>0</v>
      </c>
      <c r="AN482" s="124">
        <f>+K482+AC482-AH482</f>
        <v>11167000</v>
      </c>
      <c r="AO482" s="119" t="s">
        <v>69</v>
      </c>
      <c r="AP482" s="118">
        <v>11167000</v>
      </c>
      <c r="AQ482" s="119" t="s">
        <v>1214</v>
      </c>
      <c r="AR482" s="118">
        <v>0</v>
      </c>
      <c r="AS482" s="127" t="s">
        <v>77</v>
      </c>
      <c r="AT482" s="221">
        <v>10000000</v>
      </c>
      <c r="AU482" s="159">
        <f t="shared" si="32"/>
        <v>1167000</v>
      </c>
      <c r="AV482" s="98">
        <f t="shared" si="33"/>
        <v>0.89549565684606425</v>
      </c>
      <c r="AW482" s="193" t="s">
        <v>77</v>
      </c>
      <c r="AX482" s="119" t="s">
        <v>1215</v>
      </c>
      <c r="AY482" s="118" t="s">
        <v>2923</v>
      </c>
      <c r="AZ482" s="116" t="s">
        <v>69</v>
      </c>
      <c r="BA482" s="116" t="s">
        <v>69</v>
      </c>
    </row>
    <row r="483" spans="2:53" x14ac:dyDescent="0.25">
      <c r="B483" s="116">
        <v>2024</v>
      </c>
      <c r="C483" s="116">
        <v>891780111</v>
      </c>
      <c r="D483" s="117" t="s">
        <v>64</v>
      </c>
      <c r="E483" s="119" t="s">
        <v>1693</v>
      </c>
      <c r="F483" s="124" t="s">
        <v>2014</v>
      </c>
      <c r="G483" s="218">
        <v>0</v>
      </c>
      <c r="H483" s="119" t="s">
        <v>75</v>
      </c>
      <c r="I483" s="117" t="s">
        <v>65</v>
      </c>
      <c r="J483" s="118" t="s">
        <v>2298</v>
      </c>
      <c r="K483" s="118">
        <v>9380000</v>
      </c>
      <c r="L483" s="116" t="s">
        <v>70</v>
      </c>
      <c r="M483" s="118" t="s">
        <v>2586</v>
      </c>
      <c r="N483" s="118">
        <v>1082900540</v>
      </c>
      <c r="O483" s="122">
        <v>14</v>
      </c>
      <c r="P483" s="219">
        <v>45302</v>
      </c>
      <c r="Q483" s="118">
        <v>2126349000</v>
      </c>
      <c r="R483" s="219">
        <v>45336</v>
      </c>
      <c r="S483" s="118">
        <v>9380000</v>
      </c>
      <c r="T483" s="119" t="s">
        <v>67</v>
      </c>
      <c r="U483" s="118">
        <v>45507423</v>
      </c>
      <c r="V483" s="118" t="s">
        <v>2714</v>
      </c>
      <c r="W483" s="219">
        <v>45335</v>
      </c>
      <c r="X483" s="219">
        <v>45336</v>
      </c>
      <c r="Y483" s="125" t="s">
        <v>77</v>
      </c>
      <c r="Z483" s="219">
        <v>45457</v>
      </c>
      <c r="AA483" s="124">
        <f t="shared" si="31"/>
        <v>121</v>
      </c>
      <c r="AB483" s="118">
        <v>0</v>
      </c>
      <c r="AC483" s="220">
        <v>0</v>
      </c>
      <c r="AD483" s="118">
        <v>0</v>
      </c>
      <c r="AE483" s="193" t="s">
        <v>77</v>
      </c>
      <c r="AF483" s="124">
        <f t="shared" si="34"/>
        <v>0</v>
      </c>
      <c r="AG483" s="118">
        <v>0</v>
      </c>
      <c r="AH483" s="118">
        <v>0</v>
      </c>
      <c r="AI483" s="193" t="s">
        <v>77</v>
      </c>
      <c r="AJ483" s="119">
        <v>0</v>
      </c>
      <c r="AK483" s="123" t="s">
        <v>77</v>
      </c>
      <c r="AL483" s="123" t="s">
        <v>77</v>
      </c>
      <c r="AM483" s="124">
        <f t="shared" si="35"/>
        <v>0</v>
      </c>
      <c r="AN483" s="124">
        <f>+K483+AC483-AH483</f>
        <v>9380000</v>
      </c>
      <c r="AO483" s="119" t="s">
        <v>69</v>
      </c>
      <c r="AP483" s="118">
        <v>9380000</v>
      </c>
      <c r="AQ483" s="119" t="s">
        <v>1214</v>
      </c>
      <c r="AR483" s="118">
        <v>0</v>
      </c>
      <c r="AS483" s="127" t="s">
        <v>77</v>
      </c>
      <c r="AT483" s="221">
        <v>8400000</v>
      </c>
      <c r="AU483" s="159">
        <f t="shared" si="32"/>
        <v>980000</v>
      </c>
      <c r="AV483" s="98">
        <f t="shared" si="33"/>
        <v>0.89552238805970152</v>
      </c>
      <c r="AW483" s="193" t="s">
        <v>77</v>
      </c>
      <c r="AX483" s="119" t="s">
        <v>1215</v>
      </c>
      <c r="AY483" s="118" t="s">
        <v>2924</v>
      </c>
      <c r="AZ483" s="116" t="s">
        <v>69</v>
      </c>
      <c r="BA483" s="116" t="s">
        <v>69</v>
      </c>
    </row>
    <row r="484" spans="2:53" x14ac:dyDescent="0.25">
      <c r="B484" s="116">
        <v>2024</v>
      </c>
      <c r="C484" s="116">
        <v>891780111</v>
      </c>
      <c r="D484" s="117" t="s">
        <v>64</v>
      </c>
      <c r="E484" s="119" t="s">
        <v>1694</v>
      </c>
      <c r="F484" s="124" t="s">
        <v>2015</v>
      </c>
      <c r="G484" s="218">
        <v>0</v>
      </c>
      <c r="H484" s="119" t="s">
        <v>75</v>
      </c>
      <c r="I484" s="117" t="s">
        <v>65</v>
      </c>
      <c r="J484" s="118" t="s">
        <v>2299</v>
      </c>
      <c r="K484" s="118">
        <v>16080000</v>
      </c>
      <c r="L484" s="116" t="s">
        <v>70</v>
      </c>
      <c r="M484" s="118" t="s">
        <v>2587</v>
      </c>
      <c r="N484" s="118">
        <v>1082886956</v>
      </c>
      <c r="O484" s="122">
        <v>13</v>
      </c>
      <c r="P484" s="193">
        <v>45302</v>
      </c>
      <c r="Q484" s="118">
        <v>4518689382</v>
      </c>
      <c r="R484" s="219">
        <v>45336</v>
      </c>
      <c r="S484" s="118">
        <v>16080000</v>
      </c>
      <c r="T484" s="119" t="s">
        <v>67</v>
      </c>
      <c r="U484" s="118">
        <v>36694483</v>
      </c>
      <c r="V484" s="118" t="s">
        <v>1196</v>
      </c>
      <c r="W484" s="219">
        <v>45335</v>
      </c>
      <c r="X484" s="219">
        <v>45336</v>
      </c>
      <c r="Y484" s="125" t="s">
        <v>77</v>
      </c>
      <c r="Z484" s="219">
        <v>45457</v>
      </c>
      <c r="AA484" s="124">
        <f t="shared" si="31"/>
        <v>121</v>
      </c>
      <c r="AB484" s="118">
        <v>0</v>
      </c>
      <c r="AC484" s="220">
        <v>0</v>
      </c>
      <c r="AD484" s="118">
        <v>0</v>
      </c>
      <c r="AE484" s="193" t="s">
        <v>77</v>
      </c>
      <c r="AF484" s="124">
        <f t="shared" si="34"/>
        <v>0</v>
      </c>
      <c r="AG484" s="118">
        <v>0</v>
      </c>
      <c r="AH484" s="118">
        <v>0</v>
      </c>
      <c r="AI484" s="193" t="s">
        <v>77</v>
      </c>
      <c r="AJ484" s="119">
        <v>0</v>
      </c>
      <c r="AK484" s="123" t="s">
        <v>77</v>
      </c>
      <c r="AL484" s="123" t="s">
        <v>77</v>
      </c>
      <c r="AM484" s="124">
        <f t="shared" si="35"/>
        <v>0</v>
      </c>
      <c r="AN484" s="124">
        <f>+K484+AC484-AH484</f>
        <v>16080000</v>
      </c>
      <c r="AO484" s="119" t="s">
        <v>69</v>
      </c>
      <c r="AP484" s="118">
        <v>16080000</v>
      </c>
      <c r="AQ484" s="119" t="s">
        <v>1214</v>
      </c>
      <c r="AR484" s="118">
        <v>0</v>
      </c>
      <c r="AS484" s="127" t="s">
        <v>77</v>
      </c>
      <c r="AT484" s="221">
        <v>14400000</v>
      </c>
      <c r="AU484" s="159">
        <f t="shared" si="32"/>
        <v>1680000</v>
      </c>
      <c r="AV484" s="98">
        <f t="shared" si="33"/>
        <v>0.89552238805970152</v>
      </c>
      <c r="AW484" s="193" t="s">
        <v>77</v>
      </c>
      <c r="AX484" s="119" t="s">
        <v>1215</v>
      </c>
      <c r="AY484" s="118" t="s">
        <v>2925</v>
      </c>
      <c r="AZ484" s="116" t="s">
        <v>69</v>
      </c>
      <c r="BA484" s="116" t="s">
        <v>69</v>
      </c>
    </row>
    <row r="485" spans="2:53" x14ac:dyDescent="0.25">
      <c r="B485" s="116">
        <v>2024</v>
      </c>
      <c r="C485" s="116">
        <v>891780111</v>
      </c>
      <c r="D485" s="117" t="s">
        <v>64</v>
      </c>
      <c r="E485" s="119" t="s">
        <v>1695</v>
      </c>
      <c r="F485" s="124" t="s">
        <v>2016</v>
      </c>
      <c r="G485" s="218">
        <v>0</v>
      </c>
      <c r="H485" s="119" t="s">
        <v>75</v>
      </c>
      <c r="I485" s="117" t="s">
        <v>65</v>
      </c>
      <c r="J485" s="118" t="s">
        <v>2300</v>
      </c>
      <c r="K485" s="118">
        <v>14740000</v>
      </c>
      <c r="L485" s="116" t="s">
        <v>70</v>
      </c>
      <c r="M485" s="118" t="s">
        <v>2588</v>
      </c>
      <c r="N485" s="118">
        <v>57428847</v>
      </c>
      <c r="O485" s="122">
        <v>13</v>
      </c>
      <c r="P485" s="193">
        <v>45302</v>
      </c>
      <c r="Q485" s="118">
        <v>4518689382</v>
      </c>
      <c r="R485" s="219">
        <v>45336</v>
      </c>
      <c r="S485" s="118">
        <v>14740000</v>
      </c>
      <c r="T485" s="119" t="s">
        <v>67</v>
      </c>
      <c r="U485" s="118">
        <v>45507423</v>
      </c>
      <c r="V485" s="118" t="s">
        <v>2714</v>
      </c>
      <c r="W485" s="219">
        <v>45335</v>
      </c>
      <c r="X485" s="219">
        <v>45336</v>
      </c>
      <c r="Y485" s="125" t="s">
        <v>77</v>
      </c>
      <c r="Z485" s="219">
        <v>45457</v>
      </c>
      <c r="AA485" s="124">
        <f t="shared" si="31"/>
        <v>121</v>
      </c>
      <c r="AB485" s="118">
        <v>0</v>
      </c>
      <c r="AC485" s="220">
        <v>0</v>
      </c>
      <c r="AD485" s="118">
        <v>0</v>
      </c>
      <c r="AE485" s="193" t="s">
        <v>77</v>
      </c>
      <c r="AF485" s="124">
        <f t="shared" si="34"/>
        <v>0</v>
      </c>
      <c r="AG485" s="118">
        <v>0</v>
      </c>
      <c r="AH485" s="118">
        <v>0</v>
      </c>
      <c r="AI485" s="193" t="s">
        <v>77</v>
      </c>
      <c r="AJ485" s="119">
        <v>0</v>
      </c>
      <c r="AK485" s="123" t="s">
        <v>77</v>
      </c>
      <c r="AL485" s="123" t="s">
        <v>77</v>
      </c>
      <c r="AM485" s="124">
        <f t="shared" si="35"/>
        <v>0</v>
      </c>
      <c r="AN485" s="124">
        <f>+K485+AC485-AH485</f>
        <v>14740000</v>
      </c>
      <c r="AO485" s="119" t="s">
        <v>69</v>
      </c>
      <c r="AP485" s="118">
        <v>14740000</v>
      </c>
      <c r="AQ485" s="119" t="s">
        <v>1214</v>
      </c>
      <c r="AR485" s="118">
        <v>0</v>
      </c>
      <c r="AS485" s="127" t="s">
        <v>77</v>
      </c>
      <c r="AT485" s="221">
        <v>13200000</v>
      </c>
      <c r="AU485" s="159">
        <f t="shared" si="32"/>
        <v>1540000</v>
      </c>
      <c r="AV485" s="98">
        <f t="shared" si="33"/>
        <v>0.89552238805970152</v>
      </c>
      <c r="AW485" s="193" t="s">
        <v>77</v>
      </c>
      <c r="AX485" s="119" t="s">
        <v>1215</v>
      </c>
      <c r="AY485" s="118" t="s">
        <v>2926</v>
      </c>
      <c r="AZ485" s="116" t="s">
        <v>69</v>
      </c>
      <c r="BA485" s="116" t="s">
        <v>69</v>
      </c>
    </row>
    <row r="486" spans="2:53" x14ac:dyDescent="0.25">
      <c r="B486" s="116">
        <v>2024</v>
      </c>
      <c r="C486" s="116">
        <v>891780111</v>
      </c>
      <c r="D486" s="117" t="s">
        <v>64</v>
      </c>
      <c r="E486" s="119" t="s">
        <v>1696</v>
      </c>
      <c r="F486" s="124" t="s">
        <v>2017</v>
      </c>
      <c r="G486" s="218">
        <v>0</v>
      </c>
      <c r="H486" s="119" t="s">
        <v>75</v>
      </c>
      <c r="I486" s="117" t="s">
        <v>65</v>
      </c>
      <c r="J486" s="118" t="s">
        <v>2301</v>
      </c>
      <c r="K486" s="118">
        <v>6600000</v>
      </c>
      <c r="L486" s="116" t="s">
        <v>70</v>
      </c>
      <c r="M486" s="118" t="s">
        <v>2589</v>
      </c>
      <c r="N486" s="118">
        <v>19596616</v>
      </c>
      <c r="O486" s="122">
        <v>14</v>
      </c>
      <c r="P486" s="219">
        <v>45302</v>
      </c>
      <c r="Q486" s="118">
        <v>2126349000</v>
      </c>
      <c r="R486" s="219">
        <v>45336</v>
      </c>
      <c r="S486" s="118">
        <v>6600000</v>
      </c>
      <c r="T486" s="119" t="s">
        <v>67</v>
      </c>
      <c r="U486" s="118">
        <v>85465146</v>
      </c>
      <c r="V486" s="118" t="s">
        <v>2726</v>
      </c>
      <c r="W486" s="219">
        <v>45335</v>
      </c>
      <c r="X486" s="219">
        <v>45336</v>
      </c>
      <c r="Y486" s="125" t="s">
        <v>77</v>
      </c>
      <c r="Z486" s="219">
        <v>45382</v>
      </c>
      <c r="AA486" s="124">
        <f t="shared" si="31"/>
        <v>46</v>
      </c>
      <c r="AB486" s="118">
        <v>0</v>
      </c>
      <c r="AC486" s="220">
        <v>0</v>
      </c>
      <c r="AD486" s="118">
        <v>0</v>
      </c>
      <c r="AE486" s="193" t="s">
        <v>77</v>
      </c>
      <c r="AF486" s="124">
        <f t="shared" si="34"/>
        <v>0</v>
      </c>
      <c r="AG486" s="118">
        <v>1</v>
      </c>
      <c r="AH486" s="118">
        <v>6600000</v>
      </c>
      <c r="AI486" s="193" t="s">
        <v>77</v>
      </c>
      <c r="AJ486" s="119">
        <v>0</v>
      </c>
      <c r="AK486" s="123" t="s">
        <v>77</v>
      </c>
      <c r="AL486" s="123" t="s">
        <v>77</v>
      </c>
      <c r="AM486" s="124">
        <f t="shared" si="35"/>
        <v>0</v>
      </c>
      <c r="AN486" s="124">
        <f>+K486+AC486-AH486</f>
        <v>0</v>
      </c>
      <c r="AO486" s="119" t="s">
        <v>69</v>
      </c>
      <c r="AP486" s="118">
        <v>6600000</v>
      </c>
      <c r="AQ486" s="119" t="s">
        <v>1214</v>
      </c>
      <c r="AR486" s="118">
        <v>0</v>
      </c>
      <c r="AS486" s="127" t="s">
        <v>77</v>
      </c>
      <c r="AT486" s="221">
        <v>0</v>
      </c>
      <c r="AU486" s="159">
        <f t="shared" si="32"/>
        <v>0</v>
      </c>
      <c r="AV486" s="98" t="str">
        <f t="shared" si="33"/>
        <v>_</v>
      </c>
      <c r="AW486" s="193" t="s">
        <v>77</v>
      </c>
      <c r="AX486" s="119" t="s">
        <v>1216</v>
      </c>
      <c r="AY486" s="118" t="s">
        <v>2927</v>
      </c>
      <c r="AZ486" s="116" t="s">
        <v>69</v>
      </c>
      <c r="BA486" s="116" t="s">
        <v>69</v>
      </c>
    </row>
    <row r="487" spans="2:53" x14ac:dyDescent="0.25">
      <c r="B487" s="116">
        <v>2024</v>
      </c>
      <c r="C487" s="116">
        <v>891780111</v>
      </c>
      <c r="D487" s="117" t="s">
        <v>64</v>
      </c>
      <c r="E487" s="119" t="s">
        <v>1697</v>
      </c>
      <c r="F487" s="124" t="s">
        <v>2018</v>
      </c>
      <c r="G487" s="218">
        <v>0</v>
      </c>
      <c r="H487" s="119" t="s">
        <v>75</v>
      </c>
      <c r="I487" s="117" t="s">
        <v>65</v>
      </c>
      <c r="J487" s="118" t="s">
        <v>2302</v>
      </c>
      <c r="K487" s="118">
        <v>13500000</v>
      </c>
      <c r="L487" s="116" t="s">
        <v>70</v>
      </c>
      <c r="M487" s="118" t="s">
        <v>2590</v>
      </c>
      <c r="N487" s="118">
        <v>1100400844</v>
      </c>
      <c r="O487" s="122">
        <v>13</v>
      </c>
      <c r="P487" s="193">
        <v>45302</v>
      </c>
      <c r="Q487" s="118">
        <v>4518689382</v>
      </c>
      <c r="R487" s="219">
        <v>45336</v>
      </c>
      <c r="S487" s="118">
        <v>13500000</v>
      </c>
      <c r="T487" s="119" t="s">
        <v>67</v>
      </c>
      <c r="U487" s="118">
        <v>57428039</v>
      </c>
      <c r="V487" s="118" t="s">
        <v>2720</v>
      </c>
      <c r="W487" s="219">
        <v>45335</v>
      </c>
      <c r="X487" s="219">
        <v>45336</v>
      </c>
      <c r="Y487" s="125" t="s">
        <v>77</v>
      </c>
      <c r="Z487" s="219">
        <v>45457</v>
      </c>
      <c r="AA487" s="124">
        <f t="shared" si="31"/>
        <v>121</v>
      </c>
      <c r="AB487" s="118">
        <v>0</v>
      </c>
      <c r="AC487" s="220">
        <v>0</v>
      </c>
      <c r="AD487" s="118">
        <v>0</v>
      </c>
      <c r="AE487" s="193" t="s">
        <v>77</v>
      </c>
      <c r="AF487" s="124">
        <f t="shared" si="34"/>
        <v>0</v>
      </c>
      <c r="AG487" s="118">
        <v>0</v>
      </c>
      <c r="AH487" s="118">
        <v>0</v>
      </c>
      <c r="AI487" s="193" t="s">
        <v>77</v>
      </c>
      <c r="AJ487" s="119">
        <v>0</v>
      </c>
      <c r="AK487" s="123" t="s">
        <v>77</v>
      </c>
      <c r="AL487" s="123" t="s">
        <v>77</v>
      </c>
      <c r="AM487" s="124">
        <f t="shared" si="35"/>
        <v>0</v>
      </c>
      <c r="AN487" s="124">
        <f>+K487+AC487-AH487</f>
        <v>13500000</v>
      </c>
      <c r="AO487" s="119" t="s">
        <v>69</v>
      </c>
      <c r="AP487" s="118">
        <v>13500000</v>
      </c>
      <c r="AQ487" s="119" t="s">
        <v>1214</v>
      </c>
      <c r="AR487" s="118">
        <v>0</v>
      </c>
      <c r="AS487" s="127" t="s">
        <v>77</v>
      </c>
      <c r="AT487" s="221">
        <v>12000000</v>
      </c>
      <c r="AU487" s="159">
        <f t="shared" si="32"/>
        <v>1500000</v>
      </c>
      <c r="AV487" s="98">
        <f t="shared" si="33"/>
        <v>0.88888888888888884</v>
      </c>
      <c r="AW487" s="193" t="s">
        <v>77</v>
      </c>
      <c r="AX487" s="119" t="s">
        <v>1215</v>
      </c>
      <c r="AY487" s="118" t="s">
        <v>2928</v>
      </c>
      <c r="AZ487" s="116" t="s">
        <v>69</v>
      </c>
      <c r="BA487" s="116" t="s">
        <v>69</v>
      </c>
    </row>
    <row r="488" spans="2:53" x14ac:dyDescent="0.25">
      <c r="B488" s="116">
        <v>2024</v>
      </c>
      <c r="C488" s="116">
        <v>891780111</v>
      </c>
      <c r="D488" s="117" t="s">
        <v>64</v>
      </c>
      <c r="E488" s="119" t="s">
        <v>1698</v>
      </c>
      <c r="F488" s="124" t="s">
        <v>2019</v>
      </c>
      <c r="G488" s="218">
        <v>0</v>
      </c>
      <c r="H488" s="119" t="s">
        <v>75</v>
      </c>
      <c r="I488" s="117" t="s">
        <v>65</v>
      </c>
      <c r="J488" s="118" t="s">
        <v>2303</v>
      </c>
      <c r="K488" s="118">
        <v>16080000</v>
      </c>
      <c r="L488" s="116" t="s">
        <v>70</v>
      </c>
      <c r="M488" s="118" t="s">
        <v>2591</v>
      </c>
      <c r="N488" s="118">
        <v>1082951480</v>
      </c>
      <c r="O488" s="122">
        <v>13</v>
      </c>
      <c r="P488" s="193">
        <v>45302</v>
      </c>
      <c r="Q488" s="118">
        <v>4518689382</v>
      </c>
      <c r="R488" s="219">
        <v>45337</v>
      </c>
      <c r="S488" s="118">
        <v>16080000</v>
      </c>
      <c r="T488" s="119" t="s">
        <v>67</v>
      </c>
      <c r="U488" s="118">
        <v>57464638</v>
      </c>
      <c r="V488" s="118" t="s">
        <v>1198</v>
      </c>
      <c r="W488" s="219">
        <v>45337</v>
      </c>
      <c r="X488" s="219">
        <v>45337</v>
      </c>
      <c r="Y488" s="125" t="s">
        <v>77</v>
      </c>
      <c r="Z488" s="219">
        <v>45457</v>
      </c>
      <c r="AA488" s="124">
        <f t="shared" si="31"/>
        <v>120</v>
      </c>
      <c r="AB488" s="118">
        <v>0</v>
      </c>
      <c r="AC488" s="220">
        <v>0</v>
      </c>
      <c r="AD488" s="118">
        <v>0</v>
      </c>
      <c r="AE488" s="193" t="s">
        <v>77</v>
      </c>
      <c r="AF488" s="124">
        <f t="shared" si="34"/>
        <v>0</v>
      </c>
      <c r="AG488" s="118">
        <v>1</v>
      </c>
      <c r="AH488" s="118">
        <v>11760000</v>
      </c>
      <c r="AI488" s="193">
        <v>45357</v>
      </c>
      <c r="AJ488" s="119">
        <v>0</v>
      </c>
      <c r="AK488" s="123" t="s">
        <v>77</v>
      </c>
      <c r="AL488" s="123" t="s">
        <v>77</v>
      </c>
      <c r="AM488" s="124">
        <f t="shared" si="35"/>
        <v>0</v>
      </c>
      <c r="AN488" s="124">
        <f>+K488+AC488-AH488</f>
        <v>4320000</v>
      </c>
      <c r="AO488" s="119" t="s">
        <v>69</v>
      </c>
      <c r="AP488" s="118">
        <v>16080000</v>
      </c>
      <c r="AQ488" s="119" t="s">
        <v>1214</v>
      </c>
      <c r="AR488" s="118">
        <v>0</v>
      </c>
      <c r="AS488" s="127" t="s">
        <v>77</v>
      </c>
      <c r="AT488" s="221">
        <v>3600000</v>
      </c>
      <c r="AU488" s="159">
        <f t="shared" si="32"/>
        <v>720000</v>
      </c>
      <c r="AV488" s="98">
        <f t="shared" si="33"/>
        <v>0.83333333333333337</v>
      </c>
      <c r="AW488" s="193" t="s">
        <v>77</v>
      </c>
      <c r="AX488" s="119" t="s">
        <v>1216</v>
      </c>
      <c r="AY488" s="118" t="s">
        <v>2929</v>
      </c>
      <c r="AZ488" s="116" t="s">
        <v>69</v>
      </c>
      <c r="BA488" s="116" t="s">
        <v>69</v>
      </c>
    </row>
    <row r="489" spans="2:53" x14ac:dyDescent="0.25">
      <c r="B489" s="116">
        <v>2024</v>
      </c>
      <c r="C489" s="116">
        <v>891780111</v>
      </c>
      <c r="D489" s="117" t="s">
        <v>64</v>
      </c>
      <c r="E489" s="119" t="s">
        <v>1699</v>
      </c>
      <c r="F489" s="124" t="s">
        <v>2020</v>
      </c>
      <c r="G489" s="218">
        <v>0</v>
      </c>
      <c r="H489" s="119" t="s">
        <v>75</v>
      </c>
      <c r="I489" s="117" t="s">
        <v>65</v>
      </c>
      <c r="J489" s="118" t="s">
        <v>2304</v>
      </c>
      <c r="K489" s="118">
        <v>11167000</v>
      </c>
      <c r="L489" s="116" t="s">
        <v>70</v>
      </c>
      <c r="M489" s="118" t="s">
        <v>2592</v>
      </c>
      <c r="N489" s="118">
        <v>1083035488</v>
      </c>
      <c r="O489" s="122">
        <v>14</v>
      </c>
      <c r="P489" s="219">
        <v>45302</v>
      </c>
      <c r="Q489" s="118">
        <v>2126349000</v>
      </c>
      <c r="R489" s="219">
        <v>45337</v>
      </c>
      <c r="S489" s="118">
        <v>11167000</v>
      </c>
      <c r="T489" s="119" t="s">
        <v>67</v>
      </c>
      <c r="U489" s="118">
        <v>72004252</v>
      </c>
      <c r="V489" s="118" t="s">
        <v>1191</v>
      </c>
      <c r="W489" s="219">
        <v>45337</v>
      </c>
      <c r="X489" s="219">
        <v>45337</v>
      </c>
      <c r="Y489" s="125" t="s">
        <v>77</v>
      </c>
      <c r="Z489" s="219">
        <v>45457</v>
      </c>
      <c r="AA489" s="124">
        <f t="shared" si="31"/>
        <v>120</v>
      </c>
      <c r="AB489" s="118">
        <v>0</v>
      </c>
      <c r="AC489" s="220">
        <v>0</v>
      </c>
      <c r="AD489" s="118">
        <v>0</v>
      </c>
      <c r="AE489" s="193" t="s">
        <v>77</v>
      </c>
      <c r="AF489" s="124">
        <f t="shared" si="34"/>
        <v>0</v>
      </c>
      <c r="AG489" s="118">
        <v>0</v>
      </c>
      <c r="AH489" s="118">
        <v>0</v>
      </c>
      <c r="AI489" s="193" t="s">
        <v>77</v>
      </c>
      <c r="AJ489" s="119">
        <v>0</v>
      </c>
      <c r="AK489" s="123" t="s">
        <v>77</v>
      </c>
      <c r="AL489" s="123" t="s">
        <v>77</v>
      </c>
      <c r="AM489" s="124">
        <f t="shared" si="35"/>
        <v>0</v>
      </c>
      <c r="AN489" s="124">
        <f>+K489+AC489-AH489</f>
        <v>11167000</v>
      </c>
      <c r="AO489" s="119" t="s">
        <v>69</v>
      </c>
      <c r="AP489" s="118">
        <v>11167000</v>
      </c>
      <c r="AQ489" s="119" t="s">
        <v>1214</v>
      </c>
      <c r="AR489" s="118">
        <v>0</v>
      </c>
      <c r="AS489" s="127" t="s">
        <v>77</v>
      </c>
      <c r="AT489" s="221">
        <v>10000000</v>
      </c>
      <c r="AU489" s="159">
        <f t="shared" si="32"/>
        <v>1167000</v>
      </c>
      <c r="AV489" s="98">
        <f t="shared" si="33"/>
        <v>0.89549565684606425</v>
      </c>
      <c r="AW489" s="193" t="s">
        <v>77</v>
      </c>
      <c r="AX489" s="119" t="s">
        <v>1215</v>
      </c>
      <c r="AY489" s="118" t="s">
        <v>2930</v>
      </c>
      <c r="AZ489" s="116" t="s">
        <v>69</v>
      </c>
      <c r="BA489" s="116" t="s">
        <v>69</v>
      </c>
    </row>
    <row r="490" spans="2:53" x14ac:dyDescent="0.25">
      <c r="B490" s="116">
        <v>2024</v>
      </c>
      <c r="C490" s="116">
        <v>891780111</v>
      </c>
      <c r="D490" s="117" t="s">
        <v>64</v>
      </c>
      <c r="E490" s="119" t="s">
        <v>1700</v>
      </c>
      <c r="F490" s="124" t="s">
        <v>2021</v>
      </c>
      <c r="G490" s="218">
        <v>0</v>
      </c>
      <c r="H490" s="119" t="s">
        <v>75</v>
      </c>
      <c r="I490" s="117" t="s">
        <v>65</v>
      </c>
      <c r="J490" s="118" t="s">
        <v>2305</v>
      </c>
      <c r="K490" s="118">
        <v>14850000</v>
      </c>
      <c r="L490" s="116" t="s">
        <v>70</v>
      </c>
      <c r="M490" s="118" t="s">
        <v>2593</v>
      </c>
      <c r="N490" s="118">
        <v>1081827299</v>
      </c>
      <c r="O490" s="122">
        <v>13</v>
      </c>
      <c r="P490" s="193">
        <v>45302</v>
      </c>
      <c r="Q490" s="118">
        <v>4518689382</v>
      </c>
      <c r="R490" s="219">
        <v>45337</v>
      </c>
      <c r="S490" s="118">
        <v>14850000</v>
      </c>
      <c r="T490" s="119" t="s">
        <v>67</v>
      </c>
      <c r="U490" s="118">
        <v>72004252</v>
      </c>
      <c r="V490" s="118" t="s">
        <v>1191</v>
      </c>
      <c r="W490" s="219">
        <v>45337</v>
      </c>
      <c r="X490" s="219">
        <v>45337</v>
      </c>
      <c r="Y490" s="125" t="s">
        <v>77</v>
      </c>
      <c r="Z490" s="219">
        <v>45457</v>
      </c>
      <c r="AA490" s="124">
        <f t="shared" si="31"/>
        <v>120</v>
      </c>
      <c r="AB490" s="118">
        <v>0</v>
      </c>
      <c r="AC490" s="220">
        <v>0</v>
      </c>
      <c r="AD490" s="118">
        <v>0</v>
      </c>
      <c r="AE490" s="193" t="s">
        <v>77</v>
      </c>
      <c r="AF490" s="124">
        <f t="shared" si="34"/>
        <v>0</v>
      </c>
      <c r="AG490" s="118">
        <v>0</v>
      </c>
      <c r="AH490" s="118">
        <v>0</v>
      </c>
      <c r="AI490" s="193" t="s">
        <v>77</v>
      </c>
      <c r="AJ490" s="119">
        <v>0</v>
      </c>
      <c r="AK490" s="123" t="s">
        <v>77</v>
      </c>
      <c r="AL490" s="123" t="s">
        <v>77</v>
      </c>
      <c r="AM490" s="124">
        <f t="shared" si="35"/>
        <v>0</v>
      </c>
      <c r="AN490" s="124">
        <f>+K490+AC490-AH490</f>
        <v>14850000</v>
      </c>
      <c r="AO490" s="119" t="s">
        <v>69</v>
      </c>
      <c r="AP490" s="118">
        <v>14850000</v>
      </c>
      <c r="AQ490" s="119" t="s">
        <v>1214</v>
      </c>
      <c r="AR490" s="118">
        <v>0</v>
      </c>
      <c r="AS490" s="127" t="s">
        <v>77</v>
      </c>
      <c r="AT490" s="221">
        <v>13200000</v>
      </c>
      <c r="AU490" s="159">
        <f t="shared" si="32"/>
        <v>1650000</v>
      </c>
      <c r="AV490" s="98">
        <f t="shared" si="33"/>
        <v>0.88888888888888884</v>
      </c>
      <c r="AW490" s="193" t="s">
        <v>77</v>
      </c>
      <c r="AX490" s="119" t="s">
        <v>1215</v>
      </c>
      <c r="AY490" s="118" t="s">
        <v>2931</v>
      </c>
      <c r="AZ490" s="116" t="s">
        <v>69</v>
      </c>
      <c r="BA490" s="116" t="s">
        <v>69</v>
      </c>
    </row>
    <row r="491" spans="2:53" x14ac:dyDescent="0.25">
      <c r="B491" s="116">
        <v>2024</v>
      </c>
      <c r="C491" s="116">
        <v>891780111</v>
      </c>
      <c r="D491" s="117" t="s">
        <v>64</v>
      </c>
      <c r="E491" s="119" t="s">
        <v>1701</v>
      </c>
      <c r="F491" s="124" t="s">
        <v>2022</v>
      </c>
      <c r="G491" s="218">
        <v>0</v>
      </c>
      <c r="H491" s="119" t="s">
        <v>75</v>
      </c>
      <c r="I491" s="117" t="s">
        <v>65</v>
      </c>
      <c r="J491" s="118" t="s">
        <v>2306</v>
      </c>
      <c r="K491" s="118">
        <v>16593000</v>
      </c>
      <c r="L491" s="116" t="s">
        <v>70</v>
      </c>
      <c r="M491" s="118" t="s">
        <v>2594</v>
      </c>
      <c r="N491" s="118">
        <v>57303000</v>
      </c>
      <c r="O491" s="122">
        <v>13</v>
      </c>
      <c r="P491" s="193">
        <v>45302</v>
      </c>
      <c r="Q491" s="118">
        <v>4518689382</v>
      </c>
      <c r="R491" s="219">
        <v>45337</v>
      </c>
      <c r="S491" s="118">
        <v>16593000</v>
      </c>
      <c r="T491" s="119" t="s">
        <v>67</v>
      </c>
      <c r="U491" s="118">
        <v>57444673</v>
      </c>
      <c r="V491" s="118" t="s">
        <v>1175</v>
      </c>
      <c r="W491" s="219">
        <v>45337</v>
      </c>
      <c r="X491" s="219">
        <v>45337</v>
      </c>
      <c r="Y491" s="125" t="s">
        <v>77</v>
      </c>
      <c r="Z491" s="219">
        <v>45457</v>
      </c>
      <c r="AA491" s="124">
        <f t="shared" si="31"/>
        <v>120</v>
      </c>
      <c r="AB491" s="118">
        <v>0</v>
      </c>
      <c r="AC491" s="220">
        <v>0</v>
      </c>
      <c r="AD491" s="118">
        <v>0</v>
      </c>
      <c r="AE491" s="193" t="s">
        <v>77</v>
      </c>
      <c r="AF491" s="124">
        <f t="shared" si="34"/>
        <v>0</v>
      </c>
      <c r="AG491" s="118">
        <v>0</v>
      </c>
      <c r="AH491" s="118">
        <v>0</v>
      </c>
      <c r="AI491" s="193" t="s">
        <v>77</v>
      </c>
      <c r="AJ491" s="119">
        <v>0</v>
      </c>
      <c r="AK491" s="123" t="s">
        <v>77</v>
      </c>
      <c r="AL491" s="123" t="s">
        <v>77</v>
      </c>
      <c r="AM491" s="124">
        <f t="shared" si="35"/>
        <v>0</v>
      </c>
      <c r="AN491" s="124">
        <f>+K491+AC491-AH491</f>
        <v>16593000</v>
      </c>
      <c r="AO491" s="119" t="s">
        <v>69</v>
      </c>
      <c r="AP491" s="118">
        <v>16593000</v>
      </c>
      <c r="AQ491" s="119" t="s">
        <v>1214</v>
      </c>
      <c r="AR491" s="118">
        <v>0</v>
      </c>
      <c r="AS491" s="127" t="s">
        <v>77</v>
      </c>
      <c r="AT491" s="221">
        <v>14567000</v>
      </c>
      <c r="AU491" s="159">
        <f t="shared" si="32"/>
        <v>2026000</v>
      </c>
      <c r="AV491" s="98">
        <f t="shared" si="33"/>
        <v>0.87790031941180013</v>
      </c>
      <c r="AW491" s="193" t="s">
        <v>77</v>
      </c>
      <c r="AX491" s="119" t="s">
        <v>1215</v>
      </c>
      <c r="AY491" s="118" t="s">
        <v>2932</v>
      </c>
      <c r="AZ491" s="116" t="s">
        <v>69</v>
      </c>
      <c r="BA491" s="116" t="s">
        <v>69</v>
      </c>
    </row>
    <row r="492" spans="2:53" x14ac:dyDescent="0.25">
      <c r="B492" s="116">
        <v>2024</v>
      </c>
      <c r="C492" s="116">
        <v>891780111</v>
      </c>
      <c r="D492" s="117" t="s">
        <v>64</v>
      </c>
      <c r="E492" s="119" t="s">
        <v>1702</v>
      </c>
      <c r="F492" s="124" t="s">
        <v>2023</v>
      </c>
      <c r="G492" s="218">
        <v>0</v>
      </c>
      <c r="H492" s="119" t="s">
        <v>75</v>
      </c>
      <c r="I492" s="117" t="s">
        <v>65</v>
      </c>
      <c r="J492" s="118" t="s">
        <v>2307</v>
      </c>
      <c r="K492" s="118">
        <v>24750000</v>
      </c>
      <c r="L492" s="116" t="s">
        <v>70</v>
      </c>
      <c r="M492" s="118" t="s">
        <v>2595</v>
      </c>
      <c r="N492" s="118">
        <v>85474637</v>
      </c>
      <c r="O492" s="122">
        <v>13</v>
      </c>
      <c r="P492" s="193">
        <v>45302</v>
      </c>
      <c r="Q492" s="118">
        <v>4518689382</v>
      </c>
      <c r="R492" s="219">
        <v>45337</v>
      </c>
      <c r="S492" s="118">
        <v>24750000</v>
      </c>
      <c r="T492" s="119" t="s">
        <v>67</v>
      </c>
      <c r="U492" s="118">
        <v>1082964146</v>
      </c>
      <c r="V492" s="118" t="s">
        <v>2708</v>
      </c>
      <c r="W492" s="219">
        <v>45337</v>
      </c>
      <c r="X492" s="219">
        <v>45337</v>
      </c>
      <c r="Y492" s="125" t="s">
        <v>77</v>
      </c>
      <c r="Z492" s="219">
        <v>45457</v>
      </c>
      <c r="AA492" s="124">
        <f t="shared" si="31"/>
        <v>120</v>
      </c>
      <c r="AB492" s="118">
        <v>0</v>
      </c>
      <c r="AC492" s="220">
        <v>0</v>
      </c>
      <c r="AD492" s="118">
        <v>0</v>
      </c>
      <c r="AE492" s="193" t="s">
        <v>77</v>
      </c>
      <c r="AF492" s="124">
        <f t="shared" si="34"/>
        <v>0</v>
      </c>
      <c r="AG492" s="118">
        <v>0</v>
      </c>
      <c r="AH492" s="118">
        <v>0</v>
      </c>
      <c r="AI492" s="193" t="s">
        <v>77</v>
      </c>
      <c r="AJ492" s="119">
        <v>0</v>
      </c>
      <c r="AK492" s="123" t="s">
        <v>77</v>
      </c>
      <c r="AL492" s="123" t="s">
        <v>77</v>
      </c>
      <c r="AM492" s="124">
        <f t="shared" si="35"/>
        <v>0</v>
      </c>
      <c r="AN492" s="124">
        <f>+K492+AC492-AH492</f>
        <v>24750000</v>
      </c>
      <c r="AO492" s="119" t="s">
        <v>69</v>
      </c>
      <c r="AP492" s="118">
        <v>24750000</v>
      </c>
      <c r="AQ492" s="119" t="s">
        <v>1214</v>
      </c>
      <c r="AR492" s="118">
        <v>0</v>
      </c>
      <c r="AS492" s="127" t="s">
        <v>77</v>
      </c>
      <c r="AT492" s="221">
        <v>22000000</v>
      </c>
      <c r="AU492" s="159">
        <f t="shared" si="32"/>
        <v>2750000</v>
      </c>
      <c r="AV492" s="98">
        <f t="shared" si="33"/>
        <v>0.88888888888888884</v>
      </c>
      <c r="AW492" s="193" t="s">
        <v>77</v>
      </c>
      <c r="AX492" s="119" t="s">
        <v>1215</v>
      </c>
      <c r="AY492" s="118" t="s">
        <v>2933</v>
      </c>
      <c r="AZ492" s="116" t="s">
        <v>69</v>
      </c>
      <c r="BA492" s="116" t="s">
        <v>69</v>
      </c>
    </row>
    <row r="493" spans="2:53" x14ac:dyDescent="0.25">
      <c r="B493" s="116">
        <v>2024</v>
      </c>
      <c r="C493" s="116">
        <v>891780111</v>
      </c>
      <c r="D493" s="117" t="s">
        <v>64</v>
      </c>
      <c r="E493" s="119" t="s">
        <v>1703</v>
      </c>
      <c r="F493" s="124" t="s">
        <v>2024</v>
      </c>
      <c r="G493" s="218">
        <v>0</v>
      </c>
      <c r="H493" s="119" t="s">
        <v>75</v>
      </c>
      <c r="I493" s="117" t="s">
        <v>65</v>
      </c>
      <c r="J493" s="118" t="s">
        <v>2308</v>
      </c>
      <c r="K493" s="118">
        <v>16080000</v>
      </c>
      <c r="L493" s="116" t="s">
        <v>70</v>
      </c>
      <c r="M493" s="118" t="s">
        <v>2596</v>
      </c>
      <c r="N493" s="118">
        <v>40935289</v>
      </c>
      <c r="O493" s="122">
        <v>13</v>
      </c>
      <c r="P493" s="193">
        <v>45302</v>
      </c>
      <c r="Q493" s="118">
        <v>4518689382</v>
      </c>
      <c r="R493" s="219">
        <v>45337</v>
      </c>
      <c r="S493" s="118">
        <v>16080000</v>
      </c>
      <c r="T493" s="119" t="s">
        <v>67</v>
      </c>
      <c r="U493" s="118">
        <v>15443332</v>
      </c>
      <c r="V493" s="118" t="s">
        <v>1177</v>
      </c>
      <c r="W493" s="219">
        <v>45337</v>
      </c>
      <c r="X493" s="219">
        <v>45337</v>
      </c>
      <c r="Y493" s="125" t="s">
        <v>77</v>
      </c>
      <c r="Z493" s="219">
        <v>45457</v>
      </c>
      <c r="AA493" s="124">
        <f t="shared" si="31"/>
        <v>120</v>
      </c>
      <c r="AB493" s="118">
        <v>0</v>
      </c>
      <c r="AC493" s="220">
        <v>0</v>
      </c>
      <c r="AD493" s="118">
        <v>0</v>
      </c>
      <c r="AE493" s="193" t="s">
        <v>77</v>
      </c>
      <c r="AF493" s="124">
        <f t="shared" si="34"/>
        <v>0</v>
      </c>
      <c r="AG493" s="118">
        <v>0</v>
      </c>
      <c r="AH493" s="118">
        <v>0</v>
      </c>
      <c r="AI493" s="193" t="s">
        <v>77</v>
      </c>
      <c r="AJ493" s="119">
        <v>0</v>
      </c>
      <c r="AK493" s="123" t="s">
        <v>77</v>
      </c>
      <c r="AL493" s="123" t="s">
        <v>77</v>
      </c>
      <c r="AM493" s="124">
        <f t="shared" si="35"/>
        <v>0</v>
      </c>
      <c r="AN493" s="124">
        <f>+K493+AC493-AH493</f>
        <v>16080000</v>
      </c>
      <c r="AO493" s="119" t="s">
        <v>69</v>
      </c>
      <c r="AP493" s="118">
        <v>16080000</v>
      </c>
      <c r="AQ493" s="119" t="s">
        <v>1214</v>
      </c>
      <c r="AR493" s="118">
        <v>0</v>
      </c>
      <c r="AS493" s="127" t="s">
        <v>77</v>
      </c>
      <c r="AT493" s="221">
        <v>14400000</v>
      </c>
      <c r="AU493" s="159">
        <f t="shared" si="32"/>
        <v>1680000</v>
      </c>
      <c r="AV493" s="98">
        <f t="shared" si="33"/>
        <v>0.89552238805970152</v>
      </c>
      <c r="AW493" s="193" t="s">
        <v>77</v>
      </c>
      <c r="AX493" s="119" t="s">
        <v>1215</v>
      </c>
      <c r="AY493" s="118" t="s">
        <v>2934</v>
      </c>
      <c r="AZ493" s="116" t="s">
        <v>69</v>
      </c>
      <c r="BA493" s="116" t="s">
        <v>69</v>
      </c>
    </row>
    <row r="494" spans="2:53" x14ac:dyDescent="0.25">
      <c r="B494" s="116">
        <v>2024</v>
      </c>
      <c r="C494" s="116">
        <v>891780111</v>
      </c>
      <c r="D494" s="117" t="s">
        <v>64</v>
      </c>
      <c r="E494" s="119" t="s">
        <v>1704</v>
      </c>
      <c r="F494" s="124" t="s">
        <v>2025</v>
      </c>
      <c r="G494" s="218">
        <v>0</v>
      </c>
      <c r="H494" s="119" t="s">
        <v>75</v>
      </c>
      <c r="I494" s="117" t="s">
        <v>65</v>
      </c>
      <c r="J494" s="118" t="s">
        <v>2309</v>
      </c>
      <c r="K494" s="118">
        <v>10890000</v>
      </c>
      <c r="L494" s="116" t="s">
        <v>70</v>
      </c>
      <c r="M494" s="118" t="s">
        <v>2597</v>
      </c>
      <c r="N494" s="118">
        <v>57290640</v>
      </c>
      <c r="O494" s="122">
        <v>13</v>
      </c>
      <c r="P494" s="193">
        <v>45302</v>
      </c>
      <c r="Q494" s="118">
        <v>4518689382</v>
      </c>
      <c r="R494" s="219">
        <v>45337</v>
      </c>
      <c r="S494" s="118">
        <v>10890000</v>
      </c>
      <c r="T494" s="119" t="s">
        <v>67</v>
      </c>
      <c r="U494" s="118">
        <v>57461216</v>
      </c>
      <c r="V494" s="118" t="s">
        <v>1180</v>
      </c>
      <c r="W494" s="219">
        <v>45337</v>
      </c>
      <c r="X494" s="219">
        <v>45337</v>
      </c>
      <c r="Y494" s="125" t="s">
        <v>77</v>
      </c>
      <c r="Z494" s="219">
        <v>45457</v>
      </c>
      <c r="AA494" s="124">
        <f t="shared" si="31"/>
        <v>120</v>
      </c>
      <c r="AB494" s="118">
        <v>0</v>
      </c>
      <c r="AC494" s="220">
        <v>0</v>
      </c>
      <c r="AD494" s="118">
        <v>0</v>
      </c>
      <c r="AE494" s="193" t="s">
        <v>77</v>
      </c>
      <c r="AF494" s="124">
        <f t="shared" si="34"/>
        <v>0</v>
      </c>
      <c r="AG494" s="118">
        <v>1</v>
      </c>
      <c r="AH494" s="118">
        <v>5760000</v>
      </c>
      <c r="AI494" s="193">
        <v>45397</v>
      </c>
      <c r="AJ494" s="119">
        <v>0</v>
      </c>
      <c r="AK494" s="123" t="s">
        <v>77</v>
      </c>
      <c r="AL494" s="123" t="s">
        <v>77</v>
      </c>
      <c r="AM494" s="124">
        <f t="shared" si="35"/>
        <v>0</v>
      </c>
      <c r="AN494" s="124">
        <f>+K494+AC494-AH494</f>
        <v>5130000</v>
      </c>
      <c r="AO494" s="119" t="s">
        <v>69</v>
      </c>
      <c r="AP494" s="118">
        <v>10890000</v>
      </c>
      <c r="AQ494" s="119" t="s">
        <v>1214</v>
      </c>
      <c r="AR494" s="118">
        <v>0</v>
      </c>
      <c r="AS494" s="127" t="s">
        <v>77</v>
      </c>
      <c r="AT494" s="221">
        <v>5130000</v>
      </c>
      <c r="AU494" s="159">
        <f t="shared" si="32"/>
        <v>0</v>
      </c>
      <c r="AV494" s="98">
        <f t="shared" si="33"/>
        <v>1</v>
      </c>
      <c r="AW494" s="193" t="s">
        <v>77</v>
      </c>
      <c r="AX494" s="119" t="s">
        <v>1216</v>
      </c>
      <c r="AY494" s="118" t="s">
        <v>2935</v>
      </c>
      <c r="AZ494" s="116" t="s">
        <v>69</v>
      </c>
      <c r="BA494" s="116" t="s">
        <v>69</v>
      </c>
    </row>
    <row r="495" spans="2:53" x14ac:dyDescent="0.25">
      <c r="B495" s="116">
        <v>2024</v>
      </c>
      <c r="C495" s="116">
        <v>891780111</v>
      </c>
      <c r="D495" s="117" t="s">
        <v>64</v>
      </c>
      <c r="E495" s="119" t="s">
        <v>1705</v>
      </c>
      <c r="F495" s="124" t="s">
        <v>2026</v>
      </c>
      <c r="G495" s="218">
        <v>0</v>
      </c>
      <c r="H495" s="119" t="s">
        <v>75</v>
      </c>
      <c r="I495" s="117" t="s">
        <v>65</v>
      </c>
      <c r="J495" s="118" t="s">
        <v>2310</v>
      </c>
      <c r="K495" s="118">
        <v>10890000</v>
      </c>
      <c r="L495" s="116" t="s">
        <v>70</v>
      </c>
      <c r="M495" s="118" t="s">
        <v>2598</v>
      </c>
      <c r="N495" s="118">
        <v>1065632898</v>
      </c>
      <c r="O495" s="122">
        <v>13</v>
      </c>
      <c r="P495" s="193">
        <v>45302</v>
      </c>
      <c r="Q495" s="118">
        <v>4518689382</v>
      </c>
      <c r="R495" s="219">
        <v>45337</v>
      </c>
      <c r="S495" s="118">
        <v>10890000</v>
      </c>
      <c r="T495" s="119" t="s">
        <v>67</v>
      </c>
      <c r="U495" s="118">
        <v>57461216</v>
      </c>
      <c r="V495" s="118" t="s">
        <v>1180</v>
      </c>
      <c r="W495" s="219">
        <v>45337</v>
      </c>
      <c r="X495" s="219">
        <v>45337</v>
      </c>
      <c r="Y495" s="125" t="s">
        <v>77</v>
      </c>
      <c r="Z495" s="219">
        <v>45457</v>
      </c>
      <c r="AA495" s="124">
        <f t="shared" si="31"/>
        <v>120</v>
      </c>
      <c r="AB495" s="118">
        <v>0</v>
      </c>
      <c r="AC495" s="220">
        <v>0</v>
      </c>
      <c r="AD495" s="118">
        <v>0</v>
      </c>
      <c r="AE495" s="193" t="s">
        <v>77</v>
      </c>
      <c r="AF495" s="124">
        <f t="shared" si="34"/>
        <v>0</v>
      </c>
      <c r="AG495" s="118">
        <v>0</v>
      </c>
      <c r="AH495" s="118">
        <v>0</v>
      </c>
      <c r="AI495" s="193" t="s">
        <v>77</v>
      </c>
      <c r="AJ495" s="119">
        <v>0</v>
      </c>
      <c r="AK495" s="123" t="s">
        <v>77</v>
      </c>
      <c r="AL495" s="123" t="s">
        <v>77</v>
      </c>
      <c r="AM495" s="124">
        <f t="shared" si="35"/>
        <v>0</v>
      </c>
      <c r="AN495" s="124">
        <f>+K495+AC495-AH495</f>
        <v>10890000</v>
      </c>
      <c r="AO495" s="119" t="s">
        <v>69</v>
      </c>
      <c r="AP495" s="118">
        <v>10890000</v>
      </c>
      <c r="AQ495" s="119" t="s">
        <v>1214</v>
      </c>
      <c r="AR495" s="118">
        <v>0</v>
      </c>
      <c r="AS495" s="127" t="s">
        <v>77</v>
      </c>
      <c r="AT495" s="221">
        <v>9540000</v>
      </c>
      <c r="AU495" s="159">
        <f t="shared" si="32"/>
        <v>1350000</v>
      </c>
      <c r="AV495" s="98">
        <f t="shared" si="33"/>
        <v>0.87603305785123964</v>
      </c>
      <c r="AW495" s="193" t="s">
        <v>77</v>
      </c>
      <c r="AX495" s="119" t="s">
        <v>1215</v>
      </c>
      <c r="AY495" s="118" t="s">
        <v>2936</v>
      </c>
      <c r="AZ495" s="116" t="s">
        <v>69</v>
      </c>
      <c r="BA495" s="116" t="s">
        <v>69</v>
      </c>
    </row>
    <row r="496" spans="2:53" x14ac:dyDescent="0.25">
      <c r="B496" s="116">
        <v>2024</v>
      </c>
      <c r="C496" s="116">
        <v>891780111</v>
      </c>
      <c r="D496" s="117" t="s">
        <v>64</v>
      </c>
      <c r="E496" s="119" t="s">
        <v>1706</v>
      </c>
      <c r="F496" s="124" t="s">
        <v>2027</v>
      </c>
      <c r="G496" s="218">
        <v>0</v>
      </c>
      <c r="H496" s="119" t="s">
        <v>75</v>
      </c>
      <c r="I496" s="117" t="s">
        <v>65</v>
      </c>
      <c r="J496" s="118" t="s">
        <v>2311</v>
      </c>
      <c r="K496" s="118">
        <v>11167000</v>
      </c>
      <c r="L496" s="116" t="s">
        <v>70</v>
      </c>
      <c r="M496" s="118" t="s">
        <v>2599</v>
      </c>
      <c r="N496" s="118">
        <v>1007642968</v>
      </c>
      <c r="O496" s="122">
        <v>14</v>
      </c>
      <c r="P496" s="219">
        <v>45302</v>
      </c>
      <c r="Q496" s="118">
        <v>2126349000</v>
      </c>
      <c r="R496" s="219">
        <v>45337</v>
      </c>
      <c r="S496" s="118">
        <v>11167000</v>
      </c>
      <c r="T496" s="119" t="s">
        <v>67</v>
      </c>
      <c r="U496" s="118">
        <v>36557666</v>
      </c>
      <c r="V496" s="118" t="s">
        <v>1174</v>
      </c>
      <c r="W496" s="219">
        <v>45337</v>
      </c>
      <c r="X496" s="219">
        <v>45337</v>
      </c>
      <c r="Y496" s="125" t="s">
        <v>77</v>
      </c>
      <c r="Z496" s="219">
        <v>45457</v>
      </c>
      <c r="AA496" s="124">
        <f t="shared" si="31"/>
        <v>120</v>
      </c>
      <c r="AB496" s="118">
        <v>0</v>
      </c>
      <c r="AC496" s="220">
        <v>0</v>
      </c>
      <c r="AD496" s="118">
        <v>0</v>
      </c>
      <c r="AE496" s="193" t="s">
        <v>77</v>
      </c>
      <c r="AF496" s="124">
        <f t="shared" si="34"/>
        <v>0</v>
      </c>
      <c r="AG496" s="118">
        <v>0</v>
      </c>
      <c r="AH496" s="118">
        <v>0</v>
      </c>
      <c r="AI496" s="193" t="s">
        <v>77</v>
      </c>
      <c r="AJ496" s="119">
        <v>0</v>
      </c>
      <c r="AK496" s="123" t="s">
        <v>77</v>
      </c>
      <c r="AL496" s="123" t="s">
        <v>77</v>
      </c>
      <c r="AM496" s="124">
        <f t="shared" si="35"/>
        <v>0</v>
      </c>
      <c r="AN496" s="124">
        <f>+K496+AC496-AH496</f>
        <v>11167000</v>
      </c>
      <c r="AO496" s="119" t="s">
        <v>69</v>
      </c>
      <c r="AP496" s="118">
        <v>11167000</v>
      </c>
      <c r="AQ496" s="119" t="s">
        <v>1214</v>
      </c>
      <c r="AR496" s="118">
        <v>0</v>
      </c>
      <c r="AS496" s="127" t="s">
        <v>77</v>
      </c>
      <c r="AT496" s="221">
        <v>5000000</v>
      </c>
      <c r="AU496" s="159">
        <f t="shared" si="32"/>
        <v>6167000</v>
      </c>
      <c r="AV496" s="98">
        <f t="shared" si="33"/>
        <v>0.44774782842303212</v>
      </c>
      <c r="AW496" s="193" t="s">
        <v>77</v>
      </c>
      <c r="AX496" s="119" t="s">
        <v>1215</v>
      </c>
      <c r="AY496" s="118" t="s">
        <v>2937</v>
      </c>
      <c r="AZ496" s="116" t="s">
        <v>69</v>
      </c>
      <c r="BA496" s="116" t="s">
        <v>69</v>
      </c>
    </row>
    <row r="497" spans="2:53" x14ac:dyDescent="0.25">
      <c r="B497" s="116">
        <v>2024</v>
      </c>
      <c r="C497" s="116">
        <v>891780111</v>
      </c>
      <c r="D497" s="117" t="s">
        <v>64</v>
      </c>
      <c r="E497" s="119" t="s">
        <v>1707</v>
      </c>
      <c r="F497" s="124" t="s">
        <v>2028</v>
      </c>
      <c r="G497" s="218">
        <v>0</v>
      </c>
      <c r="H497" s="119" t="s">
        <v>75</v>
      </c>
      <c r="I497" s="117" t="s">
        <v>65</v>
      </c>
      <c r="J497" s="118" t="s">
        <v>2269</v>
      </c>
      <c r="K497" s="118">
        <v>14740000</v>
      </c>
      <c r="L497" s="116" t="s">
        <v>70</v>
      </c>
      <c r="M497" s="118" t="s">
        <v>2600</v>
      </c>
      <c r="N497" s="118">
        <v>1082848177</v>
      </c>
      <c r="O497" s="122">
        <v>14</v>
      </c>
      <c r="P497" s="219">
        <v>45302</v>
      </c>
      <c r="Q497" s="118">
        <v>2126349000</v>
      </c>
      <c r="R497" s="219">
        <v>45337</v>
      </c>
      <c r="S497" s="118">
        <v>14740000</v>
      </c>
      <c r="T497" s="119" t="s">
        <v>67</v>
      </c>
      <c r="U497" s="118">
        <v>85152695</v>
      </c>
      <c r="V497" s="118" t="s">
        <v>1189</v>
      </c>
      <c r="W497" s="219">
        <v>45337</v>
      </c>
      <c r="X497" s="219">
        <v>45337</v>
      </c>
      <c r="Y497" s="125" t="s">
        <v>77</v>
      </c>
      <c r="Z497" s="219">
        <v>45457</v>
      </c>
      <c r="AA497" s="124">
        <f t="shared" si="31"/>
        <v>120</v>
      </c>
      <c r="AB497" s="118">
        <v>0</v>
      </c>
      <c r="AC497" s="220">
        <v>0</v>
      </c>
      <c r="AD497" s="118">
        <v>0</v>
      </c>
      <c r="AE497" s="193" t="s">
        <v>77</v>
      </c>
      <c r="AF497" s="124">
        <f t="shared" si="34"/>
        <v>0</v>
      </c>
      <c r="AG497" s="118">
        <v>0</v>
      </c>
      <c r="AH497" s="118">
        <v>0</v>
      </c>
      <c r="AI497" s="193" t="s">
        <v>77</v>
      </c>
      <c r="AJ497" s="119">
        <v>0</v>
      </c>
      <c r="AK497" s="123" t="s">
        <v>77</v>
      </c>
      <c r="AL497" s="123" t="s">
        <v>77</v>
      </c>
      <c r="AM497" s="124">
        <f t="shared" si="35"/>
        <v>0</v>
      </c>
      <c r="AN497" s="124">
        <f>+K497+AC497-AH497</f>
        <v>14740000</v>
      </c>
      <c r="AO497" s="119" t="s">
        <v>69</v>
      </c>
      <c r="AP497" s="118">
        <v>14740000</v>
      </c>
      <c r="AQ497" s="119" t="s">
        <v>1214</v>
      </c>
      <c r="AR497" s="118">
        <v>0</v>
      </c>
      <c r="AS497" s="127" t="s">
        <v>77</v>
      </c>
      <c r="AT497" s="221">
        <v>13200000</v>
      </c>
      <c r="AU497" s="159">
        <f t="shared" si="32"/>
        <v>1540000</v>
      </c>
      <c r="AV497" s="98">
        <f t="shared" si="33"/>
        <v>0.89552238805970152</v>
      </c>
      <c r="AW497" s="193" t="s">
        <v>77</v>
      </c>
      <c r="AX497" s="119" t="s">
        <v>1215</v>
      </c>
      <c r="AY497" s="118" t="s">
        <v>2938</v>
      </c>
      <c r="AZ497" s="116" t="s">
        <v>69</v>
      </c>
      <c r="BA497" s="116" t="s">
        <v>69</v>
      </c>
    </row>
    <row r="498" spans="2:53" x14ac:dyDescent="0.25">
      <c r="B498" s="116">
        <v>2024</v>
      </c>
      <c r="C498" s="116">
        <v>891780111</v>
      </c>
      <c r="D498" s="117" t="s">
        <v>64</v>
      </c>
      <c r="E498" s="119" t="s">
        <v>1708</v>
      </c>
      <c r="F498" s="124" t="s">
        <v>2029</v>
      </c>
      <c r="G498" s="218">
        <v>0</v>
      </c>
      <c r="H498" s="119" t="s">
        <v>75</v>
      </c>
      <c r="I498" s="117" t="s">
        <v>65</v>
      </c>
      <c r="J498" s="118" t="s">
        <v>2312</v>
      </c>
      <c r="K498" s="118">
        <v>12100000</v>
      </c>
      <c r="L498" s="116" t="s">
        <v>70</v>
      </c>
      <c r="M498" s="118" t="s">
        <v>2601</v>
      </c>
      <c r="N498" s="118">
        <v>1082953501</v>
      </c>
      <c r="O498" s="122">
        <v>13</v>
      </c>
      <c r="P498" s="193">
        <v>45302</v>
      </c>
      <c r="Q498" s="118">
        <v>4518689382</v>
      </c>
      <c r="R498" s="219">
        <v>45337</v>
      </c>
      <c r="S498" s="118">
        <v>12100000</v>
      </c>
      <c r="T498" s="119" t="s">
        <v>67</v>
      </c>
      <c r="U498" s="118">
        <v>30766322</v>
      </c>
      <c r="V498" s="118" t="s">
        <v>2719</v>
      </c>
      <c r="W498" s="219">
        <v>45337</v>
      </c>
      <c r="X498" s="219">
        <v>45337</v>
      </c>
      <c r="Y498" s="125" t="s">
        <v>77</v>
      </c>
      <c r="Z498" s="219">
        <v>45457</v>
      </c>
      <c r="AA498" s="124">
        <f t="shared" si="31"/>
        <v>120</v>
      </c>
      <c r="AB498" s="118">
        <v>0</v>
      </c>
      <c r="AC498" s="220">
        <v>0</v>
      </c>
      <c r="AD498" s="118">
        <v>0</v>
      </c>
      <c r="AE498" s="193" t="s">
        <v>77</v>
      </c>
      <c r="AF498" s="124">
        <f t="shared" si="34"/>
        <v>0</v>
      </c>
      <c r="AG498" s="118">
        <v>0</v>
      </c>
      <c r="AH498" s="118">
        <v>0</v>
      </c>
      <c r="AI498" s="193" t="s">
        <v>77</v>
      </c>
      <c r="AJ498" s="119">
        <v>0</v>
      </c>
      <c r="AK498" s="123" t="s">
        <v>77</v>
      </c>
      <c r="AL498" s="123" t="s">
        <v>77</v>
      </c>
      <c r="AM498" s="124">
        <f t="shared" si="35"/>
        <v>0</v>
      </c>
      <c r="AN498" s="124">
        <f>+K498+AC498-AH498</f>
        <v>12100000</v>
      </c>
      <c r="AO498" s="119" t="s">
        <v>69</v>
      </c>
      <c r="AP498" s="118">
        <v>12100000</v>
      </c>
      <c r="AQ498" s="119" t="s">
        <v>1214</v>
      </c>
      <c r="AR498" s="118">
        <v>0</v>
      </c>
      <c r="AS498" s="127" t="s">
        <v>77</v>
      </c>
      <c r="AT498" s="221">
        <v>7600000</v>
      </c>
      <c r="AU498" s="159">
        <f t="shared" si="32"/>
        <v>4500000</v>
      </c>
      <c r="AV498" s="98">
        <f t="shared" si="33"/>
        <v>0.62809917355371903</v>
      </c>
      <c r="AW498" s="193" t="s">
        <v>77</v>
      </c>
      <c r="AX498" s="119" t="s">
        <v>1215</v>
      </c>
      <c r="AY498" s="118" t="s">
        <v>2939</v>
      </c>
      <c r="AZ498" s="116" t="s">
        <v>69</v>
      </c>
      <c r="BA498" s="116" t="s">
        <v>69</v>
      </c>
    </row>
    <row r="499" spans="2:53" x14ac:dyDescent="0.25">
      <c r="B499" s="116">
        <v>2024</v>
      </c>
      <c r="C499" s="116">
        <v>891780111</v>
      </c>
      <c r="D499" s="117" t="s">
        <v>64</v>
      </c>
      <c r="E499" s="119" t="s">
        <v>1709</v>
      </c>
      <c r="F499" s="124" t="s">
        <v>2030</v>
      </c>
      <c r="G499" s="218">
        <v>0</v>
      </c>
      <c r="H499" s="119" t="s">
        <v>75</v>
      </c>
      <c r="I499" s="117" t="s">
        <v>65</v>
      </c>
      <c r="J499" s="118" t="s">
        <v>2312</v>
      </c>
      <c r="K499" s="118">
        <v>12100000</v>
      </c>
      <c r="L499" s="116" t="s">
        <v>70</v>
      </c>
      <c r="M499" s="118" t="s">
        <v>2602</v>
      </c>
      <c r="N499" s="118">
        <v>1082854051</v>
      </c>
      <c r="O499" s="122">
        <v>13</v>
      </c>
      <c r="P499" s="193">
        <v>45302</v>
      </c>
      <c r="Q499" s="118">
        <v>4518689382</v>
      </c>
      <c r="R499" s="219">
        <v>45337</v>
      </c>
      <c r="S499" s="118">
        <v>12100000</v>
      </c>
      <c r="T499" s="119" t="s">
        <v>67</v>
      </c>
      <c r="U499" s="118">
        <v>30766322</v>
      </c>
      <c r="V499" s="118" t="s">
        <v>2719</v>
      </c>
      <c r="W499" s="219">
        <v>45337</v>
      </c>
      <c r="X499" s="219">
        <v>45337</v>
      </c>
      <c r="Y499" s="125" t="s">
        <v>77</v>
      </c>
      <c r="Z499" s="219">
        <v>45457</v>
      </c>
      <c r="AA499" s="124">
        <f t="shared" si="31"/>
        <v>120</v>
      </c>
      <c r="AB499" s="118">
        <v>0</v>
      </c>
      <c r="AC499" s="220">
        <v>0</v>
      </c>
      <c r="AD499" s="118">
        <v>0</v>
      </c>
      <c r="AE499" s="193" t="s">
        <v>77</v>
      </c>
      <c r="AF499" s="124">
        <f t="shared" si="34"/>
        <v>0</v>
      </c>
      <c r="AG499" s="118">
        <v>0</v>
      </c>
      <c r="AH499" s="118">
        <v>0</v>
      </c>
      <c r="AI499" s="193" t="s">
        <v>77</v>
      </c>
      <c r="AJ499" s="119">
        <v>0</v>
      </c>
      <c r="AK499" s="123" t="s">
        <v>77</v>
      </c>
      <c r="AL499" s="123" t="s">
        <v>77</v>
      </c>
      <c r="AM499" s="124">
        <f t="shared" si="35"/>
        <v>0</v>
      </c>
      <c r="AN499" s="124">
        <f>+K499+AC499-AH499</f>
        <v>12100000</v>
      </c>
      <c r="AO499" s="119" t="s">
        <v>69</v>
      </c>
      <c r="AP499" s="118">
        <v>12100000</v>
      </c>
      <c r="AQ499" s="119" t="s">
        <v>1214</v>
      </c>
      <c r="AR499" s="118">
        <v>0</v>
      </c>
      <c r="AS499" s="127" t="s">
        <v>77</v>
      </c>
      <c r="AT499" s="221">
        <v>10600000</v>
      </c>
      <c r="AU499" s="159">
        <f t="shared" si="32"/>
        <v>1500000</v>
      </c>
      <c r="AV499" s="98">
        <f t="shared" si="33"/>
        <v>0.87603305785123964</v>
      </c>
      <c r="AW499" s="193" t="s">
        <v>77</v>
      </c>
      <c r="AX499" s="119" t="s">
        <v>1215</v>
      </c>
      <c r="AY499" s="118" t="s">
        <v>2940</v>
      </c>
      <c r="AZ499" s="116" t="s">
        <v>69</v>
      </c>
      <c r="BA499" s="116" t="s">
        <v>69</v>
      </c>
    </row>
    <row r="500" spans="2:53" x14ac:dyDescent="0.25">
      <c r="B500" s="116">
        <v>2024</v>
      </c>
      <c r="C500" s="116">
        <v>891780111</v>
      </c>
      <c r="D500" s="117" t="s">
        <v>64</v>
      </c>
      <c r="E500" s="119" t="s">
        <v>1710</v>
      </c>
      <c r="F500" s="124" t="s">
        <v>2031</v>
      </c>
      <c r="G500" s="218">
        <v>0</v>
      </c>
      <c r="H500" s="119" t="s">
        <v>75</v>
      </c>
      <c r="I500" s="117" t="s">
        <v>65</v>
      </c>
      <c r="J500" s="118" t="s">
        <v>2313</v>
      </c>
      <c r="K500" s="118">
        <v>8400000</v>
      </c>
      <c r="L500" s="116" t="s">
        <v>70</v>
      </c>
      <c r="M500" s="118" t="s">
        <v>2603</v>
      </c>
      <c r="N500" s="118">
        <v>1082958463</v>
      </c>
      <c r="O500" s="122">
        <v>14</v>
      </c>
      <c r="P500" s="219">
        <v>45302</v>
      </c>
      <c r="Q500" s="118">
        <v>2126349000</v>
      </c>
      <c r="R500" s="219">
        <v>45337</v>
      </c>
      <c r="S500" s="118">
        <v>8400000</v>
      </c>
      <c r="T500" s="119" t="s">
        <v>67</v>
      </c>
      <c r="U500" s="118">
        <v>7601831</v>
      </c>
      <c r="V500" s="118" t="s">
        <v>2715</v>
      </c>
      <c r="W500" s="219">
        <v>45337</v>
      </c>
      <c r="X500" s="219">
        <v>45337</v>
      </c>
      <c r="Y500" s="125" t="s">
        <v>77</v>
      </c>
      <c r="Z500" s="219">
        <v>45457</v>
      </c>
      <c r="AA500" s="124">
        <f t="shared" si="31"/>
        <v>120</v>
      </c>
      <c r="AB500" s="118">
        <v>0</v>
      </c>
      <c r="AC500" s="220">
        <v>0</v>
      </c>
      <c r="AD500" s="118">
        <v>0</v>
      </c>
      <c r="AE500" s="193" t="s">
        <v>77</v>
      </c>
      <c r="AF500" s="124">
        <f t="shared" si="34"/>
        <v>0</v>
      </c>
      <c r="AG500" s="118">
        <v>0</v>
      </c>
      <c r="AH500" s="118">
        <v>0</v>
      </c>
      <c r="AI500" s="193" t="s">
        <v>77</v>
      </c>
      <c r="AJ500" s="119">
        <v>0</v>
      </c>
      <c r="AK500" s="123" t="s">
        <v>77</v>
      </c>
      <c r="AL500" s="123" t="s">
        <v>77</v>
      </c>
      <c r="AM500" s="124">
        <f t="shared" si="35"/>
        <v>0</v>
      </c>
      <c r="AN500" s="124">
        <f>+K500+AC500-AH500</f>
        <v>8400000</v>
      </c>
      <c r="AO500" s="119" t="s">
        <v>69</v>
      </c>
      <c r="AP500" s="118">
        <v>8400000</v>
      </c>
      <c r="AQ500" s="119" t="s">
        <v>1214</v>
      </c>
      <c r="AR500" s="118">
        <v>0</v>
      </c>
      <c r="AS500" s="127" t="s">
        <v>77</v>
      </c>
      <c r="AT500" s="221">
        <v>7490000</v>
      </c>
      <c r="AU500" s="159">
        <f t="shared" si="32"/>
        <v>910000</v>
      </c>
      <c r="AV500" s="98">
        <f t="shared" si="33"/>
        <v>0.89166666666666672</v>
      </c>
      <c r="AW500" s="193" t="s">
        <v>77</v>
      </c>
      <c r="AX500" s="119" t="s">
        <v>1215</v>
      </c>
      <c r="AY500" s="118" t="s">
        <v>2941</v>
      </c>
      <c r="AZ500" s="116" t="s">
        <v>69</v>
      </c>
      <c r="BA500" s="116" t="s">
        <v>69</v>
      </c>
    </row>
    <row r="501" spans="2:53" x14ac:dyDescent="0.25">
      <c r="B501" s="116">
        <v>2024</v>
      </c>
      <c r="C501" s="116">
        <v>891780111</v>
      </c>
      <c r="D501" s="117" t="s">
        <v>64</v>
      </c>
      <c r="E501" s="119" t="s">
        <v>1711</v>
      </c>
      <c r="F501" s="124" t="s">
        <v>2032</v>
      </c>
      <c r="G501" s="218">
        <v>0</v>
      </c>
      <c r="H501" s="119" t="s">
        <v>75</v>
      </c>
      <c r="I501" s="117" t="s">
        <v>644</v>
      </c>
      <c r="J501" s="118" t="s">
        <v>2314</v>
      </c>
      <c r="K501" s="118">
        <v>11132000</v>
      </c>
      <c r="L501" s="116" t="s">
        <v>70</v>
      </c>
      <c r="M501" s="118" t="s">
        <v>2604</v>
      </c>
      <c r="N501" s="118">
        <v>57296345</v>
      </c>
      <c r="O501" s="118">
        <v>93</v>
      </c>
      <c r="P501" s="219">
        <v>45309</v>
      </c>
      <c r="Q501" s="118">
        <v>14300000</v>
      </c>
      <c r="R501" s="219">
        <v>45337</v>
      </c>
      <c r="S501" s="118">
        <v>11132000</v>
      </c>
      <c r="T501" s="119" t="s">
        <v>67</v>
      </c>
      <c r="U501" s="118">
        <v>57461216</v>
      </c>
      <c r="V501" s="118" t="s">
        <v>1180</v>
      </c>
      <c r="W501" s="219">
        <v>45337</v>
      </c>
      <c r="X501" s="219">
        <v>45337</v>
      </c>
      <c r="Y501" s="125" t="s">
        <v>77</v>
      </c>
      <c r="Z501" s="219">
        <v>45457</v>
      </c>
      <c r="AA501" s="124">
        <f t="shared" si="31"/>
        <v>120</v>
      </c>
      <c r="AB501" s="118">
        <v>0</v>
      </c>
      <c r="AC501" s="220">
        <v>0</v>
      </c>
      <c r="AD501" s="118">
        <v>0</v>
      </c>
      <c r="AE501" s="193" t="s">
        <v>77</v>
      </c>
      <c r="AF501" s="124">
        <f t="shared" si="34"/>
        <v>0</v>
      </c>
      <c r="AG501" s="118">
        <v>0</v>
      </c>
      <c r="AH501" s="118">
        <v>0</v>
      </c>
      <c r="AI501" s="193" t="s">
        <v>77</v>
      </c>
      <c r="AJ501" s="119">
        <v>0</v>
      </c>
      <c r="AK501" s="123" t="s">
        <v>77</v>
      </c>
      <c r="AL501" s="123" t="s">
        <v>77</v>
      </c>
      <c r="AM501" s="124">
        <f t="shared" si="35"/>
        <v>0</v>
      </c>
      <c r="AN501" s="124">
        <f>+K501+AC501-AH501</f>
        <v>11132000</v>
      </c>
      <c r="AO501" s="119" t="s">
        <v>69</v>
      </c>
      <c r="AP501" s="118">
        <v>11132000</v>
      </c>
      <c r="AQ501" s="119" t="s">
        <v>1214</v>
      </c>
      <c r="AR501" s="118">
        <v>0</v>
      </c>
      <c r="AS501" s="127" t="s">
        <v>77</v>
      </c>
      <c r="AT501" s="221">
        <v>9752000</v>
      </c>
      <c r="AU501" s="159">
        <f t="shared" si="32"/>
        <v>1380000</v>
      </c>
      <c r="AV501" s="98">
        <f t="shared" si="33"/>
        <v>0.87603305785123964</v>
      </c>
      <c r="AW501" s="193" t="s">
        <v>77</v>
      </c>
      <c r="AX501" s="119" t="s">
        <v>1215</v>
      </c>
      <c r="AY501" s="118" t="s">
        <v>2942</v>
      </c>
      <c r="AZ501" s="116" t="s">
        <v>69</v>
      </c>
      <c r="BA501" s="116" t="s">
        <v>69</v>
      </c>
    </row>
    <row r="502" spans="2:53" x14ac:dyDescent="0.25">
      <c r="B502" s="116">
        <v>2024</v>
      </c>
      <c r="C502" s="116">
        <v>891780111</v>
      </c>
      <c r="D502" s="117" t="s">
        <v>64</v>
      </c>
      <c r="E502" s="119" t="s">
        <v>1712</v>
      </c>
      <c r="F502" s="124" t="s">
        <v>2033</v>
      </c>
      <c r="G502" s="218">
        <v>0</v>
      </c>
      <c r="H502" s="119" t="s">
        <v>75</v>
      </c>
      <c r="I502" s="117" t="s">
        <v>65</v>
      </c>
      <c r="J502" s="118" t="s">
        <v>2315</v>
      </c>
      <c r="K502" s="118">
        <v>10000000</v>
      </c>
      <c r="L502" s="116" t="s">
        <v>70</v>
      </c>
      <c r="M502" s="118" t="s">
        <v>2605</v>
      </c>
      <c r="N502" s="118">
        <v>1083553307</v>
      </c>
      <c r="O502" s="122">
        <v>13</v>
      </c>
      <c r="P502" s="193">
        <v>45302</v>
      </c>
      <c r="Q502" s="118">
        <v>4518689382</v>
      </c>
      <c r="R502" s="219">
        <v>45337</v>
      </c>
      <c r="S502" s="118">
        <v>10000000</v>
      </c>
      <c r="T502" s="119" t="s">
        <v>67</v>
      </c>
      <c r="U502" s="118">
        <v>12548945</v>
      </c>
      <c r="V502" s="118" t="s">
        <v>1204</v>
      </c>
      <c r="W502" s="219">
        <v>45337</v>
      </c>
      <c r="X502" s="219">
        <v>45337</v>
      </c>
      <c r="Y502" s="125" t="s">
        <v>77</v>
      </c>
      <c r="Z502" s="219">
        <v>45412</v>
      </c>
      <c r="AA502" s="124">
        <f t="shared" si="31"/>
        <v>75</v>
      </c>
      <c r="AB502" s="118">
        <v>0</v>
      </c>
      <c r="AC502" s="220">
        <v>0</v>
      </c>
      <c r="AD502" s="118">
        <v>0</v>
      </c>
      <c r="AE502" s="193" t="s">
        <v>77</v>
      </c>
      <c r="AF502" s="124">
        <f t="shared" si="34"/>
        <v>0</v>
      </c>
      <c r="AG502" s="118">
        <v>0</v>
      </c>
      <c r="AH502" s="118">
        <v>0</v>
      </c>
      <c r="AI502" s="193" t="s">
        <v>77</v>
      </c>
      <c r="AJ502" s="119">
        <v>0</v>
      </c>
      <c r="AK502" s="123" t="s">
        <v>77</v>
      </c>
      <c r="AL502" s="123" t="s">
        <v>77</v>
      </c>
      <c r="AM502" s="124">
        <f t="shared" si="35"/>
        <v>0</v>
      </c>
      <c r="AN502" s="124">
        <f>+K502+AC502-AH502</f>
        <v>10000000</v>
      </c>
      <c r="AO502" s="119" t="s">
        <v>69</v>
      </c>
      <c r="AP502" s="118">
        <v>10000000</v>
      </c>
      <c r="AQ502" s="119" t="s">
        <v>1214</v>
      </c>
      <c r="AR502" s="118">
        <v>0</v>
      </c>
      <c r="AS502" s="127" t="s">
        <v>77</v>
      </c>
      <c r="AT502" s="221">
        <v>10000000</v>
      </c>
      <c r="AU502" s="159">
        <f t="shared" si="32"/>
        <v>0</v>
      </c>
      <c r="AV502" s="98">
        <f t="shared" si="33"/>
        <v>1</v>
      </c>
      <c r="AW502" s="193" t="s">
        <v>77</v>
      </c>
      <c r="AX502" s="119" t="s">
        <v>1497</v>
      </c>
      <c r="AY502" s="118" t="s">
        <v>2943</v>
      </c>
      <c r="AZ502" s="116" t="s">
        <v>69</v>
      </c>
      <c r="BA502" s="116" t="s">
        <v>69</v>
      </c>
    </row>
    <row r="503" spans="2:53" x14ac:dyDescent="0.25">
      <c r="B503" s="116">
        <v>2024</v>
      </c>
      <c r="C503" s="116">
        <v>891780111</v>
      </c>
      <c r="D503" s="117" t="s">
        <v>64</v>
      </c>
      <c r="E503" s="119" t="s">
        <v>1713</v>
      </c>
      <c r="F503" s="124" t="s">
        <v>2034</v>
      </c>
      <c r="G503" s="218">
        <v>0</v>
      </c>
      <c r="H503" s="119" t="s">
        <v>75</v>
      </c>
      <c r="I503" s="117" t="s">
        <v>65</v>
      </c>
      <c r="J503" s="118" t="s">
        <v>2316</v>
      </c>
      <c r="K503" s="118">
        <v>20100000</v>
      </c>
      <c r="L503" s="116" t="s">
        <v>70</v>
      </c>
      <c r="M503" s="118" t="s">
        <v>2606</v>
      </c>
      <c r="N503" s="118">
        <v>1083030654</v>
      </c>
      <c r="O503" s="122">
        <v>13</v>
      </c>
      <c r="P503" s="193">
        <v>45302</v>
      </c>
      <c r="Q503" s="118">
        <v>4518689382</v>
      </c>
      <c r="R503" s="219">
        <v>45337</v>
      </c>
      <c r="S503" s="118">
        <v>20100000</v>
      </c>
      <c r="T503" s="119" t="s">
        <v>67</v>
      </c>
      <c r="U503" s="118">
        <v>1082964146</v>
      </c>
      <c r="V503" s="118" t="s">
        <v>2708</v>
      </c>
      <c r="W503" s="219">
        <v>45337</v>
      </c>
      <c r="X503" s="219">
        <v>45337</v>
      </c>
      <c r="Y503" s="125" t="s">
        <v>77</v>
      </c>
      <c r="Z503" s="219">
        <v>45457</v>
      </c>
      <c r="AA503" s="124">
        <f t="shared" si="31"/>
        <v>120</v>
      </c>
      <c r="AB503" s="118">
        <v>0</v>
      </c>
      <c r="AC503" s="220">
        <v>0</v>
      </c>
      <c r="AD503" s="118">
        <v>0</v>
      </c>
      <c r="AE503" s="193" t="s">
        <v>77</v>
      </c>
      <c r="AF503" s="124">
        <f t="shared" si="34"/>
        <v>0</v>
      </c>
      <c r="AG503" s="118">
        <v>0</v>
      </c>
      <c r="AH503" s="118">
        <v>0</v>
      </c>
      <c r="AI503" s="193" t="s">
        <v>77</v>
      </c>
      <c r="AJ503" s="119">
        <v>0</v>
      </c>
      <c r="AK503" s="123" t="s">
        <v>77</v>
      </c>
      <c r="AL503" s="123" t="s">
        <v>77</v>
      </c>
      <c r="AM503" s="124">
        <f t="shared" si="35"/>
        <v>0</v>
      </c>
      <c r="AN503" s="124">
        <f>+K503+AC503-AH503</f>
        <v>20100000</v>
      </c>
      <c r="AO503" s="119" t="s">
        <v>69</v>
      </c>
      <c r="AP503" s="118">
        <v>20100000</v>
      </c>
      <c r="AQ503" s="119" t="s">
        <v>1214</v>
      </c>
      <c r="AR503" s="118">
        <v>0</v>
      </c>
      <c r="AS503" s="127" t="s">
        <v>77</v>
      </c>
      <c r="AT503" s="221">
        <v>18000000</v>
      </c>
      <c r="AU503" s="159">
        <f t="shared" si="32"/>
        <v>2100000</v>
      </c>
      <c r="AV503" s="98">
        <f t="shared" si="33"/>
        <v>0.89552238805970152</v>
      </c>
      <c r="AW503" s="193" t="s">
        <v>77</v>
      </c>
      <c r="AX503" s="119" t="s">
        <v>1215</v>
      </c>
      <c r="AY503" s="118" t="s">
        <v>2944</v>
      </c>
      <c r="AZ503" s="116" t="s">
        <v>69</v>
      </c>
      <c r="BA503" s="116" t="s">
        <v>69</v>
      </c>
    </row>
    <row r="504" spans="2:53" x14ac:dyDescent="0.25">
      <c r="B504" s="116">
        <v>2024</v>
      </c>
      <c r="C504" s="116">
        <v>891780111</v>
      </c>
      <c r="D504" s="117" t="s">
        <v>64</v>
      </c>
      <c r="E504" s="119" t="s">
        <v>1714</v>
      </c>
      <c r="F504" s="124" t="s">
        <v>2035</v>
      </c>
      <c r="G504" s="218">
        <v>0</v>
      </c>
      <c r="H504" s="119" t="s">
        <v>75</v>
      </c>
      <c r="I504" s="117" t="s">
        <v>65</v>
      </c>
      <c r="J504" s="118" t="s">
        <v>2317</v>
      </c>
      <c r="K504" s="118">
        <v>9380000</v>
      </c>
      <c r="L504" s="116" t="s">
        <v>70</v>
      </c>
      <c r="M504" s="118" t="s">
        <v>2607</v>
      </c>
      <c r="N504" s="118">
        <v>1082876431</v>
      </c>
      <c r="O504" s="122">
        <v>14</v>
      </c>
      <c r="P504" s="219">
        <v>45302</v>
      </c>
      <c r="Q504" s="118">
        <v>2126349000</v>
      </c>
      <c r="R504" s="219">
        <v>45337</v>
      </c>
      <c r="S504" s="118">
        <v>9380000</v>
      </c>
      <c r="T504" s="119" t="s">
        <v>67</v>
      </c>
      <c r="U504" s="118">
        <v>85450705</v>
      </c>
      <c r="V504" s="118" t="s">
        <v>2707</v>
      </c>
      <c r="W504" s="219">
        <v>45337</v>
      </c>
      <c r="X504" s="219">
        <v>45337</v>
      </c>
      <c r="Y504" s="125" t="s">
        <v>77</v>
      </c>
      <c r="Z504" s="219">
        <v>45457</v>
      </c>
      <c r="AA504" s="124">
        <f t="shared" si="31"/>
        <v>120</v>
      </c>
      <c r="AB504" s="118">
        <v>0</v>
      </c>
      <c r="AC504" s="220">
        <v>0</v>
      </c>
      <c r="AD504" s="118">
        <v>0</v>
      </c>
      <c r="AE504" s="193" t="s">
        <v>77</v>
      </c>
      <c r="AF504" s="124">
        <f t="shared" si="34"/>
        <v>0</v>
      </c>
      <c r="AG504" s="118">
        <v>0</v>
      </c>
      <c r="AH504" s="118">
        <v>0</v>
      </c>
      <c r="AI504" s="193" t="s">
        <v>77</v>
      </c>
      <c r="AJ504" s="119">
        <v>0</v>
      </c>
      <c r="AK504" s="123" t="s">
        <v>77</v>
      </c>
      <c r="AL504" s="123" t="s">
        <v>77</v>
      </c>
      <c r="AM504" s="124">
        <f t="shared" si="35"/>
        <v>0</v>
      </c>
      <c r="AN504" s="124">
        <f>+K504+AC504-AH504</f>
        <v>9380000</v>
      </c>
      <c r="AO504" s="119" t="s">
        <v>69</v>
      </c>
      <c r="AP504" s="118">
        <v>9380000</v>
      </c>
      <c r="AQ504" s="119" t="s">
        <v>1214</v>
      </c>
      <c r="AR504" s="118">
        <v>0</v>
      </c>
      <c r="AS504" s="127" t="s">
        <v>77</v>
      </c>
      <c r="AT504" s="221">
        <v>8400000</v>
      </c>
      <c r="AU504" s="159">
        <f t="shared" si="32"/>
        <v>980000</v>
      </c>
      <c r="AV504" s="98">
        <f t="shared" si="33"/>
        <v>0.89552238805970152</v>
      </c>
      <c r="AW504" s="193" t="s">
        <v>77</v>
      </c>
      <c r="AX504" s="119" t="s">
        <v>1215</v>
      </c>
      <c r="AY504" s="118" t="s">
        <v>2945</v>
      </c>
      <c r="AZ504" s="116" t="s">
        <v>69</v>
      </c>
      <c r="BA504" s="116" t="s">
        <v>69</v>
      </c>
    </row>
    <row r="505" spans="2:53" x14ac:dyDescent="0.25">
      <c r="B505" s="116">
        <v>2024</v>
      </c>
      <c r="C505" s="116">
        <v>891780111</v>
      </c>
      <c r="D505" s="117" t="s">
        <v>64</v>
      </c>
      <c r="E505" s="119" t="s">
        <v>1715</v>
      </c>
      <c r="F505" s="124" t="s">
        <v>2036</v>
      </c>
      <c r="G505" s="218">
        <v>0</v>
      </c>
      <c r="H505" s="119" t="s">
        <v>75</v>
      </c>
      <c r="I505" s="117" t="s">
        <v>65</v>
      </c>
      <c r="J505" s="118" t="s">
        <v>2318</v>
      </c>
      <c r="K505" s="118">
        <v>12100000</v>
      </c>
      <c r="L505" s="116" t="s">
        <v>70</v>
      </c>
      <c r="M505" s="118" t="s">
        <v>2608</v>
      </c>
      <c r="N505" s="118">
        <v>1083003580</v>
      </c>
      <c r="O505" s="122">
        <v>13</v>
      </c>
      <c r="P505" s="193">
        <v>45302</v>
      </c>
      <c r="Q505" s="118">
        <v>4518689382</v>
      </c>
      <c r="R505" s="219">
        <v>45337</v>
      </c>
      <c r="S505" s="118">
        <v>12100000</v>
      </c>
      <c r="T505" s="119" t="s">
        <v>67</v>
      </c>
      <c r="U505" s="118">
        <v>57461216</v>
      </c>
      <c r="V505" s="118" t="s">
        <v>1180</v>
      </c>
      <c r="W505" s="219">
        <v>45337</v>
      </c>
      <c r="X505" s="219">
        <v>45337</v>
      </c>
      <c r="Y505" s="125" t="s">
        <v>77</v>
      </c>
      <c r="Z505" s="219">
        <v>45457</v>
      </c>
      <c r="AA505" s="124">
        <f t="shared" si="31"/>
        <v>120</v>
      </c>
      <c r="AB505" s="118">
        <v>0</v>
      </c>
      <c r="AC505" s="220">
        <v>0</v>
      </c>
      <c r="AD505" s="118">
        <v>0</v>
      </c>
      <c r="AE505" s="193" t="s">
        <v>77</v>
      </c>
      <c r="AF505" s="124">
        <f t="shared" si="34"/>
        <v>0</v>
      </c>
      <c r="AG505" s="118">
        <v>0</v>
      </c>
      <c r="AH505" s="118">
        <v>0</v>
      </c>
      <c r="AI505" s="193" t="s">
        <v>77</v>
      </c>
      <c r="AJ505" s="119">
        <v>0</v>
      </c>
      <c r="AK505" s="123" t="s">
        <v>77</v>
      </c>
      <c r="AL505" s="123" t="s">
        <v>77</v>
      </c>
      <c r="AM505" s="124">
        <f t="shared" si="35"/>
        <v>0</v>
      </c>
      <c r="AN505" s="124">
        <f>+K505+AC505-AH505</f>
        <v>12100000</v>
      </c>
      <c r="AO505" s="119" t="s">
        <v>69</v>
      </c>
      <c r="AP505" s="118">
        <v>12100000</v>
      </c>
      <c r="AQ505" s="119" t="s">
        <v>1214</v>
      </c>
      <c r="AR505" s="118">
        <v>0</v>
      </c>
      <c r="AS505" s="127" t="s">
        <v>77</v>
      </c>
      <c r="AT505" s="221">
        <v>10600000</v>
      </c>
      <c r="AU505" s="159">
        <f t="shared" si="32"/>
        <v>1500000</v>
      </c>
      <c r="AV505" s="98">
        <f t="shared" si="33"/>
        <v>0.87603305785123964</v>
      </c>
      <c r="AW505" s="193" t="s">
        <v>77</v>
      </c>
      <c r="AX505" s="119" t="s">
        <v>1215</v>
      </c>
      <c r="AY505" s="118" t="s">
        <v>2946</v>
      </c>
      <c r="AZ505" s="116" t="s">
        <v>69</v>
      </c>
      <c r="BA505" s="116" t="s">
        <v>69</v>
      </c>
    </row>
    <row r="506" spans="2:53" x14ac:dyDescent="0.25">
      <c r="B506" s="116">
        <v>2024</v>
      </c>
      <c r="C506" s="116">
        <v>891780111</v>
      </c>
      <c r="D506" s="117" t="s">
        <v>64</v>
      </c>
      <c r="E506" s="119" t="s">
        <v>1716</v>
      </c>
      <c r="F506" s="124" t="s">
        <v>2037</v>
      </c>
      <c r="G506" s="218">
        <v>0</v>
      </c>
      <c r="H506" s="119" t="s">
        <v>75</v>
      </c>
      <c r="I506" s="117" t="s">
        <v>65</v>
      </c>
      <c r="J506" s="118" t="s">
        <v>2319</v>
      </c>
      <c r="K506" s="118">
        <v>12300000</v>
      </c>
      <c r="L506" s="116" t="s">
        <v>70</v>
      </c>
      <c r="M506" s="118" t="s">
        <v>2609</v>
      </c>
      <c r="N506" s="118">
        <v>1103117987</v>
      </c>
      <c r="O506" s="122">
        <v>13</v>
      </c>
      <c r="P506" s="193">
        <v>45302</v>
      </c>
      <c r="Q506" s="118">
        <v>4518689382</v>
      </c>
      <c r="R506" s="219">
        <v>45337</v>
      </c>
      <c r="S506" s="118">
        <v>12300000</v>
      </c>
      <c r="T506" s="119" t="s">
        <v>67</v>
      </c>
      <c r="U506" s="118">
        <v>1082863147</v>
      </c>
      <c r="V506" s="118" t="s">
        <v>2711</v>
      </c>
      <c r="W506" s="219">
        <v>45337</v>
      </c>
      <c r="X506" s="219">
        <v>45337</v>
      </c>
      <c r="Y506" s="125" t="s">
        <v>77</v>
      </c>
      <c r="Z506" s="219">
        <v>45457</v>
      </c>
      <c r="AA506" s="124">
        <f t="shared" si="31"/>
        <v>120</v>
      </c>
      <c r="AB506" s="118">
        <v>0</v>
      </c>
      <c r="AC506" s="220">
        <v>0</v>
      </c>
      <c r="AD506" s="118">
        <v>0</v>
      </c>
      <c r="AE506" s="193" t="s">
        <v>77</v>
      </c>
      <c r="AF506" s="124">
        <f t="shared" si="34"/>
        <v>0</v>
      </c>
      <c r="AG506" s="118">
        <v>0</v>
      </c>
      <c r="AH506" s="118">
        <v>0</v>
      </c>
      <c r="AI506" s="193" t="s">
        <v>77</v>
      </c>
      <c r="AJ506" s="119">
        <v>0</v>
      </c>
      <c r="AK506" s="123" t="s">
        <v>77</v>
      </c>
      <c r="AL506" s="123" t="s">
        <v>77</v>
      </c>
      <c r="AM506" s="124">
        <f t="shared" si="35"/>
        <v>0</v>
      </c>
      <c r="AN506" s="124">
        <f>+K506+AC506-AH506</f>
        <v>12300000</v>
      </c>
      <c r="AO506" s="119" t="s">
        <v>69</v>
      </c>
      <c r="AP506" s="118">
        <v>12300000</v>
      </c>
      <c r="AQ506" s="119" t="s">
        <v>1214</v>
      </c>
      <c r="AR506" s="118">
        <v>0</v>
      </c>
      <c r="AS506" s="127" t="s">
        <v>77</v>
      </c>
      <c r="AT506" s="221">
        <v>10800000</v>
      </c>
      <c r="AU506" s="159">
        <f t="shared" si="32"/>
        <v>1500000</v>
      </c>
      <c r="AV506" s="98">
        <f t="shared" si="33"/>
        <v>0.87804878048780488</v>
      </c>
      <c r="AW506" s="193" t="s">
        <v>77</v>
      </c>
      <c r="AX506" s="119" t="s">
        <v>1215</v>
      </c>
      <c r="AY506" s="118" t="s">
        <v>2947</v>
      </c>
      <c r="AZ506" s="116" t="s">
        <v>69</v>
      </c>
      <c r="BA506" s="116" t="s">
        <v>69</v>
      </c>
    </row>
    <row r="507" spans="2:53" x14ac:dyDescent="0.25">
      <c r="B507" s="116">
        <v>2024</v>
      </c>
      <c r="C507" s="116">
        <v>891780111</v>
      </c>
      <c r="D507" s="117" t="s">
        <v>64</v>
      </c>
      <c r="E507" s="119" t="s">
        <v>1717</v>
      </c>
      <c r="F507" s="124" t="s">
        <v>2038</v>
      </c>
      <c r="G507" s="218">
        <v>0</v>
      </c>
      <c r="H507" s="119" t="s">
        <v>75</v>
      </c>
      <c r="I507" s="117" t="s">
        <v>65</v>
      </c>
      <c r="J507" s="118" t="s">
        <v>2320</v>
      </c>
      <c r="K507" s="118">
        <v>10083000</v>
      </c>
      <c r="L507" s="116" t="s">
        <v>70</v>
      </c>
      <c r="M507" s="118" t="s">
        <v>2610</v>
      </c>
      <c r="N507" s="118">
        <v>85450183</v>
      </c>
      <c r="O507" s="122">
        <v>14</v>
      </c>
      <c r="P507" s="219">
        <v>45302</v>
      </c>
      <c r="Q507" s="118">
        <v>2126349000</v>
      </c>
      <c r="R507" s="219">
        <v>45337</v>
      </c>
      <c r="S507" s="118">
        <v>10083000</v>
      </c>
      <c r="T507" s="119" t="s">
        <v>67</v>
      </c>
      <c r="U507" s="118">
        <v>57461216</v>
      </c>
      <c r="V507" s="118" t="s">
        <v>1180</v>
      </c>
      <c r="W507" s="219">
        <v>45337</v>
      </c>
      <c r="X507" s="219">
        <v>45337</v>
      </c>
      <c r="Y507" s="125" t="s">
        <v>77</v>
      </c>
      <c r="Z507" s="219">
        <v>45457</v>
      </c>
      <c r="AA507" s="124">
        <f t="shared" si="31"/>
        <v>120</v>
      </c>
      <c r="AB507" s="118">
        <v>0</v>
      </c>
      <c r="AC507" s="220">
        <v>0</v>
      </c>
      <c r="AD507" s="118">
        <v>0</v>
      </c>
      <c r="AE507" s="193" t="s">
        <v>77</v>
      </c>
      <c r="AF507" s="124">
        <f t="shared" si="34"/>
        <v>0</v>
      </c>
      <c r="AG507" s="118">
        <v>0</v>
      </c>
      <c r="AH507" s="118">
        <v>0</v>
      </c>
      <c r="AI507" s="193" t="s">
        <v>77</v>
      </c>
      <c r="AJ507" s="119">
        <v>0</v>
      </c>
      <c r="AK507" s="123" t="s">
        <v>77</v>
      </c>
      <c r="AL507" s="123" t="s">
        <v>77</v>
      </c>
      <c r="AM507" s="124">
        <f t="shared" si="35"/>
        <v>0</v>
      </c>
      <c r="AN507" s="124">
        <f>+K507+AC507-AH507</f>
        <v>10083000</v>
      </c>
      <c r="AO507" s="119" t="s">
        <v>69</v>
      </c>
      <c r="AP507" s="118">
        <v>10083000</v>
      </c>
      <c r="AQ507" s="119" t="s">
        <v>1214</v>
      </c>
      <c r="AR507" s="118">
        <v>0</v>
      </c>
      <c r="AS507" s="127" t="s">
        <v>77</v>
      </c>
      <c r="AT507" s="221">
        <v>6333000</v>
      </c>
      <c r="AU507" s="159">
        <f t="shared" si="32"/>
        <v>3750000</v>
      </c>
      <c r="AV507" s="98">
        <f t="shared" si="33"/>
        <v>0.62808687890508774</v>
      </c>
      <c r="AW507" s="193" t="s">
        <v>77</v>
      </c>
      <c r="AX507" s="119" t="s">
        <v>1215</v>
      </c>
      <c r="AY507" s="118" t="s">
        <v>2948</v>
      </c>
      <c r="AZ507" s="116" t="s">
        <v>69</v>
      </c>
      <c r="BA507" s="116" t="s">
        <v>69</v>
      </c>
    </row>
    <row r="508" spans="2:53" x14ac:dyDescent="0.25">
      <c r="B508" s="116">
        <v>2024</v>
      </c>
      <c r="C508" s="116">
        <v>891780111</v>
      </c>
      <c r="D508" s="117" t="s">
        <v>64</v>
      </c>
      <c r="E508" s="119" t="s">
        <v>1718</v>
      </c>
      <c r="F508" s="124" t="s">
        <v>2039</v>
      </c>
      <c r="G508" s="218">
        <v>0</v>
      </c>
      <c r="H508" s="119" t="s">
        <v>75</v>
      </c>
      <c r="I508" s="117" t="s">
        <v>65</v>
      </c>
      <c r="J508" s="118" t="s">
        <v>2321</v>
      </c>
      <c r="K508" s="118">
        <v>12100000</v>
      </c>
      <c r="L508" s="116" t="s">
        <v>70</v>
      </c>
      <c r="M508" s="118" t="s">
        <v>2611</v>
      </c>
      <c r="N508" s="118">
        <v>4981247</v>
      </c>
      <c r="O508" s="122">
        <v>13</v>
      </c>
      <c r="P508" s="193">
        <v>45302</v>
      </c>
      <c r="Q508" s="118">
        <v>4518689382</v>
      </c>
      <c r="R508" s="219">
        <v>45337</v>
      </c>
      <c r="S508" s="118">
        <v>12100000</v>
      </c>
      <c r="T508" s="119" t="s">
        <v>67</v>
      </c>
      <c r="U508" s="118">
        <v>57461216</v>
      </c>
      <c r="V508" s="118" t="s">
        <v>1180</v>
      </c>
      <c r="W508" s="219">
        <v>45337</v>
      </c>
      <c r="X508" s="219">
        <v>45337</v>
      </c>
      <c r="Y508" s="125" t="s">
        <v>77</v>
      </c>
      <c r="Z508" s="219">
        <v>45457</v>
      </c>
      <c r="AA508" s="124">
        <f t="shared" si="31"/>
        <v>120</v>
      </c>
      <c r="AB508" s="118">
        <v>0</v>
      </c>
      <c r="AC508" s="220">
        <v>0</v>
      </c>
      <c r="AD508" s="118">
        <v>0</v>
      </c>
      <c r="AE508" s="193" t="s">
        <v>77</v>
      </c>
      <c r="AF508" s="124">
        <f t="shared" si="34"/>
        <v>0</v>
      </c>
      <c r="AG508" s="118">
        <v>0</v>
      </c>
      <c r="AH508" s="118">
        <v>0</v>
      </c>
      <c r="AI508" s="193" t="s">
        <v>77</v>
      </c>
      <c r="AJ508" s="119">
        <v>0</v>
      </c>
      <c r="AK508" s="123" t="s">
        <v>77</v>
      </c>
      <c r="AL508" s="123" t="s">
        <v>77</v>
      </c>
      <c r="AM508" s="124">
        <f t="shared" si="35"/>
        <v>0</v>
      </c>
      <c r="AN508" s="124">
        <f>+K508+AC508-AH508</f>
        <v>12100000</v>
      </c>
      <c r="AO508" s="119" t="s">
        <v>69</v>
      </c>
      <c r="AP508" s="118">
        <v>12100000</v>
      </c>
      <c r="AQ508" s="119" t="s">
        <v>1214</v>
      </c>
      <c r="AR508" s="118">
        <v>0</v>
      </c>
      <c r="AS508" s="127" t="s">
        <v>77</v>
      </c>
      <c r="AT508" s="221">
        <v>7600000</v>
      </c>
      <c r="AU508" s="159">
        <f t="shared" si="32"/>
        <v>4500000</v>
      </c>
      <c r="AV508" s="98">
        <f t="shared" si="33"/>
        <v>0.62809917355371903</v>
      </c>
      <c r="AW508" s="193" t="s">
        <v>77</v>
      </c>
      <c r="AX508" s="119" t="s">
        <v>1215</v>
      </c>
      <c r="AY508" s="118" t="s">
        <v>2949</v>
      </c>
      <c r="AZ508" s="116" t="s">
        <v>69</v>
      </c>
      <c r="BA508" s="116" t="s">
        <v>69</v>
      </c>
    </row>
    <row r="509" spans="2:53" x14ac:dyDescent="0.25">
      <c r="B509" s="116">
        <v>2024</v>
      </c>
      <c r="C509" s="116">
        <v>891780111</v>
      </c>
      <c r="D509" s="117" t="s">
        <v>64</v>
      </c>
      <c r="E509" s="119" t="s">
        <v>1719</v>
      </c>
      <c r="F509" s="124" t="s">
        <v>2040</v>
      </c>
      <c r="G509" s="218">
        <v>0</v>
      </c>
      <c r="H509" s="119" t="s">
        <v>75</v>
      </c>
      <c r="I509" s="117" t="s">
        <v>65</v>
      </c>
      <c r="J509" s="118" t="s">
        <v>2313</v>
      </c>
      <c r="K509" s="118">
        <v>8400000</v>
      </c>
      <c r="L509" s="116" t="s">
        <v>70</v>
      </c>
      <c r="M509" s="118" t="s">
        <v>2612</v>
      </c>
      <c r="N509" s="118">
        <v>1082896425</v>
      </c>
      <c r="O509" s="122">
        <v>14</v>
      </c>
      <c r="P509" s="219">
        <v>45302</v>
      </c>
      <c r="Q509" s="118">
        <v>2126349000</v>
      </c>
      <c r="R509" s="219">
        <v>45337</v>
      </c>
      <c r="S509" s="118">
        <v>8400000</v>
      </c>
      <c r="T509" s="119" t="s">
        <v>67</v>
      </c>
      <c r="U509" s="118">
        <v>7601831</v>
      </c>
      <c r="V509" s="118" t="s">
        <v>2715</v>
      </c>
      <c r="W509" s="219">
        <v>45337</v>
      </c>
      <c r="X509" s="219">
        <v>45337</v>
      </c>
      <c r="Y509" s="125" t="s">
        <v>77</v>
      </c>
      <c r="Z509" s="219">
        <v>45457</v>
      </c>
      <c r="AA509" s="124">
        <f t="shared" si="31"/>
        <v>120</v>
      </c>
      <c r="AB509" s="118">
        <v>0</v>
      </c>
      <c r="AC509" s="220">
        <v>0</v>
      </c>
      <c r="AD509" s="118">
        <v>0</v>
      </c>
      <c r="AE509" s="193" t="s">
        <v>77</v>
      </c>
      <c r="AF509" s="124">
        <f t="shared" si="34"/>
        <v>0</v>
      </c>
      <c r="AG509" s="118">
        <v>0</v>
      </c>
      <c r="AH509" s="118">
        <v>0</v>
      </c>
      <c r="AI509" s="193" t="s">
        <v>77</v>
      </c>
      <c r="AJ509" s="119">
        <v>0</v>
      </c>
      <c r="AK509" s="123" t="s">
        <v>77</v>
      </c>
      <c r="AL509" s="123" t="s">
        <v>77</v>
      </c>
      <c r="AM509" s="124">
        <f t="shared" si="35"/>
        <v>0</v>
      </c>
      <c r="AN509" s="124">
        <f>+K509+AC509-AH509</f>
        <v>8400000</v>
      </c>
      <c r="AO509" s="119" t="s">
        <v>69</v>
      </c>
      <c r="AP509" s="118">
        <v>8400000</v>
      </c>
      <c r="AQ509" s="119" t="s">
        <v>1214</v>
      </c>
      <c r="AR509" s="118">
        <v>0</v>
      </c>
      <c r="AS509" s="127" t="s">
        <v>77</v>
      </c>
      <c r="AT509" s="221">
        <v>5390000</v>
      </c>
      <c r="AU509" s="159">
        <f t="shared" si="32"/>
        <v>3010000</v>
      </c>
      <c r="AV509" s="98">
        <f t="shared" si="33"/>
        <v>0.64166666666666672</v>
      </c>
      <c r="AW509" s="193" t="s">
        <v>77</v>
      </c>
      <c r="AX509" s="119" t="s">
        <v>1215</v>
      </c>
      <c r="AY509" s="118" t="s">
        <v>2950</v>
      </c>
      <c r="AZ509" s="116" t="s">
        <v>69</v>
      </c>
      <c r="BA509" s="116" t="s">
        <v>69</v>
      </c>
    </row>
    <row r="510" spans="2:53" x14ac:dyDescent="0.25">
      <c r="B510" s="116">
        <v>2024</v>
      </c>
      <c r="C510" s="116">
        <v>891780111</v>
      </c>
      <c r="D510" s="117" t="s">
        <v>64</v>
      </c>
      <c r="E510" s="119" t="s">
        <v>1720</v>
      </c>
      <c r="F510" s="124" t="s">
        <v>2041</v>
      </c>
      <c r="G510" s="218">
        <v>0</v>
      </c>
      <c r="H510" s="119" t="s">
        <v>75</v>
      </c>
      <c r="I510" s="117" t="s">
        <v>65</v>
      </c>
      <c r="J510" s="118" t="s">
        <v>2302</v>
      </c>
      <c r="K510" s="118">
        <v>13500000</v>
      </c>
      <c r="L510" s="116" t="s">
        <v>70</v>
      </c>
      <c r="M510" s="118" t="s">
        <v>2613</v>
      </c>
      <c r="N510" s="118">
        <v>1081907898</v>
      </c>
      <c r="O510" s="122">
        <v>13</v>
      </c>
      <c r="P510" s="193">
        <v>45302</v>
      </c>
      <c r="Q510" s="118">
        <v>4518689382</v>
      </c>
      <c r="R510" s="219">
        <v>45337</v>
      </c>
      <c r="S510" s="118">
        <v>13500000</v>
      </c>
      <c r="T510" s="119" t="s">
        <v>67</v>
      </c>
      <c r="U510" s="118">
        <v>57428039</v>
      </c>
      <c r="V510" s="118" t="s">
        <v>2720</v>
      </c>
      <c r="W510" s="219">
        <v>45337</v>
      </c>
      <c r="X510" s="219">
        <v>45337</v>
      </c>
      <c r="Y510" s="125" t="s">
        <v>77</v>
      </c>
      <c r="Z510" s="219">
        <v>45457</v>
      </c>
      <c r="AA510" s="124">
        <f t="shared" si="31"/>
        <v>120</v>
      </c>
      <c r="AB510" s="118">
        <v>0</v>
      </c>
      <c r="AC510" s="220">
        <v>0</v>
      </c>
      <c r="AD510" s="118">
        <v>0</v>
      </c>
      <c r="AE510" s="193" t="s">
        <v>77</v>
      </c>
      <c r="AF510" s="124">
        <f t="shared" si="34"/>
        <v>0</v>
      </c>
      <c r="AG510" s="118">
        <v>0</v>
      </c>
      <c r="AH510" s="118">
        <v>0</v>
      </c>
      <c r="AI510" s="193" t="s">
        <v>77</v>
      </c>
      <c r="AJ510" s="119">
        <v>0</v>
      </c>
      <c r="AK510" s="123" t="s">
        <v>77</v>
      </c>
      <c r="AL510" s="123" t="s">
        <v>77</v>
      </c>
      <c r="AM510" s="124">
        <f t="shared" si="35"/>
        <v>0</v>
      </c>
      <c r="AN510" s="124">
        <f>+K510+AC510-AH510</f>
        <v>13500000</v>
      </c>
      <c r="AO510" s="119" t="s">
        <v>69</v>
      </c>
      <c r="AP510" s="118">
        <v>13500000</v>
      </c>
      <c r="AQ510" s="119" t="s">
        <v>1214</v>
      </c>
      <c r="AR510" s="118">
        <v>0</v>
      </c>
      <c r="AS510" s="127" t="s">
        <v>77</v>
      </c>
      <c r="AT510" s="221">
        <v>12000000</v>
      </c>
      <c r="AU510" s="159">
        <f t="shared" si="32"/>
        <v>1500000</v>
      </c>
      <c r="AV510" s="98">
        <f t="shared" si="33"/>
        <v>0.88888888888888884</v>
      </c>
      <c r="AW510" s="193" t="s">
        <v>77</v>
      </c>
      <c r="AX510" s="119" t="s">
        <v>1215</v>
      </c>
      <c r="AY510" s="118" t="s">
        <v>2951</v>
      </c>
      <c r="AZ510" s="116" t="s">
        <v>69</v>
      </c>
      <c r="BA510" s="116" t="s">
        <v>69</v>
      </c>
    </row>
    <row r="511" spans="2:53" x14ac:dyDescent="0.25">
      <c r="B511" s="116">
        <v>2024</v>
      </c>
      <c r="C511" s="116">
        <v>891780111</v>
      </c>
      <c r="D511" s="117" t="s">
        <v>64</v>
      </c>
      <c r="E511" s="119" t="s">
        <v>1721</v>
      </c>
      <c r="F511" s="124" t="s">
        <v>2042</v>
      </c>
      <c r="G511" s="218">
        <v>0</v>
      </c>
      <c r="H511" s="119" t="s">
        <v>75</v>
      </c>
      <c r="I511" s="117" t="s">
        <v>65</v>
      </c>
      <c r="J511" s="118" t="s">
        <v>2322</v>
      </c>
      <c r="K511" s="118">
        <v>12200000</v>
      </c>
      <c r="L511" s="116" t="s">
        <v>70</v>
      </c>
      <c r="M511" s="118" t="s">
        <v>2614</v>
      </c>
      <c r="N511" s="118">
        <v>36719605</v>
      </c>
      <c r="O511" s="122">
        <v>13</v>
      </c>
      <c r="P511" s="193">
        <v>45302</v>
      </c>
      <c r="Q511" s="118">
        <v>4518689382</v>
      </c>
      <c r="R511" s="219">
        <v>45337</v>
      </c>
      <c r="S511" s="118">
        <v>12200000</v>
      </c>
      <c r="T511" s="119" t="s">
        <v>67</v>
      </c>
      <c r="U511" s="118">
        <v>93400727</v>
      </c>
      <c r="V511" s="118" t="s">
        <v>1169</v>
      </c>
      <c r="W511" s="219">
        <v>45337</v>
      </c>
      <c r="X511" s="219">
        <v>45337</v>
      </c>
      <c r="Y511" s="125" t="s">
        <v>77</v>
      </c>
      <c r="Z511" s="219">
        <v>45457</v>
      </c>
      <c r="AA511" s="124">
        <f t="shared" si="31"/>
        <v>120</v>
      </c>
      <c r="AB511" s="118">
        <v>0</v>
      </c>
      <c r="AC511" s="220">
        <v>0</v>
      </c>
      <c r="AD511" s="118">
        <v>0</v>
      </c>
      <c r="AE511" s="193" t="s">
        <v>77</v>
      </c>
      <c r="AF511" s="124">
        <f t="shared" si="34"/>
        <v>0</v>
      </c>
      <c r="AG511" s="118">
        <v>0</v>
      </c>
      <c r="AH511" s="118">
        <v>0</v>
      </c>
      <c r="AI511" s="193" t="s">
        <v>77</v>
      </c>
      <c r="AJ511" s="119">
        <v>0</v>
      </c>
      <c r="AK511" s="123" t="s">
        <v>77</v>
      </c>
      <c r="AL511" s="123" t="s">
        <v>77</v>
      </c>
      <c r="AM511" s="124">
        <f t="shared" si="35"/>
        <v>0</v>
      </c>
      <c r="AN511" s="124">
        <f>+K511+AC511-AH511</f>
        <v>12200000</v>
      </c>
      <c r="AO511" s="119" t="s">
        <v>69</v>
      </c>
      <c r="AP511" s="118">
        <v>12200000</v>
      </c>
      <c r="AQ511" s="119" t="s">
        <v>1214</v>
      </c>
      <c r="AR511" s="118">
        <v>0</v>
      </c>
      <c r="AS511" s="127" t="s">
        <v>77</v>
      </c>
      <c r="AT511" s="221">
        <v>10600000</v>
      </c>
      <c r="AU511" s="159">
        <f t="shared" si="32"/>
        <v>1600000</v>
      </c>
      <c r="AV511" s="98">
        <f t="shared" si="33"/>
        <v>0.86885245901639341</v>
      </c>
      <c r="AW511" s="193" t="s">
        <v>77</v>
      </c>
      <c r="AX511" s="119" t="s">
        <v>1215</v>
      </c>
      <c r="AY511" s="118" t="s">
        <v>2952</v>
      </c>
      <c r="AZ511" s="116" t="s">
        <v>69</v>
      </c>
      <c r="BA511" s="116" t="s">
        <v>69</v>
      </c>
    </row>
    <row r="512" spans="2:53" x14ac:dyDescent="0.25">
      <c r="B512" s="116">
        <v>2024</v>
      </c>
      <c r="C512" s="116">
        <v>891780111</v>
      </c>
      <c r="D512" s="117" t="s">
        <v>64</v>
      </c>
      <c r="E512" s="119" t="s">
        <v>1722</v>
      </c>
      <c r="F512" s="124" t="s">
        <v>2043</v>
      </c>
      <c r="G512" s="218">
        <v>0</v>
      </c>
      <c r="H512" s="119" t="s">
        <v>75</v>
      </c>
      <c r="I512" s="117" t="s">
        <v>65</v>
      </c>
      <c r="J512" s="118" t="s">
        <v>2323</v>
      </c>
      <c r="K512" s="118">
        <v>15360000</v>
      </c>
      <c r="L512" s="116" t="s">
        <v>70</v>
      </c>
      <c r="M512" s="118" t="s">
        <v>2615</v>
      </c>
      <c r="N512" s="118">
        <v>57461707</v>
      </c>
      <c r="O512" s="122">
        <v>13</v>
      </c>
      <c r="P512" s="193">
        <v>45302</v>
      </c>
      <c r="Q512" s="118">
        <v>4518689382</v>
      </c>
      <c r="R512" s="219">
        <v>45337</v>
      </c>
      <c r="S512" s="118">
        <v>15360000</v>
      </c>
      <c r="T512" s="119" t="s">
        <v>67</v>
      </c>
      <c r="U512" s="118">
        <v>85154788</v>
      </c>
      <c r="V512" s="118" t="s">
        <v>2716</v>
      </c>
      <c r="W512" s="219">
        <v>45337</v>
      </c>
      <c r="X512" s="219">
        <v>45337</v>
      </c>
      <c r="Y512" s="125" t="s">
        <v>77</v>
      </c>
      <c r="Z512" s="219">
        <v>45457</v>
      </c>
      <c r="AA512" s="124">
        <f t="shared" si="31"/>
        <v>120</v>
      </c>
      <c r="AB512" s="118">
        <v>0</v>
      </c>
      <c r="AC512" s="220">
        <v>0</v>
      </c>
      <c r="AD512" s="118">
        <v>0</v>
      </c>
      <c r="AE512" s="193" t="s">
        <v>77</v>
      </c>
      <c r="AF512" s="124">
        <f t="shared" si="34"/>
        <v>0</v>
      </c>
      <c r="AG512" s="118">
        <v>0</v>
      </c>
      <c r="AH512" s="118">
        <v>0</v>
      </c>
      <c r="AI512" s="193" t="s">
        <v>77</v>
      </c>
      <c r="AJ512" s="119">
        <v>0</v>
      </c>
      <c r="AK512" s="123" t="s">
        <v>77</v>
      </c>
      <c r="AL512" s="123" t="s">
        <v>77</v>
      </c>
      <c r="AM512" s="124">
        <f t="shared" si="35"/>
        <v>0</v>
      </c>
      <c r="AN512" s="124">
        <f>+K512+AC512-AH512</f>
        <v>15360000</v>
      </c>
      <c r="AO512" s="119" t="s">
        <v>69</v>
      </c>
      <c r="AP512" s="118">
        <v>15360000</v>
      </c>
      <c r="AQ512" s="119" t="s">
        <v>1214</v>
      </c>
      <c r="AR512" s="118">
        <v>0</v>
      </c>
      <c r="AS512" s="127" t="s">
        <v>77</v>
      </c>
      <c r="AT512" s="221">
        <v>13560000</v>
      </c>
      <c r="AU512" s="159">
        <f t="shared" si="32"/>
        <v>1800000</v>
      </c>
      <c r="AV512" s="98">
        <f t="shared" si="33"/>
        <v>0.8828125</v>
      </c>
      <c r="AW512" s="193" t="s">
        <v>77</v>
      </c>
      <c r="AX512" s="119" t="s">
        <v>1215</v>
      </c>
      <c r="AY512" s="118" t="s">
        <v>2953</v>
      </c>
      <c r="AZ512" s="116" t="s">
        <v>69</v>
      </c>
      <c r="BA512" s="116" t="s">
        <v>69</v>
      </c>
    </row>
    <row r="513" spans="2:53" x14ac:dyDescent="0.25">
      <c r="B513" s="116">
        <v>2024</v>
      </c>
      <c r="C513" s="116">
        <v>891780111</v>
      </c>
      <c r="D513" s="117" t="s">
        <v>64</v>
      </c>
      <c r="E513" s="119" t="s">
        <v>1723</v>
      </c>
      <c r="F513" s="124" t="s">
        <v>2044</v>
      </c>
      <c r="G513" s="218">
        <v>0</v>
      </c>
      <c r="H513" s="119" t="s">
        <v>75</v>
      </c>
      <c r="I513" s="117" t="s">
        <v>65</v>
      </c>
      <c r="J513" s="118" t="s">
        <v>2324</v>
      </c>
      <c r="K513" s="118">
        <v>11790000</v>
      </c>
      <c r="L513" s="116" t="s">
        <v>70</v>
      </c>
      <c r="M513" s="118" t="s">
        <v>2616</v>
      </c>
      <c r="N513" s="118">
        <v>1193435145</v>
      </c>
      <c r="O513" s="122">
        <v>13</v>
      </c>
      <c r="P513" s="193">
        <v>45302</v>
      </c>
      <c r="Q513" s="118">
        <v>4518689382</v>
      </c>
      <c r="R513" s="219">
        <v>45337</v>
      </c>
      <c r="S513" s="118">
        <v>11790000</v>
      </c>
      <c r="T513" s="119" t="s">
        <v>67</v>
      </c>
      <c r="U513" s="118">
        <v>36557666</v>
      </c>
      <c r="V513" s="118" t="s">
        <v>1174</v>
      </c>
      <c r="W513" s="219">
        <v>45337</v>
      </c>
      <c r="X513" s="219">
        <v>45337</v>
      </c>
      <c r="Y513" s="125" t="s">
        <v>77</v>
      </c>
      <c r="Z513" s="219">
        <v>45457</v>
      </c>
      <c r="AA513" s="124">
        <f t="shared" si="31"/>
        <v>120</v>
      </c>
      <c r="AB513" s="118">
        <v>1</v>
      </c>
      <c r="AC513" s="220">
        <v>1050000</v>
      </c>
      <c r="AD513" s="118">
        <v>0</v>
      </c>
      <c r="AE513" s="193" t="s">
        <v>77</v>
      </c>
      <c r="AF513" s="124">
        <f t="shared" si="34"/>
        <v>0</v>
      </c>
      <c r="AG513" s="118">
        <v>0</v>
      </c>
      <c r="AH513" s="118">
        <v>0</v>
      </c>
      <c r="AI513" s="193" t="s">
        <v>77</v>
      </c>
      <c r="AJ513" s="119">
        <v>0</v>
      </c>
      <c r="AK513" s="123" t="s">
        <v>77</v>
      </c>
      <c r="AL513" s="123" t="s">
        <v>77</v>
      </c>
      <c r="AM513" s="124">
        <f t="shared" si="35"/>
        <v>0</v>
      </c>
      <c r="AN513" s="124">
        <f>+K513+AC513-AH513</f>
        <v>12840000</v>
      </c>
      <c r="AO513" s="119" t="s">
        <v>69</v>
      </c>
      <c r="AP513" s="118">
        <v>11790000</v>
      </c>
      <c r="AQ513" s="119" t="s">
        <v>1214</v>
      </c>
      <c r="AR513" s="118">
        <v>0</v>
      </c>
      <c r="AS513" s="127" t="s">
        <v>77</v>
      </c>
      <c r="AT513" s="221">
        <v>11250000</v>
      </c>
      <c r="AU513" s="159">
        <f t="shared" si="32"/>
        <v>1590000</v>
      </c>
      <c r="AV513" s="98">
        <f t="shared" si="33"/>
        <v>0.87616822429906538</v>
      </c>
      <c r="AW513" s="193" t="s">
        <v>77</v>
      </c>
      <c r="AX513" s="119" t="s">
        <v>1215</v>
      </c>
      <c r="AY513" s="118" t="s">
        <v>2954</v>
      </c>
      <c r="AZ513" s="116" t="s">
        <v>69</v>
      </c>
      <c r="BA513" s="116" t="s">
        <v>69</v>
      </c>
    </row>
    <row r="514" spans="2:53" x14ac:dyDescent="0.25">
      <c r="B514" s="116">
        <v>2024</v>
      </c>
      <c r="C514" s="116">
        <v>891780111</v>
      </c>
      <c r="D514" s="117" t="s">
        <v>64</v>
      </c>
      <c r="E514" s="119" t="s">
        <v>1724</v>
      </c>
      <c r="F514" s="124" t="s">
        <v>2045</v>
      </c>
      <c r="G514" s="218">
        <v>0</v>
      </c>
      <c r="H514" s="119" t="s">
        <v>75</v>
      </c>
      <c r="I514" s="117" t="s">
        <v>65</v>
      </c>
      <c r="J514" s="118" t="s">
        <v>2208</v>
      </c>
      <c r="K514" s="118">
        <v>8610000</v>
      </c>
      <c r="L514" s="116" t="s">
        <v>70</v>
      </c>
      <c r="M514" s="118" t="s">
        <v>2617</v>
      </c>
      <c r="N514" s="118">
        <v>1083014325</v>
      </c>
      <c r="O514" s="122">
        <v>14</v>
      </c>
      <c r="P514" s="219">
        <v>45302</v>
      </c>
      <c r="Q514" s="118">
        <v>2126349000</v>
      </c>
      <c r="R514" s="219">
        <v>45337</v>
      </c>
      <c r="S514" s="118">
        <v>8610000</v>
      </c>
      <c r="T514" s="119" t="s">
        <v>67</v>
      </c>
      <c r="U514" s="118">
        <v>32770239</v>
      </c>
      <c r="V514" s="118" t="s">
        <v>1206</v>
      </c>
      <c r="W514" s="219">
        <v>45337</v>
      </c>
      <c r="X514" s="219">
        <v>45337</v>
      </c>
      <c r="Y514" s="125" t="s">
        <v>77</v>
      </c>
      <c r="Z514" s="219">
        <v>45457</v>
      </c>
      <c r="AA514" s="124">
        <f t="shared" si="31"/>
        <v>120</v>
      </c>
      <c r="AB514" s="118">
        <v>0</v>
      </c>
      <c r="AC514" s="220">
        <v>0</v>
      </c>
      <c r="AD514" s="118">
        <v>0</v>
      </c>
      <c r="AE514" s="193" t="s">
        <v>77</v>
      </c>
      <c r="AF514" s="124">
        <f t="shared" si="34"/>
        <v>0</v>
      </c>
      <c r="AG514" s="118">
        <v>0</v>
      </c>
      <c r="AH514" s="118">
        <v>0</v>
      </c>
      <c r="AI514" s="193" t="s">
        <v>77</v>
      </c>
      <c r="AJ514" s="119">
        <v>0</v>
      </c>
      <c r="AK514" s="123" t="s">
        <v>77</v>
      </c>
      <c r="AL514" s="123" t="s">
        <v>77</v>
      </c>
      <c r="AM514" s="124">
        <f t="shared" si="35"/>
        <v>0</v>
      </c>
      <c r="AN514" s="124">
        <f>+K514+AC514-AH514</f>
        <v>8610000</v>
      </c>
      <c r="AO514" s="119" t="s">
        <v>69</v>
      </c>
      <c r="AP514" s="118">
        <v>8610000</v>
      </c>
      <c r="AQ514" s="119" t="s">
        <v>1214</v>
      </c>
      <c r="AR514" s="118">
        <v>0</v>
      </c>
      <c r="AS514" s="127" t="s">
        <v>77</v>
      </c>
      <c r="AT514" s="221">
        <v>7560000</v>
      </c>
      <c r="AU514" s="159">
        <f t="shared" si="32"/>
        <v>1050000</v>
      </c>
      <c r="AV514" s="98">
        <f t="shared" si="33"/>
        <v>0.87804878048780488</v>
      </c>
      <c r="AW514" s="193" t="s">
        <v>77</v>
      </c>
      <c r="AX514" s="119" t="s">
        <v>1215</v>
      </c>
      <c r="AY514" s="118" t="s">
        <v>2955</v>
      </c>
      <c r="AZ514" s="116" t="s">
        <v>69</v>
      </c>
      <c r="BA514" s="116" t="s">
        <v>69</v>
      </c>
    </row>
    <row r="515" spans="2:53" x14ac:dyDescent="0.25">
      <c r="B515" s="116">
        <v>2024</v>
      </c>
      <c r="C515" s="116">
        <v>891780111</v>
      </c>
      <c r="D515" s="117" t="s">
        <v>64</v>
      </c>
      <c r="E515" s="119" t="s">
        <v>1725</v>
      </c>
      <c r="F515" s="124" t="s">
        <v>2046</v>
      </c>
      <c r="G515" s="218">
        <v>0</v>
      </c>
      <c r="H515" s="119" t="s">
        <v>75</v>
      </c>
      <c r="I515" s="117" t="s">
        <v>65</v>
      </c>
      <c r="J515" s="118" t="s">
        <v>2208</v>
      </c>
      <c r="K515" s="118">
        <v>10250000</v>
      </c>
      <c r="L515" s="116" t="s">
        <v>70</v>
      </c>
      <c r="M515" s="118" t="s">
        <v>2618</v>
      </c>
      <c r="N515" s="118">
        <v>1045723246</v>
      </c>
      <c r="O515" s="122">
        <v>14</v>
      </c>
      <c r="P515" s="219">
        <v>45302</v>
      </c>
      <c r="Q515" s="118">
        <v>2126349000</v>
      </c>
      <c r="R515" s="219">
        <v>45337</v>
      </c>
      <c r="S515" s="118">
        <v>10250000</v>
      </c>
      <c r="T515" s="119" t="s">
        <v>67</v>
      </c>
      <c r="U515" s="118">
        <v>32770239</v>
      </c>
      <c r="V515" s="118" t="s">
        <v>1206</v>
      </c>
      <c r="W515" s="219">
        <v>45337</v>
      </c>
      <c r="X515" s="219">
        <v>45337</v>
      </c>
      <c r="Y515" s="125" t="s">
        <v>77</v>
      </c>
      <c r="Z515" s="219">
        <v>45457</v>
      </c>
      <c r="AA515" s="124">
        <f t="shared" si="31"/>
        <v>120</v>
      </c>
      <c r="AB515" s="118">
        <v>0</v>
      </c>
      <c r="AC515" s="220">
        <v>0</v>
      </c>
      <c r="AD515" s="118">
        <v>0</v>
      </c>
      <c r="AE515" s="193" t="s">
        <v>77</v>
      </c>
      <c r="AF515" s="124">
        <f t="shared" si="34"/>
        <v>0</v>
      </c>
      <c r="AG515" s="118">
        <v>0</v>
      </c>
      <c r="AH515" s="118">
        <v>0</v>
      </c>
      <c r="AI515" s="193" t="s">
        <v>77</v>
      </c>
      <c r="AJ515" s="119">
        <v>0</v>
      </c>
      <c r="AK515" s="123" t="s">
        <v>77</v>
      </c>
      <c r="AL515" s="123" t="s">
        <v>77</v>
      </c>
      <c r="AM515" s="124">
        <f t="shared" si="35"/>
        <v>0</v>
      </c>
      <c r="AN515" s="124">
        <f>+K515+AC515-AH515</f>
        <v>10250000</v>
      </c>
      <c r="AO515" s="119" t="s">
        <v>69</v>
      </c>
      <c r="AP515" s="118">
        <v>10250000</v>
      </c>
      <c r="AQ515" s="119" t="s">
        <v>1214</v>
      </c>
      <c r="AR515" s="118">
        <v>0</v>
      </c>
      <c r="AS515" s="127" t="s">
        <v>77</v>
      </c>
      <c r="AT515" s="221">
        <v>9000000</v>
      </c>
      <c r="AU515" s="159">
        <f t="shared" si="32"/>
        <v>1250000</v>
      </c>
      <c r="AV515" s="98">
        <f t="shared" si="33"/>
        <v>0.87804878048780488</v>
      </c>
      <c r="AW515" s="193" t="s">
        <v>77</v>
      </c>
      <c r="AX515" s="119" t="s">
        <v>1215</v>
      </c>
      <c r="AY515" s="118" t="s">
        <v>2956</v>
      </c>
      <c r="AZ515" s="116" t="s">
        <v>69</v>
      </c>
      <c r="BA515" s="116" t="s">
        <v>69</v>
      </c>
    </row>
    <row r="516" spans="2:53" x14ac:dyDescent="0.25">
      <c r="B516" s="116">
        <v>2024</v>
      </c>
      <c r="C516" s="116">
        <v>891780111</v>
      </c>
      <c r="D516" s="117" t="s">
        <v>64</v>
      </c>
      <c r="E516" s="119" t="s">
        <v>1726</v>
      </c>
      <c r="F516" s="124" t="s">
        <v>2047</v>
      </c>
      <c r="G516" s="218">
        <v>0</v>
      </c>
      <c r="H516" s="119" t="s">
        <v>75</v>
      </c>
      <c r="I516" s="117" t="s">
        <v>65</v>
      </c>
      <c r="J516" s="118" t="s">
        <v>2325</v>
      </c>
      <c r="K516" s="118">
        <v>10167000</v>
      </c>
      <c r="L516" s="116" t="s">
        <v>70</v>
      </c>
      <c r="M516" s="118" t="s">
        <v>2619</v>
      </c>
      <c r="N516" s="118">
        <v>1083031151</v>
      </c>
      <c r="O516" s="122">
        <v>13</v>
      </c>
      <c r="P516" s="193">
        <v>45302</v>
      </c>
      <c r="Q516" s="118">
        <v>4518689382</v>
      </c>
      <c r="R516" s="219">
        <v>45337</v>
      </c>
      <c r="S516" s="118">
        <v>10167000</v>
      </c>
      <c r="T516" s="119" t="s">
        <v>67</v>
      </c>
      <c r="U516" s="118">
        <v>36557666</v>
      </c>
      <c r="V516" s="118" t="s">
        <v>1174</v>
      </c>
      <c r="W516" s="219">
        <v>45337</v>
      </c>
      <c r="X516" s="219">
        <v>45337</v>
      </c>
      <c r="Y516" s="125" t="s">
        <v>77</v>
      </c>
      <c r="Z516" s="219">
        <v>45457</v>
      </c>
      <c r="AA516" s="124">
        <f t="shared" si="31"/>
        <v>120</v>
      </c>
      <c r="AB516" s="118">
        <v>0</v>
      </c>
      <c r="AC516" s="220">
        <v>0</v>
      </c>
      <c r="AD516" s="118">
        <v>0</v>
      </c>
      <c r="AE516" s="193" t="s">
        <v>77</v>
      </c>
      <c r="AF516" s="124">
        <f t="shared" si="34"/>
        <v>0</v>
      </c>
      <c r="AG516" s="118">
        <v>0</v>
      </c>
      <c r="AH516" s="118">
        <v>0</v>
      </c>
      <c r="AI516" s="193" t="s">
        <v>77</v>
      </c>
      <c r="AJ516" s="119">
        <v>0</v>
      </c>
      <c r="AK516" s="123" t="s">
        <v>77</v>
      </c>
      <c r="AL516" s="123" t="s">
        <v>77</v>
      </c>
      <c r="AM516" s="124">
        <f t="shared" si="35"/>
        <v>0</v>
      </c>
      <c r="AN516" s="124">
        <f>+K516+AC516-AH516</f>
        <v>10167000</v>
      </c>
      <c r="AO516" s="119" t="s">
        <v>69</v>
      </c>
      <c r="AP516" s="118">
        <v>10167000</v>
      </c>
      <c r="AQ516" s="119" t="s">
        <v>1214</v>
      </c>
      <c r="AR516" s="118">
        <v>0</v>
      </c>
      <c r="AS516" s="127" t="s">
        <v>77</v>
      </c>
      <c r="AT516" s="221">
        <v>8833000</v>
      </c>
      <c r="AU516" s="159">
        <f t="shared" si="32"/>
        <v>1334000</v>
      </c>
      <c r="AV516" s="98">
        <f t="shared" si="33"/>
        <v>0.86879118717419102</v>
      </c>
      <c r="AW516" s="193" t="s">
        <v>77</v>
      </c>
      <c r="AX516" s="119" t="s">
        <v>1215</v>
      </c>
      <c r="AY516" s="118" t="s">
        <v>2957</v>
      </c>
      <c r="AZ516" s="116" t="s">
        <v>69</v>
      </c>
      <c r="BA516" s="116" t="s">
        <v>69</v>
      </c>
    </row>
    <row r="517" spans="2:53" x14ac:dyDescent="0.25">
      <c r="B517" s="116">
        <v>2024</v>
      </c>
      <c r="C517" s="116">
        <v>891780111</v>
      </c>
      <c r="D517" s="117" t="s">
        <v>64</v>
      </c>
      <c r="E517" s="119" t="s">
        <v>1727</v>
      </c>
      <c r="F517" s="124" t="s">
        <v>2048</v>
      </c>
      <c r="G517" s="218">
        <v>0</v>
      </c>
      <c r="H517" s="119" t="s">
        <v>75</v>
      </c>
      <c r="I517" s="117" t="s">
        <v>65</v>
      </c>
      <c r="J517" s="118" t="s">
        <v>2326</v>
      </c>
      <c r="K517" s="118">
        <v>8610000</v>
      </c>
      <c r="L517" s="116" t="s">
        <v>70</v>
      </c>
      <c r="M517" s="118" t="s">
        <v>2620</v>
      </c>
      <c r="N517" s="118">
        <v>1004360363</v>
      </c>
      <c r="O517" s="122">
        <v>14</v>
      </c>
      <c r="P517" s="219">
        <v>45302</v>
      </c>
      <c r="Q517" s="118">
        <v>2126349000</v>
      </c>
      <c r="R517" s="219">
        <v>45337</v>
      </c>
      <c r="S517" s="118">
        <v>8610000</v>
      </c>
      <c r="T517" s="119" t="s">
        <v>67</v>
      </c>
      <c r="U517" s="118">
        <v>85475141</v>
      </c>
      <c r="V517" s="118" t="s">
        <v>2724</v>
      </c>
      <c r="W517" s="219">
        <v>45337</v>
      </c>
      <c r="X517" s="219">
        <v>45337</v>
      </c>
      <c r="Y517" s="125" t="s">
        <v>77</v>
      </c>
      <c r="Z517" s="219">
        <v>45457</v>
      </c>
      <c r="AA517" s="124">
        <f t="shared" si="31"/>
        <v>120</v>
      </c>
      <c r="AB517" s="118">
        <v>0</v>
      </c>
      <c r="AC517" s="220">
        <v>0</v>
      </c>
      <c r="AD517" s="118">
        <v>0</v>
      </c>
      <c r="AE517" s="193" t="s">
        <v>77</v>
      </c>
      <c r="AF517" s="124">
        <f t="shared" si="34"/>
        <v>0</v>
      </c>
      <c r="AG517" s="118">
        <v>0</v>
      </c>
      <c r="AH517" s="118">
        <v>0</v>
      </c>
      <c r="AI517" s="193" t="s">
        <v>77</v>
      </c>
      <c r="AJ517" s="119">
        <v>0</v>
      </c>
      <c r="AK517" s="123" t="s">
        <v>77</v>
      </c>
      <c r="AL517" s="123" t="s">
        <v>77</v>
      </c>
      <c r="AM517" s="124">
        <f t="shared" si="35"/>
        <v>0</v>
      </c>
      <c r="AN517" s="124">
        <f>+K517+AC517-AH517</f>
        <v>8610000</v>
      </c>
      <c r="AO517" s="119" t="s">
        <v>69</v>
      </c>
      <c r="AP517" s="118">
        <v>8610000</v>
      </c>
      <c r="AQ517" s="119" t="s">
        <v>1214</v>
      </c>
      <c r="AR517" s="118">
        <v>0</v>
      </c>
      <c r="AS517" s="127" t="s">
        <v>77</v>
      </c>
      <c r="AT517" s="221">
        <v>7560000</v>
      </c>
      <c r="AU517" s="159">
        <f t="shared" si="32"/>
        <v>1050000</v>
      </c>
      <c r="AV517" s="98">
        <f t="shared" si="33"/>
        <v>0.87804878048780488</v>
      </c>
      <c r="AW517" s="193" t="s">
        <v>77</v>
      </c>
      <c r="AX517" s="119" t="s">
        <v>1215</v>
      </c>
      <c r="AY517" s="118" t="s">
        <v>2958</v>
      </c>
      <c r="AZ517" s="116" t="s">
        <v>69</v>
      </c>
      <c r="BA517" s="116" t="s">
        <v>69</v>
      </c>
    </row>
    <row r="518" spans="2:53" x14ac:dyDescent="0.25">
      <c r="B518" s="116">
        <v>2024</v>
      </c>
      <c r="C518" s="116">
        <v>891780111</v>
      </c>
      <c r="D518" s="117" t="s">
        <v>64</v>
      </c>
      <c r="E518" s="119" t="s">
        <v>1728</v>
      </c>
      <c r="F518" s="124" t="s">
        <v>2049</v>
      </c>
      <c r="G518" s="218">
        <v>0</v>
      </c>
      <c r="H518" s="119" t="s">
        <v>75</v>
      </c>
      <c r="I518" s="117" t="s">
        <v>65</v>
      </c>
      <c r="J518" s="118" t="s">
        <v>2208</v>
      </c>
      <c r="K518" s="118">
        <v>11167000</v>
      </c>
      <c r="L518" s="116" t="s">
        <v>70</v>
      </c>
      <c r="M518" s="118" t="s">
        <v>2621</v>
      </c>
      <c r="N518" s="118">
        <v>1082476913</v>
      </c>
      <c r="O518" s="122">
        <v>14</v>
      </c>
      <c r="P518" s="219">
        <v>45302</v>
      </c>
      <c r="Q518" s="118">
        <v>2126349000</v>
      </c>
      <c r="R518" s="219">
        <v>45337</v>
      </c>
      <c r="S518" s="118">
        <v>11167000</v>
      </c>
      <c r="T518" s="119" t="s">
        <v>67</v>
      </c>
      <c r="U518" s="118">
        <v>1083432808</v>
      </c>
      <c r="V518" s="118" t="s">
        <v>2727</v>
      </c>
      <c r="W518" s="219">
        <v>45337</v>
      </c>
      <c r="X518" s="219">
        <v>45337</v>
      </c>
      <c r="Y518" s="125" t="s">
        <v>77</v>
      </c>
      <c r="Z518" s="219">
        <v>45457</v>
      </c>
      <c r="AA518" s="124">
        <f t="shared" si="31"/>
        <v>120</v>
      </c>
      <c r="AB518" s="118">
        <v>0</v>
      </c>
      <c r="AC518" s="220">
        <v>0</v>
      </c>
      <c r="AD518" s="118">
        <v>0</v>
      </c>
      <c r="AE518" s="193" t="s">
        <v>77</v>
      </c>
      <c r="AF518" s="124">
        <f t="shared" si="34"/>
        <v>0</v>
      </c>
      <c r="AG518" s="118">
        <v>0</v>
      </c>
      <c r="AH518" s="118">
        <v>0</v>
      </c>
      <c r="AI518" s="193" t="s">
        <v>77</v>
      </c>
      <c r="AJ518" s="119">
        <v>0</v>
      </c>
      <c r="AK518" s="123" t="s">
        <v>77</v>
      </c>
      <c r="AL518" s="123" t="s">
        <v>77</v>
      </c>
      <c r="AM518" s="124">
        <f t="shared" si="35"/>
        <v>0</v>
      </c>
      <c r="AN518" s="124">
        <f>+K518+AC518-AH518</f>
        <v>11167000</v>
      </c>
      <c r="AO518" s="119" t="s">
        <v>69</v>
      </c>
      <c r="AP518" s="118">
        <v>11167000</v>
      </c>
      <c r="AQ518" s="119" t="s">
        <v>1214</v>
      </c>
      <c r="AR518" s="118">
        <v>0</v>
      </c>
      <c r="AS518" s="127" t="s">
        <v>77</v>
      </c>
      <c r="AT518" s="221">
        <v>7500000</v>
      </c>
      <c r="AU518" s="159">
        <f t="shared" si="32"/>
        <v>3667000</v>
      </c>
      <c r="AV518" s="98">
        <f t="shared" si="33"/>
        <v>0.67162174263454821</v>
      </c>
      <c r="AW518" s="193" t="s">
        <v>77</v>
      </c>
      <c r="AX518" s="119" t="s">
        <v>1215</v>
      </c>
      <c r="AY518" s="118" t="s">
        <v>2959</v>
      </c>
      <c r="AZ518" s="116" t="s">
        <v>69</v>
      </c>
      <c r="BA518" s="116" t="s">
        <v>69</v>
      </c>
    </row>
    <row r="519" spans="2:53" x14ac:dyDescent="0.25">
      <c r="B519" s="116">
        <v>2024</v>
      </c>
      <c r="C519" s="116">
        <v>891780111</v>
      </c>
      <c r="D519" s="117" t="s">
        <v>64</v>
      </c>
      <c r="E519" s="119" t="s">
        <v>1729</v>
      </c>
      <c r="F519" s="124" t="s">
        <v>2050</v>
      </c>
      <c r="G519" s="218">
        <v>0</v>
      </c>
      <c r="H519" s="119" t="s">
        <v>75</v>
      </c>
      <c r="I519" s="117" t="s">
        <v>65</v>
      </c>
      <c r="J519" s="118" t="s">
        <v>2327</v>
      </c>
      <c r="K519" s="118">
        <v>12150000</v>
      </c>
      <c r="L519" s="116" t="s">
        <v>70</v>
      </c>
      <c r="M519" s="118" t="s">
        <v>2622</v>
      </c>
      <c r="N519" s="118">
        <v>1082922756</v>
      </c>
      <c r="O519" s="122">
        <v>13</v>
      </c>
      <c r="P519" s="193">
        <v>45302</v>
      </c>
      <c r="Q519" s="118">
        <v>4518689382</v>
      </c>
      <c r="R519" s="219">
        <v>45337</v>
      </c>
      <c r="S519" s="118">
        <v>12150000</v>
      </c>
      <c r="T519" s="119" t="s">
        <v>67</v>
      </c>
      <c r="U519" s="118">
        <v>85152695</v>
      </c>
      <c r="V519" s="118" t="s">
        <v>1189</v>
      </c>
      <c r="W519" s="219">
        <v>45337</v>
      </c>
      <c r="X519" s="219">
        <v>45337</v>
      </c>
      <c r="Y519" s="125" t="s">
        <v>77</v>
      </c>
      <c r="Z519" s="219">
        <v>45457</v>
      </c>
      <c r="AA519" s="124">
        <f t="shared" si="31"/>
        <v>120</v>
      </c>
      <c r="AB519" s="118">
        <v>0</v>
      </c>
      <c r="AC519" s="220">
        <v>0</v>
      </c>
      <c r="AD519" s="118">
        <v>0</v>
      </c>
      <c r="AE519" s="193" t="s">
        <v>77</v>
      </c>
      <c r="AF519" s="124">
        <f t="shared" si="34"/>
        <v>0</v>
      </c>
      <c r="AG519" s="118">
        <v>0</v>
      </c>
      <c r="AH519" s="118">
        <v>0</v>
      </c>
      <c r="AI519" s="193" t="s">
        <v>77</v>
      </c>
      <c r="AJ519" s="119">
        <v>0</v>
      </c>
      <c r="AK519" s="123" t="s">
        <v>77</v>
      </c>
      <c r="AL519" s="123" t="s">
        <v>77</v>
      </c>
      <c r="AM519" s="124">
        <f t="shared" si="35"/>
        <v>0</v>
      </c>
      <c r="AN519" s="124">
        <f>+K519+AC519-AH519</f>
        <v>12150000</v>
      </c>
      <c r="AO519" s="119" t="s">
        <v>69</v>
      </c>
      <c r="AP519" s="118">
        <v>12150000</v>
      </c>
      <c r="AQ519" s="119" t="s">
        <v>1214</v>
      </c>
      <c r="AR519" s="118">
        <v>0</v>
      </c>
      <c r="AS519" s="127" t="s">
        <v>77</v>
      </c>
      <c r="AT519" s="221">
        <v>8100000</v>
      </c>
      <c r="AU519" s="159">
        <f t="shared" si="32"/>
        <v>4050000</v>
      </c>
      <c r="AV519" s="98">
        <f t="shared" si="33"/>
        <v>0.66666666666666663</v>
      </c>
      <c r="AW519" s="193" t="s">
        <v>77</v>
      </c>
      <c r="AX519" s="119" t="s">
        <v>1215</v>
      </c>
      <c r="AY519" s="118" t="s">
        <v>2960</v>
      </c>
      <c r="AZ519" s="116" t="s">
        <v>69</v>
      </c>
      <c r="BA519" s="116" t="s">
        <v>69</v>
      </c>
    </row>
    <row r="520" spans="2:53" x14ac:dyDescent="0.25">
      <c r="B520" s="116">
        <v>2024</v>
      </c>
      <c r="C520" s="116">
        <v>891780111</v>
      </c>
      <c r="D520" s="117" t="s">
        <v>64</v>
      </c>
      <c r="E520" s="119" t="s">
        <v>1730</v>
      </c>
      <c r="F520" s="124" t="s">
        <v>2051</v>
      </c>
      <c r="G520" s="218">
        <v>0</v>
      </c>
      <c r="H520" s="119" t="s">
        <v>75</v>
      </c>
      <c r="I520" s="117" t="s">
        <v>65</v>
      </c>
      <c r="J520" s="118" t="s">
        <v>2328</v>
      </c>
      <c r="K520" s="118">
        <v>13500000</v>
      </c>
      <c r="L520" s="116" t="s">
        <v>70</v>
      </c>
      <c r="M520" s="118" t="s">
        <v>2623</v>
      </c>
      <c r="N520" s="118">
        <v>1083008300</v>
      </c>
      <c r="O520" s="122">
        <v>13</v>
      </c>
      <c r="P520" s="193">
        <v>45302</v>
      </c>
      <c r="Q520" s="118">
        <v>4518689382</v>
      </c>
      <c r="R520" s="219">
        <v>45337</v>
      </c>
      <c r="S520" s="118">
        <v>13500000</v>
      </c>
      <c r="T520" s="119" t="s">
        <v>67</v>
      </c>
      <c r="U520" s="118">
        <v>57428039</v>
      </c>
      <c r="V520" s="118" t="s">
        <v>2720</v>
      </c>
      <c r="W520" s="219">
        <v>45337</v>
      </c>
      <c r="X520" s="219">
        <v>45337</v>
      </c>
      <c r="Y520" s="125" t="s">
        <v>77</v>
      </c>
      <c r="Z520" s="219">
        <v>45457</v>
      </c>
      <c r="AA520" s="124">
        <f t="shared" ref="AA520:AA583" si="36">+IF(Y520="1800-01-01",Z520-X520,Z520-Y520)</f>
        <v>120</v>
      </c>
      <c r="AB520" s="118">
        <v>0</v>
      </c>
      <c r="AC520" s="220">
        <v>0</v>
      </c>
      <c r="AD520" s="118">
        <v>0</v>
      </c>
      <c r="AE520" s="193" t="s">
        <v>77</v>
      </c>
      <c r="AF520" s="124">
        <f t="shared" si="34"/>
        <v>0</v>
      </c>
      <c r="AG520" s="118">
        <v>1</v>
      </c>
      <c r="AH520" s="118">
        <v>12000000</v>
      </c>
      <c r="AI520" s="193">
        <v>45345</v>
      </c>
      <c r="AJ520" s="119">
        <v>0</v>
      </c>
      <c r="AK520" s="123" t="s">
        <v>77</v>
      </c>
      <c r="AL520" s="123" t="s">
        <v>77</v>
      </c>
      <c r="AM520" s="124">
        <f t="shared" si="35"/>
        <v>0</v>
      </c>
      <c r="AN520" s="124">
        <f>+K520+AC520-AH520</f>
        <v>1500000</v>
      </c>
      <c r="AO520" s="119" t="s">
        <v>69</v>
      </c>
      <c r="AP520" s="118">
        <v>13500000</v>
      </c>
      <c r="AQ520" s="119" t="s">
        <v>1214</v>
      </c>
      <c r="AR520" s="118">
        <v>0</v>
      </c>
      <c r="AS520" s="127" t="s">
        <v>77</v>
      </c>
      <c r="AT520" s="221">
        <v>0</v>
      </c>
      <c r="AU520" s="159">
        <f t="shared" ref="AU520:AU583" si="37">AN520-AT520</f>
        <v>1500000</v>
      </c>
      <c r="AV520" s="98">
        <f t="shared" ref="AV520:AV583" si="38">+IFERROR(AT520/AN520,"_")</f>
        <v>0</v>
      </c>
      <c r="AW520" s="193" t="s">
        <v>77</v>
      </c>
      <c r="AX520" s="119" t="s">
        <v>1216</v>
      </c>
      <c r="AY520" s="118" t="s">
        <v>2961</v>
      </c>
      <c r="AZ520" s="116" t="s">
        <v>69</v>
      </c>
      <c r="BA520" s="116" t="s">
        <v>69</v>
      </c>
    </row>
    <row r="521" spans="2:53" x14ac:dyDescent="0.25">
      <c r="B521" s="116">
        <v>2024</v>
      </c>
      <c r="C521" s="116">
        <v>891780111</v>
      </c>
      <c r="D521" s="117" t="s">
        <v>64</v>
      </c>
      <c r="E521" s="119" t="s">
        <v>1731</v>
      </c>
      <c r="F521" s="124" t="s">
        <v>2052</v>
      </c>
      <c r="G521" s="218">
        <v>0</v>
      </c>
      <c r="H521" s="119" t="s">
        <v>75</v>
      </c>
      <c r="I521" s="117" t="s">
        <v>65</v>
      </c>
      <c r="J521" s="118" t="s">
        <v>2329</v>
      </c>
      <c r="K521" s="118">
        <v>13400000</v>
      </c>
      <c r="L521" s="116" t="s">
        <v>70</v>
      </c>
      <c r="M521" s="118" t="s">
        <v>1132</v>
      </c>
      <c r="N521" s="118">
        <v>1083024033</v>
      </c>
      <c r="O521" s="122">
        <v>13</v>
      </c>
      <c r="P521" s="193">
        <v>45302</v>
      </c>
      <c r="Q521" s="118">
        <v>4518689382</v>
      </c>
      <c r="R521" s="219">
        <v>45337</v>
      </c>
      <c r="S521" s="118">
        <v>13400000</v>
      </c>
      <c r="T521" s="119" t="s">
        <v>67</v>
      </c>
      <c r="U521" s="118">
        <v>36557666</v>
      </c>
      <c r="V521" s="118" t="s">
        <v>1174</v>
      </c>
      <c r="W521" s="219">
        <v>45337</v>
      </c>
      <c r="X521" s="219">
        <v>45337</v>
      </c>
      <c r="Y521" s="125" t="s">
        <v>77</v>
      </c>
      <c r="Z521" s="219">
        <v>45457</v>
      </c>
      <c r="AA521" s="124">
        <f t="shared" si="36"/>
        <v>120</v>
      </c>
      <c r="AB521" s="118">
        <v>0</v>
      </c>
      <c r="AC521" s="220">
        <v>0</v>
      </c>
      <c r="AD521" s="118">
        <v>0</v>
      </c>
      <c r="AE521" s="193" t="s">
        <v>77</v>
      </c>
      <c r="AF521" s="124">
        <f t="shared" si="34"/>
        <v>0</v>
      </c>
      <c r="AG521" s="118">
        <v>0</v>
      </c>
      <c r="AH521" s="118">
        <v>0</v>
      </c>
      <c r="AI521" s="193" t="s">
        <v>77</v>
      </c>
      <c r="AJ521" s="119">
        <v>0</v>
      </c>
      <c r="AK521" s="123" t="s">
        <v>77</v>
      </c>
      <c r="AL521" s="123" t="s">
        <v>77</v>
      </c>
      <c r="AM521" s="124">
        <f t="shared" si="35"/>
        <v>0</v>
      </c>
      <c r="AN521" s="124">
        <f>+K521+AC521-AH521</f>
        <v>13400000</v>
      </c>
      <c r="AO521" s="119" t="s">
        <v>69</v>
      </c>
      <c r="AP521" s="118">
        <v>13400000</v>
      </c>
      <c r="AQ521" s="119" t="s">
        <v>1214</v>
      </c>
      <c r="AR521" s="118">
        <v>0</v>
      </c>
      <c r="AS521" s="127" t="s">
        <v>77</v>
      </c>
      <c r="AT521" s="221">
        <v>12000000</v>
      </c>
      <c r="AU521" s="159">
        <f t="shared" si="37"/>
        <v>1400000</v>
      </c>
      <c r="AV521" s="98">
        <f t="shared" si="38"/>
        <v>0.89552238805970152</v>
      </c>
      <c r="AW521" s="193" t="s">
        <v>77</v>
      </c>
      <c r="AX521" s="119" t="s">
        <v>1215</v>
      </c>
      <c r="AY521" s="118" t="s">
        <v>2962</v>
      </c>
      <c r="AZ521" s="116" t="s">
        <v>69</v>
      </c>
      <c r="BA521" s="116" t="s">
        <v>69</v>
      </c>
    </row>
    <row r="522" spans="2:53" x14ac:dyDescent="0.25">
      <c r="B522" s="116">
        <v>2024</v>
      </c>
      <c r="C522" s="116">
        <v>891780111</v>
      </c>
      <c r="D522" s="117" t="s">
        <v>64</v>
      </c>
      <c r="E522" s="119" t="s">
        <v>1732</v>
      </c>
      <c r="F522" s="124" t="s">
        <v>2053</v>
      </c>
      <c r="G522" s="218">
        <v>0</v>
      </c>
      <c r="H522" s="119" t="s">
        <v>75</v>
      </c>
      <c r="I522" s="117" t="s">
        <v>65</v>
      </c>
      <c r="J522" s="118" t="s">
        <v>2330</v>
      </c>
      <c r="K522" s="118">
        <v>13400000</v>
      </c>
      <c r="L522" s="116" t="s">
        <v>70</v>
      </c>
      <c r="M522" s="118" t="s">
        <v>1131</v>
      </c>
      <c r="N522" s="118">
        <v>1050461549</v>
      </c>
      <c r="O522" s="122">
        <v>13</v>
      </c>
      <c r="P522" s="193">
        <v>45302</v>
      </c>
      <c r="Q522" s="118">
        <v>4518689382</v>
      </c>
      <c r="R522" s="219">
        <v>45337</v>
      </c>
      <c r="S522" s="118">
        <v>13400000</v>
      </c>
      <c r="T522" s="119" t="s">
        <v>67</v>
      </c>
      <c r="U522" s="118">
        <v>36557666</v>
      </c>
      <c r="V522" s="118" t="s">
        <v>1174</v>
      </c>
      <c r="W522" s="219">
        <v>45337</v>
      </c>
      <c r="X522" s="219">
        <v>45337</v>
      </c>
      <c r="Y522" s="125" t="s">
        <v>77</v>
      </c>
      <c r="Z522" s="219">
        <v>45457</v>
      </c>
      <c r="AA522" s="124">
        <f t="shared" si="36"/>
        <v>120</v>
      </c>
      <c r="AB522" s="118">
        <v>0</v>
      </c>
      <c r="AC522" s="220">
        <v>0</v>
      </c>
      <c r="AD522" s="118">
        <v>0</v>
      </c>
      <c r="AE522" s="193" t="s">
        <v>77</v>
      </c>
      <c r="AF522" s="124">
        <f t="shared" si="34"/>
        <v>0</v>
      </c>
      <c r="AG522" s="118">
        <v>0</v>
      </c>
      <c r="AH522" s="118">
        <v>0</v>
      </c>
      <c r="AI522" s="193" t="s">
        <v>77</v>
      </c>
      <c r="AJ522" s="119">
        <v>0</v>
      </c>
      <c r="AK522" s="123" t="s">
        <v>77</v>
      </c>
      <c r="AL522" s="123" t="s">
        <v>77</v>
      </c>
      <c r="AM522" s="124">
        <f t="shared" si="35"/>
        <v>0</v>
      </c>
      <c r="AN522" s="124">
        <f>+K522+AC522-AH522</f>
        <v>13400000</v>
      </c>
      <c r="AO522" s="119" t="s">
        <v>69</v>
      </c>
      <c r="AP522" s="118">
        <v>13400000</v>
      </c>
      <c r="AQ522" s="119" t="s">
        <v>1214</v>
      </c>
      <c r="AR522" s="118">
        <v>0</v>
      </c>
      <c r="AS522" s="127" t="s">
        <v>77</v>
      </c>
      <c r="AT522" s="221">
        <v>12000000</v>
      </c>
      <c r="AU522" s="159">
        <f t="shared" si="37"/>
        <v>1400000</v>
      </c>
      <c r="AV522" s="98">
        <f t="shared" si="38"/>
        <v>0.89552238805970152</v>
      </c>
      <c r="AW522" s="193" t="s">
        <v>77</v>
      </c>
      <c r="AX522" s="119" t="s">
        <v>1215</v>
      </c>
      <c r="AY522" s="118" t="s">
        <v>2963</v>
      </c>
      <c r="AZ522" s="116" t="s">
        <v>69</v>
      </c>
      <c r="BA522" s="116" t="s">
        <v>69</v>
      </c>
    </row>
    <row r="523" spans="2:53" x14ac:dyDescent="0.25">
      <c r="B523" s="116">
        <v>2024</v>
      </c>
      <c r="C523" s="116">
        <v>891780111</v>
      </c>
      <c r="D523" s="117" t="s">
        <v>64</v>
      </c>
      <c r="E523" s="119" t="s">
        <v>1733</v>
      </c>
      <c r="F523" s="124" t="s">
        <v>2054</v>
      </c>
      <c r="G523" s="218">
        <v>0</v>
      </c>
      <c r="H523" s="119" t="s">
        <v>75</v>
      </c>
      <c r="I523" s="117" t="s">
        <v>65</v>
      </c>
      <c r="J523" s="118" t="s">
        <v>2331</v>
      </c>
      <c r="K523" s="118">
        <v>16080000</v>
      </c>
      <c r="L523" s="116" t="s">
        <v>70</v>
      </c>
      <c r="M523" s="118" t="s">
        <v>2624</v>
      </c>
      <c r="N523" s="118">
        <v>7631214</v>
      </c>
      <c r="O523" s="122">
        <v>13</v>
      </c>
      <c r="P523" s="193">
        <v>45302</v>
      </c>
      <c r="Q523" s="118">
        <v>4518689382</v>
      </c>
      <c r="R523" s="219">
        <v>45337</v>
      </c>
      <c r="S523" s="118">
        <v>16080000</v>
      </c>
      <c r="T523" s="119" t="s">
        <v>67</v>
      </c>
      <c r="U523" s="118">
        <v>85154788</v>
      </c>
      <c r="V523" s="118" t="s">
        <v>2716</v>
      </c>
      <c r="W523" s="219">
        <v>45337</v>
      </c>
      <c r="X523" s="219">
        <v>45337</v>
      </c>
      <c r="Y523" s="125" t="s">
        <v>77</v>
      </c>
      <c r="Z523" s="219">
        <v>45457</v>
      </c>
      <c r="AA523" s="124">
        <f t="shared" si="36"/>
        <v>120</v>
      </c>
      <c r="AB523" s="118">
        <v>0</v>
      </c>
      <c r="AC523" s="220">
        <v>0</v>
      </c>
      <c r="AD523" s="118">
        <v>0</v>
      </c>
      <c r="AE523" s="193" t="s">
        <v>77</v>
      </c>
      <c r="AF523" s="124">
        <f t="shared" si="34"/>
        <v>0</v>
      </c>
      <c r="AG523" s="118">
        <v>0</v>
      </c>
      <c r="AH523" s="118">
        <v>0</v>
      </c>
      <c r="AI523" s="193" t="s">
        <v>77</v>
      </c>
      <c r="AJ523" s="119">
        <v>0</v>
      </c>
      <c r="AK523" s="123" t="s">
        <v>77</v>
      </c>
      <c r="AL523" s="123" t="s">
        <v>77</v>
      </c>
      <c r="AM523" s="124">
        <f t="shared" si="35"/>
        <v>0</v>
      </c>
      <c r="AN523" s="124">
        <f>+K523+AC523-AH523</f>
        <v>16080000</v>
      </c>
      <c r="AO523" s="119" t="s">
        <v>69</v>
      </c>
      <c r="AP523" s="118">
        <v>16080000</v>
      </c>
      <c r="AQ523" s="119" t="s">
        <v>1214</v>
      </c>
      <c r="AR523" s="118">
        <v>0</v>
      </c>
      <c r="AS523" s="127" t="s">
        <v>77</v>
      </c>
      <c r="AT523" s="221">
        <v>14400000</v>
      </c>
      <c r="AU523" s="159">
        <f t="shared" si="37"/>
        <v>1680000</v>
      </c>
      <c r="AV523" s="98">
        <f t="shared" si="38"/>
        <v>0.89552238805970152</v>
      </c>
      <c r="AW523" s="193" t="s">
        <v>77</v>
      </c>
      <c r="AX523" s="119" t="s">
        <v>1215</v>
      </c>
      <c r="AY523" s="118" t="s">
        <v>2964</v>
      </c>
      <c r="AZ523" s="116" t="s">
        <v>69</v>
      </c>
      <c r="BA523" s="116" t="s">
        <v>69</v>
      </c>
    </row>
    <row r="524" spans="2:53" x14ac:dyDescent="0.25">
      <c r="B524" s="116">
        <v>2024</v>
      </c>
      <c r="C524" s="116">
        <v>891780111</v>
      </c>
      <c r="D524" s="117" t="s">
        <v>64</v>
      </c>
      <c r="E524" s="119" t="s">
        <v>1734</v>
      </c>
      <c r="F524" s="124" t="s">
        <v>2055</v>
      </c>
      <c r="G524" s="218">
        <v>0</v>
      </c>
      <c r="H524" s="119" t="s">
        <v>75</v>
      </c>
      <c r="I524" s="117" t="s">
        <v>65</v>
      </c>
      <c r="J524" s="118" t="s">
        <v>2332</v>
      </c>
      <c r="K524" s="118">
        <v>16400000</v>
      </c>
      <c r="L524" s="116" t="s">
        <v>70</v>
      </c>
      <c r="M524" s="118" t="s">
        <v>2625</v>
      </c>
      <c r="N524" s="118">
        <v>32854978</v>
      </c>
      <c r="O524" s="122">
        <v>13</v>
      </c>
      <c r="P524" s="193">
        <v>45302</v>
      </c>
      <c r="Q524" s="118">
        <v>4518689382</v>
      </c>
      <c r="R524" s="219">
        <v>45338</v>
      </c>
      <c r="S524" s="118">
        <v>16400000</v>
      </c>
      <c r="T524" s="119" t="s">
        <v>67</v>
      </c>
      <c r="U524" s="118">
        <v>93400727</v>
      </c>
      <c r="V524" s="118" t="s">
        <v>1169</v>
      </c>
      <c r="W524" s="219">
        <v>45338</v>
      </c>
      <c r="X524" s="219">
        <v>45338</v>
      </c>
      <c r="Y524" s="125" t="s">
        <v>77</v>
      </c>
      <c r="Z524" s="219">
        <v>45457</v>
      </c>
      <c r="AA524" s="124">
        <f t="shared" si="36"/>
        <v>119</v>
      </c>
      <c r="AB524" s="118">
        <v>0</v>
      </c>
      <c r="AC524" s="220">
        <v>0</v>
      </c>
      <c r="AD524" s="118">
        <v>0</v>
      </c>
      <c r="AE524" s="193" t="s">
        <v>77</v>
      </c>
      <c r="AF524" s="124">
        <f t="shared" si="34"/>
        <v>0</v>
      </c>
      <c r="AG524" s="118">
        <v>0</v>
      </c>
      <c r="AH524" s="118">
        <v>0</v>
      </c>
      <c r="AI524" s="193" t="s">
        <v>77</v>
      </c>
      <c r="AJ524" s="119">
        <v>0</v>
      </c>
      <c r="AK524" s="123" t="s">
        <v>77</v>
      </c>
      <c r="AL524" s="123" t="s">
        <v>77</v>
      </c>
      <c r="AM524" s="124">
        <f t="shared" si="35"/>
        <v>0</v>
      </c>
      <c r="AN524" s="124">
        <f>+K524+AC524-AH524</f>
        <v>16400000</v>
      </c>
      <c r="AO524" s="119" t="s">
        <v>69</v>
      </c>
      <c r="AP524" s="118">
        <v>16400000</v>
      </c>
      <c r="AQ524" s="119" t="s">
        <v>1214</v>
      </c>
      <c r="AR524" s="118">
        <v>0</v>
      </c>
      <c r="AS524" s="127" t="s">
        <v>77</v>
      </c>
      <c r="AT524" s="221">
        <v>14267000</v>
      </c>
      <c r="AU524" s="159">
        <f t="shared" si="37"/>
        <v>2133000</v>
      </c>
      <c r="AV524" s="98">
        <f t="shared" si="38"/>
        <v>0.86993902439024395</v>
      </c>
      <c r="AW524" s="193" t="s">
        <v>77</v>
      </c>
      <c r="AX524" s="119" t="s">
        <v>1215</v>
      </c>
      <c r="AY524" s="118" t="s">
        <v>2965</v>
      </c>
      <c r="AZ524" s="116" t="s">
        <v>69</v>
      </c>
      <c r="BA524" s="116" t="s">
        <v>69</v>
      </c>
    </row>
    <row r="525" spans="2:53" x14ac:dyDescent="0.25">
      <c r="B525" s="116">
        <v>2024</v>
      </c>
      <c r="C525" s="116">
        <v>891780111</v>
      </c>
      <c r="D525" s="117" t="s">
        <v>64</v>
      </c>
      <c r="E525" s="119" t="s">
        <v>1735</v>
      </c>
      <c r="F525" s="124" t="s">
        <v>2056</v>
      </c>
      <c r="G525" s="218">
        <v>0</v>
      </c>
      <c r="H525" s="119" t="s">
        <v>75</v>
      </c>
      <c r="I525" s="117" t="s">
        <v>65</v>
      </c>
      <c r="J525" s="118" t="s">
        <v>2333</v>
      </c>
      <c r="K525" s="118">
        <v>8610000</v>
      </c>
      <c r="L525" s="116" t="s">
        <v>70</v>
      </c>
      <c r="M525" s="118" t="s">
        <v>2626</v>
      </c>
      <c r="N525" s="118">
        <v>12558870</v>
      </c>
      <c r="O525" s="122">
        <v>14</v>
      </c>
      <c r="P525" s="219">
        <v>45302</v>
      </c>
      <c r="Q525" s="118">
        <v>2126349000</v>
      </c>
      <c r="R525" s="219">
        <v>45338</v>
      </c>
      <c r="S525" s="118">
        <v>8610000</v>
      </c>
      <c r="T525" s="119" t="s">
        <v>67</v>
      </c>
      <c r="U525" s="118">
        <v>85459497</v>
      </c>
      <c r="V525" s="118" t="s">
        <v>1186</v>
      </c>
      <c r="W525" s="219">
        <v>45338</v>
      </c>
      <c r="X525" s="219">
        <v>45338</v>
      </c>
      <c r="Y525" s="125" t="s">
        <v>77</v>
      </c>
      <c r="Z525" s="219">
        <v>45457</v>
      </c>
      <c r="AA525" s="124">
        <f t="shared" si="36"/>
        <v>119</v>
      </c>
      <c r="AB525" s="118">
        <v>0</v>
      </c>
      <c r="AC525" s="220">
        <v>0</v>
      </c>
      <c r="AD525" s="118">
        <v>0</v>
      </c>
      <c r="AE525" s="193" t="s">
        <v>77</v>
      </c>
      <c r="AF525" s="124">
        <f t="shared" si="34"/>
        <v>0</v>
      </c>
      <c r="AG525" s="118">
        <v>0</v>
      </c>
      <c r="AH525" s="118">
        <v>0</v>
      </c>
      <c r="AI525" s="193" t="s">
        <v>77</v>
      </c>
      <c r="AJ525" s="119">
        <v>0</v>
      </c>
      <c r="AK525" s="123" t="s">
        <v>77</v>
      </c>
      <c r="AL525" s="123" t="s">
        <v>77</v>
      </c>
      <c r="AM525" s="124">
        <f t="shared" si="35"/>
        <v>0</v>
      </c>
      <c r="AN525" s="124">
        <f>+K525+AC525-AH525</f>
        <v>8610000</v>
      </c>
      <c r="AO525" s="119" t="s">
        <v>69</v>
      </c>
      <c r="AP525" s="118">
        <v>8610000</v>
      </c>
      <c r="AQ525" s="119" t="s">
        <v>1214</v>
      </c>
      <c r="AR525" s="118">
        <v>0</v>
      </c>
      <c r="AS525" s="127" t="s">
        <v>77</v>
      </c>
      <c r="AT525" s="221">
        <v>7560000</v>
      </c>
      <c r="AU525" s="159">
        <f t="shared" si="37"/>
        <v>1050000</v>
      </c>
      <c r="AV525" s="98">
        <f t="shared" si="38"/>
        <v>0.87804878048780488</v>
      </c>
      <c r="AW525" s="193" t="s">
        <v>77</v>
      </c>
      <c r="AX525" s="119" t="s">
        <v>1215</v>
      </c>
      <c r="AY525" s="118" t="s">
        <v>2966</v>
      </c>
      <c r="AZ525" s="116" t="s">
        <v>69</v>
      </c>
      <c r="BA525" s="116" t="s">
        <v>69</v>
      </c>
    </row>
    <row r="526" spans="2:53" x14ac:dyDescent="0.25">
      <c r="B526" s="116">
        <v>2024</v>
      </c>
      <c r="C526" s="116">
        <v>891780111</v>
      </c>
      <c r="D526" s="117" t="s">
        <v>64</v>
      </c>
      <c r="E526" s="119" t="s">
        <v>1736</v>
      </c>
      <c r="F526" s="124" t="s">
        <v>2057</v>
      </c>
      <c r="G526" s="218">
        <v>0</v>
      </c>
      <c r="H526" s="119" t="s">
        <v>75</v>
      </c>
      <c r="I526" s="117" t="s">
        <v>65</v>
      </c>
      <c r="J526" s="118" t="s">
        <v>2334</v>
      </c>
      <c r="K526" s="118">
        <v>8610000</v>
      </c>
      <c r="L526" s="116" t="s">
        <v>70</v>
      </c>
      <c r="M526" s="118" t="s">
        <v>2627</v>
      </c>
      <c r="N526" s="118">
        <v>85473768</v>
      </c>
      <c r="O526" s="122">
        <v>14</v>
      </c>
      <c r="P526" s="219">
        <v>45302</v>
      </c>
      <c r="Q526" s="118">
        <v>2126349000</v>
      </c>
      <c r="R526" s="219">
        <v>45338</v>
      </c>
      <c r="S526" s="118">
        <v>8610000</v>
      </c>
      <c r="T526" s="119" t="s">
        <v>67</v>
      </c>
      <c r="U526" s="118">
        <v>85459497</v>
      </c>
      <c r="V526" s="118" t="s">
        <v>1186</v>
      </c>
      <c r="W526" s="219">
        <v>45338</v>
      </c>
      <c r="X526" s="219">
        <v>45338</v>
      </c>
      <c r="Y526" s="125" t="s">
        <v>77</v>
      </c>
      <c r="Z526" s="219">
        <v>45457</v>
      </c>
      <c r="AA526" s="124">
        <f t="shared" si="36"/>
        <v>119</v>
      </c>
      <c r="AB526" s="118">
        <v>0</v>
      </c>
      <c r="AC526" s="220">
        <v>0</v>
      </c>
      <c r="AD526" s="118">
        <v>0</v>
      </c>
      <c r="AE526" s="193" t="s">
        <v>77</v>
      </c>
      <c r="AF526" s="124">
        <f t="shared" si="34"/>
        <v>0</v>
      </c>
      <c r="AG526" s="118">
        <v>0</v>
      </c>
      <c r="AH526" s="118">
        <v>0</v>
      </c>
      <c r="AI526" s="193" t="s">
        <v>77</v>
      </c>
      <c r="AJ526" s="119">
        <v>0</v>
      </c>
      <c r="AK526" s="123" t="s">
        <v>77</v>
      </c>
      <c r="AL526" s="123" t="s">
        <v>77</v>
      </c>
      <c r="AM526" s="124">
        <f t="shared" si="35"/>
        <v>0</v>
      </c>
      <c r="AN526" s="124">
        <f>+K526+AC526-AH526</f>
        <v>8610000</v>
      </c>
      <c r="AO526" s="119" t="s">
        <v>69</v>
      </c>
      <c r="AP526" s="118">
        <v>8610000</v>
      </c>
      <c r="AQ526" s="119" t="s">
        <v>1214</v>
      </c>
      <c r="AR526" s="118">
        <v>0</v>
      </c>
      <c r="AS526" s="127" t="s">
        <v>77</v>
      </c>
      <c r="AT526" s="221">
        <v>7490000</v>
      </c>
      <c r="AU526" s="159">
        <f t="shared" si="37"/>
        <v>1120000</v>
      </c>
      <c r="AV526" s="98">
        <f t="shared" si="38"/>
        <v>0.86991869918699183</v>
      </c>
      <c r="AW526" s="193" t="s">
        <v>77</v>
      </c>
      <c r="AX526" s="119" t="s">
        <v>1215</v>
      </c>
      <c r="AY526" s="118" t="s">
        <v>2967</v>
      </c>
      <c r="AZ526" s="116" t="s">
        <v>69</v>
      </c>
      <c r="BA526" s="116" t="s">
        <v>69</v>
      </c>
    </row>
    <row r="527" spans="2:53" x14ac:dyDescent="0.25">
      <c r="B527" s="116">
        <v>2024</v>
      </c>
      <c r="C527" s="116">
        <v>891780111</v>
      </c>
      <c r="D527" s="117" t="s">
        <v>64</v>
      </c>
      <c r="E527" s="119" t="s">
        <v>1737</v>
      </c>
      <c r="F527" s="124" t="s">
        <v>2058</v>
      </c>
      <c r="G527" s="218">
        <v>0</v>
      </c>
      <c r="H527" s="119" t="s">
        <v>75</v>
      </c>
      <c r="I527" s="117" t="s">
        <v>1819</v>
      </c>
      <c r="J527" s="118" t="s">
        <v>2335</v>
      </c>
      <c r="K527" s="118">
        <v>6600000</v>
      </c>
      <c r="L527" s="116" t="s">
        <v>70</v>
      </c>
      <c r="M527" s="118" t="s">
        <v>2628</v>
      </c>
      <c r="N527" s="118">
        <v>1083567101</v>
      </c>
      <c r="O527" s="122">
        <v>386</v>
      </c>
      <c r="P527" s="219">
        <v>45338</v>
      </c>
      <c r="Q527" s="118">
        <v>52520000</v>
      </c>
      <c r="R527" s="219">
        <v>45338</v>
      </c>
      <c r="S527" s="118">
        <v>6600000</v>
      </c>
      <c r="T527" s="119" t="s">
        <v>67</v>
      </c>
      <c r="U527" s="118">
        <v>36726018</v>
      </c>
      <c r="V527" s="118" t="s">
        <v>2718</v>
      </c>
      <c r="W527" s="219">
        <v>45338</v>
      </c>
      <c r="X527" s="219">
        <v>45338</v>
      </c>
      <c r="Y527" s="125" t="s">
        <v>77</v>
      </c>
      <c r="Z527" s="219">
        <v>45426</v>
      </c>
      <c r="AA527" s="124">
        <f t="shared" si="36"/>
        <v>88</v>
      </c>
      <c r="AB527" s="118">
        <v>0</v>
      </c>
      <c r="AC527" s="220">
        <v>0</v>
      </c>
      <c r="AD527" s="118">
        <v>0</v>
      </c>
      <c r="AE527" s="193" t="s">
        <v>77</v>
      </c>
      <c r="AF527" s="124">
        <f t="shared" si="34"/>
        <v>0</v>
      </c>
      <c r="AG527" s="118">
        <v>1</v>
      </c>
      <c r="AH527" s="118">
        <v>3227000</v>
      </c>
      <c r="AI527" s="193">
        <v>45377</v>
      </c>
      <c r="AJ527" s="119">
        <v>0</v>
      </c>
      <c r="AK527" s="123" t="s">
        <v>77</v>
      </c>
      <c r="AL527" s="123" t="s">
        <v>77</v>
      </c>
      <c r="AM527" s="124">
        <f t="shared" si="35"/>
        <v>0</v>
      </c>
      <c r="AN527" s="124">
        <f>+K527+AC527-AH527</f>
        <v>3373000</v>
      </c>
      <c r="AO527" s="119" t="s">
        <v>69</v>
      </c>
      <c r="AP527" s="118">
        <v>6600000</v>
      </c>
      <c r="AQ527" s="119" t="s">
        <v>1214</v>
      </c>
      <c r="AR527" s="118">
        <v>0</v>
      </c>
      <c r="AS527" s="127" t="s">
        <v>77</v>
      </c>
      <c r="AT527" s="221">
        <v>2200000</v>
      </c>
      <c r="AU527" s="159">
        <f t="shared" si="37"/>
        <v>1173000</v>
      </c>
      <c r="AV527" s="98">
        <f t="shared" si="38"/>
        <v>0.65223836347465169</v>
      </c>
      <c r="AW527" s="193" t="s">
        <v>77</v>
      </c>
      <c r="AX527" s="119" t="s">
        <v>1216</v>
      </c>
      <c r="AY527" s="118" t="s">
        <v>2968</v>
      </c>
      <c r="AZ527" s="116" t="s">
        <v>69</v>
      </c>
      <c r="BA527" s="116" t="s">
        <v>69</v>
      </c>
    </row>
    <row r="528" spans="2:53" x14ac:dyDescent="0.25">
      <c r="B528" s="116">
        <v>2024</v>
      </c>
      <c r="C528" s="116">
        <v>891780111</v>
      </c>
      <c r="D528" s="117" t="s">
        <v>64</v>
      </c>
      <c r="E528" s="119" t="s">
        <v>1738</v>
      </c>
      <c r="F528" s="124" t="s">
        <v>2059</v>
      </c>
      <c r="G528" s="218">
        <v>0</v>
      </c>
      <c r="H528" s="119" t="s">
        <v>75</v>
      </c>
      <c r="I528" s="117" t="s">
        <v>1819</v>
      </c>
      <c r="J528" s="118" t="s">
        <v>2336</v>
      </c>
      <c r="K528" s="118">
        <v>6600000</v>
      </c>
      <c r="L528" s="116" t="s">
        <v>70</v>
      </c>
      <c r="M528" s="118" t="s">
        <v>2629</v>
      </c>
      <c r="N528" s="118">
        <v>1221974278</v>
      </c>
      <c r="O528" s="122">
        <v>386</v>
      </c>
      <c r="P528" s="219">
        <v>45338</v>
      </c>
      <c r="Q528" s="118">
        <v>52520000</v>
      </c>
      <c r="R528" s="219">
        <v>45338</v>
      </c>
      <c r="S528" s="118">
        <v>6600000</v>
      </c>
      <c r="T528" s="119" t="s">
        <v>67</v>
      </c>
      <c r="U528" s="118">
        <v>36726018</v>
      </c>
      <c r="V528" s="118" t="s">
        <v>2718</v>
      </c>
      <c r="W528" s="219">
        <v>45338</v>
      </c>
      <c r="X528" s="219">
        <v>45338</v>
      </c>
      <c r="Y528" s="125" t="s">
        <v>77</v>
      </c>
      <c r="Z528" s="219">
        <v>45426</v>
      </c>
      <c r="AA528" s="124">
        <f t="shared" si="36"/>
        <v>88</v>
      </c>
      <c r="AB528" s="118">
        <v>0</v>
      </c>
      <c r="AC528" s="220">
        <v>0</v>
      </c>
      <c r="AD528" s="118">
        <v>0</v>
      </c>
      <c r="AE528" s="193" t="s">
        <v>77</v>
      </c>
      <c r="AF528" s="124">
        <f t="shared" si="34"/>
        <v>0</v>
      </c>
      <c r="AG528" s="118">
        <v>0</v>
      </c>
      <c r="AH528" s="118">
        <v>0</v>
      </c>
      <c r="AI528" s="193" t="s">
        <v>77</v>
      </c>
      <c r="AJ528" s="119">
        <v>0</v>
      </c>
      <c r="AK528" s="123" t="s">
        <v>77</v>
      </c>
      <c r="AL528" s="123" t="s">
        <v>77</v>
      </c>
      <c r="AM528" s="124">
        <f t="shared" si="35"/>
        <v>0</v>
      </c>
      <c r="AN528" s="124">
        <f>+K528+AC528-AH528</f>
        <v>6600000</v>
      </c>
      <c r="AO528" s="119" t="s">
        <v>69</v>
      </c>
      <c r="AP528" s="118">
        <v>6600000</v>
      </c>
      <c r="AQ528" s="119" t="s">
        <v>1214</v>
      </c>
      <c r="AR528" s="118">
        <v>0</v>
      </c>
      <c r="AS528" s="127" t="s">
        <v>77</v>
      </c>
      <c r="AT528" s="221">
        <v>6600000</v>
      </c>
      <c r="AU528" s="159">
        <f t="shared" si="37"/>
        <v>0</v>
      </c>
      <c r="AV528" s="98">
        <f t="shared" si="38"/>
        <v>1</v>
      </c>
      <c r="AW528" s="193" t="s">
        <v>77</v>
      </c>
      <c r="AX528" s="119" t="s">
        <v>1497</v>
      </c>
      <c r="AY528" s="118" t="s">
        <v>2969</v>
      </c>
      <c r="AZ528" s="116" t="s">
        <v>69</v>
      </c>
      <c r="BA528" s="116" t="s">
        <v>69</v>
      </c>
    </row>
    <row r="529" spans="2:53" x14ac:dyDescent="0.25">
      <c r="B529" s="116">
        <v>2024</v>
      </c>
      <c r="C529" s="116">
        <v>891780111</v>
      </c>
      <c r="D529" s="117" t="s">
        <v>64</v>
      </c>
      <c r="E529" s="119" t="s">
        <v>1739</v>
      </c>
      <c r="F529" s="124" t="s">
        <v>2060</v>
      </c>
      <c r="G529" s="218">
        <v>0</v>
      </c>
      <c r="H529" s="119" t="s">
        <v>75</v>
      </c>
      <c r="I529" s="117" t="s">
        <v>1819</v>
      </c>
      <c r="J529" s="118" t="s">
        <v>2337</v>
      </c>
      <c r="K529" s="118">
        <v>8800000</v>
      </c>
      <c r="L529" s="116" t="s">
        <v>70</v>
      </c>
      <c r="M529" s="118" t="s">
        <v>904</v>
      </c>
      <c r="N529" s="118">
        <v>85155135</v>
      </c>
      <c r="O529" s="122">
        <v>386</v>
      </c>
      <c r="P529" s="219">
        <v>45338</v>
      </c>
      <c r="Q529" s="118">
        <v>52520000</v>
      </c>
      <c r="R529" s="219">
        <v>45338</v>
      </c>
      <c r="S529" s="118">
        <v>8800000</v>
      </c>
      <c r="T529" s="119" t="s">
        <v>67</v>
      </c>
      <c r="U529" s="118">
        <v>36726018</v>
      </c>
      <c r="V529" s="118" t="s">
        <v>2718</v>
      </c>
      <c r="W529" s="219">
        <v>45338</v>
      </c>
      <c r="X529" s="219">
        <v>45338</v>
      </c>
      <c r="Y529" s="125" t="s">
        <v>77</v>
      </c>
      <c r="Z529" s="219">
        <v>45442</v>
      </c>
      <c r="AA529" s="124">
        <f t="shared" si="36"/>
        <v>104</v>
      </c>
      <c r="AB529" s="118">
        <v>1</v>
      </c>
      <c r="AC529" s="220">
        <v>1100000</v>
      </c>
      <c r="AD529" s="118">
        <v>1</v>
      </c>
      <c r="AE529" s="193">
        <v>45457</v>
      </c>
      <c r="AF529" s="124">
        <f t="shared" si="34"/>
        <v>15</v>
      </c>
      <c r="AG529" s="118">
        <v>0</v>
      </c>
      <c r="AH529" s="118">
        <v>0</v>
      </c>
      <c r="AI529" s="193" t="s">
        <v>77</v>
      </c>
      <c r="AJ529" s="119">
        <v>0</v>
      </c>
      <c r="AK529" s="123" t="s">
        <v>77</v>
      </c>
      <c r="AL529" s="123" t="s">
        <v>77</v>
      </c>
      <c r="AM529" s="124">
        <f t="shared" si="35"/>
        <v>0</v>
      </c>
      <c r="AN529" s="124">
        <f>+K529+AC529-AH529</f>
        <v>9900000</v>
      </c>
      <c r="AO529" s="119" t="s">
        <v>69</v>
      </c>
      <c r="AP529" s="118">
        <v>8800000</v>
      </c>
      <c r="AQ529" s="119" t="s">
        <v>1214</v>
      </c>
      <c r="AR529" s="118">
        <v>0</v>
      </c>
      <c r="AS529" s="127" t="s">
        <v>77</v>
      </c>
      <c r="AT529" s="221">
        <v>8800000</v>
      </c>
      <c r="AU529" s="159">
        <f t="shared" si="37"/>
        <v>1100000</v>
      </c>
      <c r="AV529" s="98">
        <f t="shared" si="38"/>
        <v>0.88888888888888884</v>
      </c>
      <c r="AW529" s="193" t="s">
        <v>77</v>
      </c>
      <c r="AX529" s="119" t="s">
        <v>1215</v>
      </c>
      <c r="AY529" s="118" t="s">
        <v>2970</v>
      </c>
      <c r="AZ529" s="116" t="s">
        <v>69</v>
      </c>
      <c r="BA529" s="116" t="s">
        <v>69</v>
      </c>
    </row>
    <row r="530" spans="2:53" x14ac:dyDescent="0.25">
      <c r="B530" s="116">
        <v>2024</v>
      </c>
      <c r="C530" s="116">
        <v>891780111</v>
      </c>
      <c r="D530" s="117" t="s">
        <v>64</v>
      </c>
      <c r="E530" s="119" t="s">
        <v>1740</v>
      </c>
      <c r="F530" s="124" t="s">
        <v>2061</v>
      </c>
      <c r="G530" s="218">
        <v>0</v>
      </c>
      <c r="H530" s="119" t="s">
        <v>75</v>
      </c>
      <c r="I530" s="117" t="s">
        <v>1819</v>
      </c>
      <c r="J530" s="118" t="s">
        <v>2337</v>
      </c>
      <c r="K530" s="118">
        <v>6600000</v>
      </c>
      <c r="L530" s="116" t="s">
        <v>70</v>
      </c>
      <c r="M530" s="118" t="s">
        <v>2630</v>
      </c>
      <c r="N530" s="118">
        <v>57466769</v>
      </c>
      <c r="O530" s="122">
        <v>386</v>
      </c>
      <c r="P530" s="219">
        <v>45338</v>
      </c>
      <c r="Q530" s="118">
        <v>52520000</v>
      </c>
      <c r="R530" s="219">
        <v>45338</v>
      </c>
      <c r="S530" s="118">
        <v>6600000</v>
      </c>
      <c r="T530" s="119" t="s">
        <v>67</v>
      </c>
      <c r="U530" s="118">
        <v>36726018</v>
      </c>
      <c r="V530" s="118" t="s">
        <v>2718</v>
      </c>
      <c r="W530" s="219">
        <v>45338</v>
      </c>
      <c r="X530" s="219">
        <v>45338</v>
      </c>
      <c r="Y530" s="125" t="s">
        <v>77</v>
      </c>
      <c r="Z530" s="219">
        <v>45426</v>
      </c>
      <c r="AA530" s="124">
        <f t="shared" si="36"/>
        <v>88</v>
      </c>
      <c r="AB530" s="118">
        <v>0</v>
      </c>
      <c r="AC530" s="220">
        <v>0</v>
      </c>
      <c r="AD530" s="118">
        <v>0</v>
      </c>
      <c r="AE530" s="193" t="s">
        <v>77</v>
      </c>
      <c r="AF530" s="124">
        <f t="shared" si="34"/>
        <v>0</v>
      </c>
      <c r="AG530" s="118">
        <v>0</v>
      </c>
      <c r="AH530" s="118">
        <v>0</v>
      </c>
      <c r="AI530" s="193" t="s">
        <v>77</v>
      </c>
      <c r="AJ530" s="119">
        <v>0</v>
      </c>
      <c r="AK530" s="123" t="s">
        <v>77</v>
      </c>
      <c r="AL530" s="123" t="s">
        <v>77</v>
      </c>
      <c r="AM530" s="124">
        <f t="shared" si="35"/>
        <v>0</v>
      </c>
      <c r="AN530" s="124">
        <f>+K530+AC530-AH530</f>
        <v>6600000</v>
      </c>
      <c r="AO530" s="119" t="s">
        <v>69</v>
      </c>
      <c r="AP530" s="118">
        <v>6600000</v>
      </c>
      <c r="AQ530" s="119" t="s">
        <v>1214</v>
      </c>
      <c r="AR530" s="118">
        <v>0</v>
      </c>
      <c r="AS530" s="127" t="s">
        <v>77</v>
      </c>
      <c r="AT530" s="221">
        <v>6600000</v>
      </c>
      <c r="AU530" s="159">
        <f t="shared" si="37"/>
        <v>0</v>
      </c>
      <c r="AV530" s="98">
        <f t="shared" si="38"/>
        <v>1</v>
      </c>
      <c r="AW530" s="193" t="s">
        <v>77</v>
      </c>
      <c r="AX530" s="119" t="s">
        <v>1497</v>
      </c>
      <c r="AY530" s="118" t="s">
        <v>2971</v>
      </c>
      <c r="AZ530" s="116" t="s">
        <v>69</v>
      </c>
      <c r="BA530" s="116" t="s">
        <v>69</v>
      </c>
    </row>
    <row r="531" spans="2:53" x14ac:dyDescent="0.25">
      <c r="B531" s="116">
        <v>2024</v>
      </c>
      <c r="C531" s="116">
        <v>891780111</v>
      </c>
      <c r="D531" s="117" t="s">
        <v>64</v>
      </c>
      <c r="E531" s="119" t="s">
        <v>1741</v>
      </c>
      <c r="F531" s="124" t="s">
        <v>2062</v>
      </c>
      <c r="G531" s="218">
        <v>0</v>
      </c>
      <c r="H531" s="119" t="s">
        <v>75</v>
      </c>
      <c r="I531" s="117" t="s">
        <v>1819</v>
      </c>
      <c r="J531" s="118" t="s">
        <v>2337</v>
      </c>
      <c r="K531" s="118">
        <v>8800000</v>
      </c>
      <c r="L531" s="116" t="s">
        <v>70</v>
      </c>
      <c r="M531" s="118" t="s">
        <v>2631</v>
      </c>
      <c r="N531" s="118">
        <v>1082926063</v>
      </c>
      <c r="O531" s="122">
        <v>386</v>
      </c>
      <c r="P531" s="219">
        <v>45338</v>
      </c>
      <c r="Q531" s="118">
        <v>52520000</v>
      </c>
      <c r="R531" s="219">
        <v>45338</v>
      </c>
      <c r="S531" s="118">
        <v>8800000</v>
      </c>
      <c r="T531" s="119" t="s">
        <v>67</v>
      </c>
      <c r="U531" s="118">
        <v>36726018</v>
      </c>
      <c r="V531" s="118" t="s">
        <v>2718</v>
      </c>
      <c r="W531" s="219">
        <v>45338</v>
      </c>
      <c r="X531" s="219">
        <v>45338</v>
      </c>
      <c r="Y531" s="125" t="s">
        <v>77</v>
      </c>
      <c r="Z531" s="219">
        <v>45442</v>
      </c>
      <c r="AA531" s="124">
        <f t="shared" si="36"/>
        <v>104</v>
      </c>
      <c r="AB531" s="118">
        <v>1</v>
      </c>
      <c r="AC531" s="220">
        <v>1100000</v>
      </c>
      <c r="AD531" s="118">
        <v>1</v>
      </c>
      <c r="AE531" s="193">
        <v>45457</v>
      </c>
      <c r="AF531" s="124">
        <f t="shared" si="34"/>
        <v>15</v>
      </c>
      <c r="AG531" s="118">
        <v>0</v>
      </c>
      <c r="AH531" s="118">
        <v>0</v>
      </c>
      <c r="AI531" s="193" t="s">
        <v>77</v>
      </c>
      <c r="AJ531" s="119">
        <v>0</v>
      </c>
      <c r="AK531" s="123" t="s">
        <v>77</v>
      </c>
      <c r="AL531" s="123" t="s">
        <v>77</v>
      </c>
      <c r="AM531" s="124">
        <f t="shared" si="35"/>
        <v>0</v>
      </c>
      <c r="AN531" s="124">
        <f>+K531+AC531-AH531</f>
        <v>9900000</v>
      </c>
      <c r="AO531" s="119" t="s">
        <v>69</v>
      </c>
      <c r="AP531" s="118">
        <v>8800000</v>
      </c>
      <c r="AQ531" s="119" t="s">
        <v>1214</v>
      </c>
      <c r="AR531" s="118">
        <v>0</v>
      </c>
      <c r="AS531" s="127" t="s">
        <v>77</v>
      </c>
      <c r="AT531" s="221">
        <v>8800000</v>
      </c>
      <c r="AU531" s="159">
        <f t="shared" si="37"/>
        <v>1100000</v>
      </c>
      <c r="AV531" s="98">
        <f t="shared" si="38"/>
        <v>0.88888888888888884</v>
      </c>
      <c r="AW531" s="193" t="s">
        <v>77</v>
      </c>
      <c r="AX531" s="119" t="s">
        <v>1215</v>
      </c>
      <c r="AY531" s="118" t="s">
        <v>2972</v>
      </c>
      <c r="AZ531" s="116" t="s">
        <v>69</v>
      </c>
      <c r="BA531" s="116" t="s">
        <v>69</v>
      </c>
    </row>
    <row r="532" spans="2:53" x14ac:dyDescent="0.25">
      <c r="B532" s="116">
        <v>2024</v>
      </c>
      <c r="C532" s="116">
        <v>891780111</v>
      </c>
      <c r="D532" s="117" t="s">
        <v>64</v>
      </c>
      <c r="E532" s="119" t="s">
        <v>1742</v>
      </c>
      <c r="F532" s="124" t="s">
        <v>2063</v>
      </c>
      <c r="G532" s="218">
        <v>0</v>
      </c>
      <c r="H532" s="119" t="s">
        <v>75</v>
      </c>
      <c r="I532" s="117" t="s">
        <v>1819</v>
      </c>
      <c r="J532" s="118" t="s">
        <v>2338</v>
      </c>
      <c r="K532" s="118">
        <v>4400000</v>
      </c>
      <c r="L532" s="116" t="s">
        <v>70</v>
      </c>
      <c r="M532" s="118" t="s">
        <v>2632</v>
      </c>
      <c r="N532" s="118">
        <v>1090437788</v>
      </c>
      <c r="O532" s="122">
        <v>386</v>
      </c>
      <c r="P532" s="219">
        <v>45338</v>
      </c>
      <c r="Q532" s="118">
        <v>52520000</v>
      </c>
      <c r="R532" s="219">
        <v>45338</v>
      </c>
      <c r="S532" s="118">
        <v>4400000</v>
      </c>
      <c r="T532" s="119" t="s">
        <v>67</v>
      </c>
      <c r="U532" s="118">
        <v>36726018</v>
      </c>
      <c r="V532" s="118" t="s">
        <v>2718</v>
      </c>
      <c r="W532" s="219">
        <v>45338</v>
      </c>
      <c r="X532" s="219">
        <v>45338</v>
      </c>
      <c r="Y532" s="125" t="s">
        <v>77</v>
      </c>
      <c r="Z532" s="219">
        <v>45396</v>
      </c>
      <c r="AA532" s="124">
        <f t="shared" si="36"/>
        <v>58</v>
      </c>
      <c r="AB532" s="118">
        <v>0</v>
      </c>
      <c r="AC532" s="220">
        <v>0</v>
      </c>
      <c r="AD532" s="118">
        <v>0</v>
      </c>
      <c r="AE532" s="193" t="s">
        <v>77</v>
      </c>
      <c r="AF532" s="124">
        <f t="shared" si="34"/>
        <v>0</v>
      </c>
      <c r="AG532" s="118">
        <v>0</v>
      </c>
      <c r="AH532" s="118">
        <v>0</v>
      </c>
      <c r="AI532" s="193" t="s">
        <v>77</v>
      </c>
      <c r="AJ532" s="119">
        <v>0</v>
      </c>
      <c r="AK532" s="123" t="s">
        <v>77</v>
      </c>
      <c r="AL532" s="123" t="s">
        <v>77</v>
      </c>
      <c r="AM532" s="124">
        <f t="shared" si="35"/>
        <v>0</v>
      </c>
      <c r="AN532" s="124">
        <f>+K532+AC532-AH532</f>
        <v>4400000</v>
      </c>
      <c r="AO532" s="119" t="s">
        <v>69</v>
      </c>
      <c r="AP532" s="118">
        <v>4400000</v>
      </c>
      <c r="AQ532" s="119" t="s">
        <v>1214</v>
      </c>
      <c r="AR532" s="118">
        <v>0</v>
      </c>
      <c r="AS532" s="127" t="s">
        <v>77</v>
      </c>
      <c r="AT532" s="221">
        <v>4400000</v>
      </c>
      <c r="AU532" s="159">
        <f>AN532-AT532</f>
        <v>0</v>
      </c>
      <c r="AV532" s="98">
        <f t="shared" si="38"/>
        <v>1</v>
      </c>
      <c r="AW532" s="193" t="s">
        <v>77</v>
      </c>
      <c r="AX532" s="119" t="s">
        <v>1497</v>
      </c>
      <c r="AY532" s="118" t="s">
        <v>2973</v>
      </c>
      <c r="AZ532" s="116" t="s">
        <v>69</v>
      </c>
      <c r="BA532" s="116" t="s">
        <v>69</v>
      </c>
    </row>
    <row r="533" spans="2:53" x14ac:dyDescent="0.25">
      <c r="B533" s="116">
        <v>2024</v>
      </c>
      <c r="C533" s="116">
        <v>891780111</v>
      </c>
      <c r="D533" s="117" t="s">
        <v>64</v>
      </c>
      <c r="E533" s="119" t="s">
        <v>1743</v>
      </c>
      <c r="F533" s="124" t="s">
        <v>2064</v>
      </c>
      <c r="G533" s="218">
        <v>0</v>
      </c>
      <c r="H533" s="119" t="s">
        <v>75</v>
      </c>
      <c r="I533" s="117" t="s">
        <v>1819</v>
      </c>
      <c r="J533" s="118" t="s">
        <v>2337</v>
      </c>
      <c r="K533" s="118">
        <v>9900000</v>
      </c>
      <c r="L533" s="116" t="s">
        <v>70</v>
      </c>
      <c r="M533" s="118" t="s">
        <v>2633</v>
      </c>
      <c r="N533" s="118">
        <v>1082935774</v>
      </c>
      <c r="O533" s="122">
        <v>386</v>
      </c>
      <c r="P533" s="219">
        <v>45338</v>
      </c>
      <c r="Q533" s="118">
        <v>52520000</v>
      </c>
      <c r="R533" s="219">
        <v>45338</v>
      </c>
      <c r="S533" s="118">
        <v>9900000</v>
      </c>
      <c r="T533" s="119" t="s">
        <v>67</v>
      </c>
      <c r="U533" s="118">
        <v>36726018</v>
      </c>
      <c r="V533" s="118" t="s">
        <v>2718</v>
      </c>
      <c r="W533" s="219">
        <v>45338</v>
      </c>
      <c r="X533" s="219">
        <v>45338</v>
      </c>
      <c r="Y533" s="125" t="s">
        <v>77</v>
      </c>
      <c r="Z533" s="219">
        <v>45457</v>
      </c>
      <c r="AA533" s="124">
        <f t="shared" si="36"/>
        <v>119</v>
      </c>
      <c r="AB533" s="118">
        <v>0</v>
      </c>
      <c r="AC533" s="220">
        <v>0</v>
      </c>
      <c r="AD533" s="118">
        <v>0</v>
      </c>
      <c r="AE533" s="193" t="s">
        <v>77</v>
      </c>
      <c r="AF533" s="124">
        <f t="shared" si="34"/>
        <v>0</v>
      </c>
      <c r="AG533" s="118">
        <v>0</v>
      </c>
      <c r="AH533" s="118">
        <v>0</v>
      </c>
      <c r="AI533" s="193" t="s">
        <v>77</v>
      </c>
      <c r="AJ533" s="119">
        <v>0</v>
      </c>
      <c r="AK533" s="123" t="s">
        <v>77</v>
      </c>
      <c r="AL533" s="123" t="s">
        <v>77</v>
      </c>
      <c r="AM533" s="124">
        <f t="shared" si="35"/>
        <v>0</v>
      </c>
      <c r="AN533" s="124">
        <f>+K533+AC533-AH533</f>
        <v>9900000</v>
      </c>
      <c r="AO533" s="119" t="s">
        <v>69</v>
      </c>
      <c r="AP533" s="118">
        <v>9900000</v>
      </c>
      <c r="AQ533" s="119" t="s">
        <v>1214</v>
      </c>
      <c r="AR533" s="118">
        <v>0</v>
      </c>
      <c r="AS533" s="127" t="s">
        <v>77</v>
      </c>
      <c r="AT533" s="221">
        <v>6600000</v>
      </c>
      <c r="AU533" s="159">
        <f t="shared" si="37"/>
        <v>3300000</v>
      </c>
      <c r="AV533" s="98">
        <f t="shared" si="38"/>
        <v>0.66666666666666663</v>
      </c>
      <c r="AW533" s="193" t="s">
        <v>77</v>
      </c>
      <c r="AX533" s="119" t="s">
        <v>1215</v>
      </c>
      <c r="AY533" s="118" t="s">
        <v>2974</v>
      </c>
      <c r="AZ533" s="116" t="s">
        <v>69</v>
      </c>
      <c r="BA533" s="116" t="s">
        <v>69</v>
      </c>
    </row>
    <row r="534" spans="2:53" x14ac:dyDescent="0.25">
      <c r="B534" s="116">
        <v>2024</v>
      </c>
      <c r="C534" s="116">
        <v>891780111</v>
      </c>
      <c r="D534" s="117" t="s">
        <v>64</v>
      </c>
      <c r="E534" s="119" t="s">
        <v>1744</v>
      </c>
      <c r="F534" s="124" t="s">
        <v>2065</v>
      </c>
      <c r="G534" s="218">
        <v>0</v>
      </c>
      <c r="H534" s="119" t="s">
        <v>75</v>
      </c>
      <c r="I534" s="117" t="s">
        <v>65</v>
      </c>
      <c r="J534" s="118" t="s">
        <v>2339</v>
      </c>
      <c r="K534" s="118">
        <v>8610000</v>
      </c>
      <c r="L534" s="116" t="s">
        <v>70</v>
      </c>
      <c r="M534" s="118" t="s">
        <v>2634</v>
      </c>
      <c r="N534" s="118">
        <v>1007934261</v>
      </c>
      <c r="O534" s="122">
        <v>14</v>
      </c>
      <c r="P534" s="219">
        <v>45302</v>
      </c>
      <c r="Q534" s="118">
        <v>2126349000</v>
      </c>
      <c r="R534" s="219">
        <v>45338</v>
      </c>
      <c r="S534" s="118">
        <v>8610000</v>
      </c>
      <c r="T534" s="119" t="s">
        <v>67</v>
      </c>
      <c r="U534" s="118">
        <v>85475141</v>
      </c>
      <c r="V534" s="118" t="s">
        <v>2724</v>
      </c>
      <c r="W534" s="219">
        <v>45338</v>
      </c>
      <c r="X534" s="219">
        <v>45338</v>
      </c>
      <c r="Y534" s="125" t="s">
        <v>77</v>
      </c>
      <c r="Z534" s="219">
        <v>45457</v>
      </c>
      <c r="AA534" s="124">
        <f t="shared" si="36"/>
        <v>119</v>
      </c>
      <c r="AB534" s="118">
        <v>0</v>
      </c>
      <c r="AC534" s="220">
        <v>0</v>
      </c>
      <c r="AD534" s="118">
        <v>0</v>
      </c>
      <c r="AE534" s="193" t="s">
        <v>77</v>
      </c>
      <c r="AF534" s="124">
        <f t="shared" si="34"/>
        <v>0</v>
      </c>
      <c r="AG534" s="118">
        <v>0</v>
      </c>
      <c r="AH534" s="118">
        <v>0</v>
      </c>
      <c r="AI534" s="193" t="s">
        <v>77</v>
      </c>
      <c r="AJ534" s="119">
        <v>0</v>
      </c>
      <c r="AK534" s="123" t="s">
        <v>77</v>
      </c>
      <c r="AL534" s="123" t="s">
        <v>77</v>
      </c>
      <c r="AM534" s="124">
        <f t="shared" si="35"/>
        <v>0</v>
      </c>
      <c r="AN534" s="124">
        <f>+K534+AC534-AH534</f>
        <v>8610000</v>
      </c>
      <c r="AO534" s="119" t="s">
        <v>69</v>
      </c>
      <c r="AP534" s="118">
        <v>8610000</v>
      </c>
      <c r="AQ534" s="119" t="s">
        <v>1214</v>
      </c>
      <c r="AR534" s="118">
        <v>0</v>
      </c>
      <c r="AS534" s="127" t="s">
        <v>77</v>
      </c>
      <c r="AT534" s="221">
        <v>7560000</v>
      </c>
      <c r="AU534" s="159">
        <f t="shared" si="37"/>
        <v>1050000</v>
      </c>
      <c r="AV534" s="98">
        <f t="shared" si="38"/>
        <v>0.87804878048780488</v>
      </c>
      <c r="AW534" s="193" t="s">
        <v>77</v>
      </c>
      <c r="AX534" s="119" t="s">
        <v>1215</v>
      </c>
      <c r="AY534" s="118" t="s">
        <v>2975</v>
      </c>
      <c r="AZ534" s="116" t="s">
        <v>69</v>
      </c>
      <c r="BA534" s="116" t="s">
        <v>69</v>
      </c>
    </row>
    <row r="535" spans="2:53" x14ac:dyDescent="0.25">
      <c r="B535" s="116">
        <v>2024</v>
      </c>
      <c r="C535" s="116">
        <v>891780111</v>
      </c>
      <c r="D535" s="117" t="s">
        <v>64</v>
      </c>
      <c r="E535" s="119" t="s">
        <v>1745</v>
      </c>
      <c r="F535" s="124" t="s">
        <v>2066</v>
      </c>
      <c r="G535" s="218">
        <v>0</v>
      </c>
      <c r="H535" s="119" t="s">
        <v>75</v>
      </c>
      <c r="I535" s="117" t="s">
        <v>65</v>
      </c>
      <c r="J535" s="118" t="s">
        <v>2340</v>
      </c>
      <c r="K535" s="118">
        <v>13500000</v>
      </c>
      <c r="L535" s="116" t="s">
        <v>70</v>
      </c>
      <c r="M535" s="118" t="s">
        <v>2635</v>
      </c>
      <c r="N535" s="118">
        <v>1004373006</v>
      </c>
      <c r="O535" s="122">
        <v>13</v>
      </c>
      <c r="P535" s="193">
        <v>45302</v>
      </c>
      <c r="Q535" s="118">
        <v>4518689382</v>
      </c>
      <c r="R535" s="219">
        <v>45338</v>
      </c>
      <c r="S535" s="118">
        <v>13500000</v>
      </c>
      <c r="T535" s="119" t="s">
        <v>67</v>
      </c>
      <c r="U535" s="118">
        <v>57428039</v>
      </c>
      <c r="V535" s="118" t="s">
        <v>2720</v>
      </c>
      <c r="W535" s="219">
        <v>45338</v>
      </c>
      <c r="X535" s="219">
        <v>45338</v>
      </c>
      <c r="Y535" s="125" t="s">
        <v>77</v>
      </c>
      <c r="Z535" s="219">
        <v>45457</v>
      </c>
      <c r="AA535" s="124">
        <f t="shared" si="36"/>
        <v>119</v>
      </c>
      <c r="AB535" s="118">
        <v>0</v>
      </c>
      <c r="AC535" s="220">
        <v>0</v>
      </c>
      <c r="AD535" s="118">
        <v>0</v>
      </c>
      <c r="AE535" s="193" t="s">
        <v>77</v>
      </c>
      <c r="AF535" s="124">
        <f t="shared" si="34"/>
        <v>0</v>
      </c>
      <c r="AG535" s="118">
        <v>0</v>
      </c>
      <c r="AH535" s="118">
        <v>0</v>
      </c>
      <c r="AI535" s="193" t="s">
        <v>77</v>
      </c>
      <c r="AJ535" s="119">
        <v>0</v>
      </c>
      <c r="AK535" s="123" t="s">
        <v>77</v>
      </c>
      <c r="AL535" s="123" t="s">
        <v>77</v>
      </c>
      <c r="AM535" s="124">
        <f t="shared" si="35"/>
        <v>0</v>
      </c>
      <c r="AN535" s="124">
        <f>+K535+AC535-AH535</f>
        <v>13500000</v>
      </c>
      <c r="AO535" s="119" t="s">
        <v>69</v>
      </c>
      <c r="AP535" s="118">
        <v>13500000</v>
      </c>
      <c r="AQ535" s="119" t="s">
        <v>1214</v>
      </c>
      <c r="AR535" s="118">
        <v>0</v>
      </c>
      <c r="AS535" s="127" t="s">
        <v>77</v>
      </c>
      <c r="AT535" s="221">
        <v>12000000</v>
      </c>
      <c r="AU535" s="159">
        <f t="shared" si="37"/>
        <v>1500000</v>
      </c>
      <c r="AV535" s="98">
        <f t="shared" si="38"/>
        <v>0.88888888888888884</v>
      </c>
      <c r="AW535" s="193" t="s">
        <v>77</v>
      </c>
      <c r="AX535" s="119" t="s">
        <v>1215</v>
      </c>
      <c r="AY535" s="118" t="s">
        <v>2976</v>
      </c>
      <c r="AZ535" s="116" t="s">
        <v>69</v>
      </c>
      <c r="BA535" s="116" t="s">
        <v>69</v>
      </c>
    </row>
    <row r="536" spans="2:53" x14ac:dyDescent="0.25">
      <c r="B536" s="116">
        <v>2024</v>
      </c>
      <c r="C536" s="116">
        <v>891780111</v>
      </c>
      <c r="D536" s="117" t="s">
        <v>64</v>
      </c>
      <c r="E536" s="119" t="s">
        <v>1746</v>
      </c>
      <c r="F536" s="124" t="s">
        <v>2067</v>
      </c>
      <c r="G536" s="218">
        <v>0</v>
      </c>
      <c r="H536" s="119" t="s">
        <v>75</v>
      </c>
      <c r="I536" s="117" t="s">
        <v>65</v>
      </c>
      <c r="J536" s="118" t="s">
        <v>2341</v>
      </c>
      <c r="K536" s="118">
        <v>13400000</v>
      </c>
      <c r="L536" s="116" t="s">
        <v>70</v>
      </c>
      <c r="M536" s="118" t="s">
        <v>2636</v>
      </c>
      <c r="N536" s="118">
        <v>1065612272</v>
      </c>
      <c r="O536" s="122">
        <v>13</v>
      </c>
      <c r="P536" s="193">
        <v>45302</v>
      </c>
      <c r="Q536" s="118">
        <v>4518689382</v>
      </c>
      <c r="R536" s="219">
        <v>45341</v>
      </c>
      <c r="S536" s="118">
        <v>13400000</v>
      </c>
      <c r="T536" s="119" t="s">
        <v>67</v>
      </c>
      <c r="U536" s="118">
        <v>36694483</v>
      </c>
      <c r="V536" s="118" t="s">
        <v>1196</v>
      </c>
      <c r="W536" s="219">
        <v>45341</v>
      </c>
      <c r="X536" s="219">
        <v>45341</v>
      </c>
      <c r="Y536" s="125" t="s">
        <v>77</v>
      </c>
      <c r="Z536" s="219">
        <v>45457</v>
      </c>
      <c r="AA536" s="124">
        <f t="shared" si="36"/>
        <v>116</v>
      </c>
      <c r="AB536" s="118">
        <v>0</v>
      </c>
      <c r="AC536" s="220">
        <v>0</v>
      </c>
      <c r="AD536" s="118">
        <v>0</v>
      </c>
      <c r="AE536" s="193" t="s">
        <v>77</v>
      </c>
      <c r="AF536" s="124">
        <f t="shared" si="34"/>
        <v>0</v>
      </c>
      <c r="AG536" s="118">
        <v>0</v>
      </c>
      <c r="AH536" s="118">
        <v>0</v>
      </c>
      <c r="AI536" s="193" t="s">
        <v>77</v>
      </c>
      <c r="AJ536" s="119">
        <v>0</v>
      </c>
      <c r="AK536" s="123" t="s">
        <v>77</v>
      </c>
      <c r="AL536" s="123" t="s">
        <v>77</v>
      </c>
      <c r="AM536" s="124">
        <f t="shared" si="35"/>
        <v>0</v>
      </c>
      <c r="AN536" s="124">
        <f>+K536+AC536-AH536</f>
        <v>13400000</v>
      </c>
      <c r="AO536" s="119" t="s">
        <v>69</v>
      </c>
      <c r="AP536" s="118">
        <v>13400000</v>
      </c>
      <c r="AQ536" s="119" t="s">
        <v>1214</v>
      </c>
      <c r="AR536" s="118">
        <v>0</v>
      </c>
      <c r="AS536" s="127" t="s">
        <v>77</v>
      </c>
      <c r="AT536" s="221">
        <v>9000000</v>
      </c>
      <c r="AU536" s="159">
        <f t="shared" si="37"/>
        <v>4400000</v>
      </c>
      <c r="AV536" s="98">
        <f t="shared" si="38"/>
        <v>0.67164179104477617</v>
      </c>
      <c r="AW536" s="193" t="s">
        <v>77</v>
      </c>
      <c r="AX536" s="119" t="s">
        <v>1215</v>
      </c>
      <c r="AY536" s="118" t="s">
        <v>2977</v>
      </c>
      <c r="AZ536" s="116" t="s">
        <v>69</v>
      </c>
      <c r="BA536" s="116" t="s">
        <v>69</v>
      </c>
    </row>
    <row r="537" spans="2:53" x14ac:dyDescent="0.25">
      <c r="B537" s="116">
        <v>2024</v>
      </c>
      <c r="C537" s="116">
        <v>891780111</v>
      </c>
      <c r="D537" s="117" t="s">
        <v>64</v>
      </c>
      <c r="E537" s="119" t="s">
        <v>1747</v>
      </c>
      <c r="F537" s="124" t="s">
        <v>2068</v>
      </c>
      <c r="G537" s="218">
        <v>0</v>
      </c>
      <c r="H537" s="119" t="s">
        <v>75</v>
      </c>
      <c r="I537" s="117" t="s">
        <v>65</v>
      </c>
      <c r="J537" s="118" t="s">
        <v>2342</v>
      </c>
      <c r="K537" s="118">
        <v>14740000</v>
      </c>
      <c r="L537" s="116" t="s">
        <v>70</v>
      </c>
      <c r="M537" s="118" t="s">
        <v>2637</v>
      </c>
      <c r="N537" s="118">
        <v>57461691</v>
      </c>
      <c r="O537" s="122">
        <v>13</v>
      </c>
      <c r="P537" s="193">
        <v>45302</v>
      </c>
      <c r="Q537" s="118">
        <v>4518689382</v>
      </c>
      <c r="R537" s="219">
        <v>45341</v>
      </c>
      <c r="S537" s="118">
        <v>14740000</v>
      </c>
      <c r="T537" s="119" t="s">
        <v>67</v>
      </c>
      <c r="U537" s="118">
        <v>36694483</v>
      </c>
      <c r="V537" s="118" t="s">
        <v>1196</v>
      </c>
      <c r="W537" s="219">
        <v>45341</v>
      </c>
      <c r="X537" s="219">
        <v>45341</v>
      </c>
      <c r="Y537" s="125" t="s">
        <v>77</v>
      </c>
      <c r="Z537" s="219">
        <v>45457</v>
      </c>
      <c r="AA537" s="124">
        <f t="shared" si="36"/>
        <v>116</v>
      </c>
      <c r="AB537" s="118">
        <v>0</v>
      </c>
      <c r="AC537" s="220">
        <v>0</v>
      </c>
      <c r="AD537" s="118">
        <v>0</v>
      </c>
      <c r="AE537" s="193" t="s">
        <v>77</v>
      </c>
      <c r="AF537" s="124">
        <f t="shared" si="34"/>
        <v>0</v>
      </c>
      <c r="AG537" s="118">
        <v>0</v>
      </c>
      <c r="AH537" s="118">
        <v>0</v>
      </c>
      <c r="AI537" s="193" t="s">
        <v>77</v>
      </c>
      <c r="AJ537" s="119">
        <v>0</v>
      </c>
      <c r="AK537" s="123" t="s">
        <v>77</v>
      </c>
      <c r="AL537" s="123" t="s">
        <v>77</v>
      </c>
      <c r="AM537" s="124">
        <f t="shared" si="35"/>
        <v>0</v>
      </c>
      <c r="AN537" s="124">
        <f>+K537+AC537-AH537</f>
        <v>14740000</v>
      </c>
      <c r="AO537" s="119" t="s">
        <v>69</v>
      </c>
      <c r="AP537" s="118">
        <v>14740000</v>
      </c>
      <c r="AQ537" s="119" t="s">
        <v>1214</v>
      </c>
      <c r="AR537" s="118">
        <v>0</v>
      </c>
      <c r="AS537" s="127" t="s">
        <v>77</v>
      </c>
      <c r="AT537" s="221">
        <v>13200000</v>
      </c>
      <c r="AU537" s="159">
        <f t="shared" si="37"/>
        <v>1540000</v>
      </c>
      <c r="AV537" s="98">
        <f t="shared" si="38"/>
        <v>0.89552238805970152</v>
      </c>
      <c r="AW537" s="193" t="s">
        <v>77</v>
      </c>
      <c r="AX537" s="119" t="s">
        <v>1215</v>
      </c>
      <c r="AY537" s="118" t="s">
        <v>2978</v>
      </c>
      <c r="AZ537" s="116" t="s">
        <v>69</v>
      </c>
      <c r="BA537" s="116" t="s">
        <v>69</v>
      </c>
    </row>
    <row r="538" spans="2:53" x14ac:dyDescent="0.25">
      <c r="B538" s="116">
        <v>2024</v>
      </c>
      <c r="C538" s="116">
        <v>891780111</v>
      </c>
      <c r="D538" s="117" t="s">
        <v>64</v>
      </c>
      <c r="E538" s="119" t="s">
        <v>1748</v>
      </c>
      <c r="F538" s="124" t="s">
        <v>2069</v>
      </c>
      <c r="G538" s="218">
        <v>0</v>
      </c>
      <c r="H538" s="119" t="s">
        <v>75</v>
      </c>
      <c r="I538" s="117" t="s">
        <v>65</v>
      </c>
      <c r="J538" s="118" t="s">
        <v>2333</v>
      </c>
      <c r="K538" s="118">
        <v>8610000</v>
      </c>
      <c r="L538" s="116" t="s">
        <v>70</v>
      </c>
      <c r="M538" s="118" t="s">
        <v>2638</v>
      </c>
      <c r="N538" s="118">
        <v>85153213</v>
      </c>
      <c r="O538" s="122">
        <v>14</v>
      </c>
      <c r="P538" s="219">
        <v>45302</v>
      </c>
      <c r="Q538" s="118">
        <v>2126349000</v>
      </c>
      <c r="R538" s="219">
        <v>45341</v>
      </c>
      <c r="S538" s="118">
        <v>8610000</v>
      </c>
      <c r="T538" s="119" t="s">
        <v>67</v>
      </c>
      <c r="U538" s="118">
        <v>85459497</v>
      </c>
      <c r="V538" s="118" t="s">
        <v>1186</v>
      </c>
      <c r="W538" s="219">
        <v>45341</v>
      </c>
      <c r="X538" s="219">
        <v>45341</v>
      </c>
      <c r="Y538" s="125" t="s">
        <v>77</v>
      </c>
      <c r="Z538" s="219">
        <v>45457</v>
      </c>
      <c r="AA538" s="124">
        <f t="shared" si="36"/>
        <v>116</v>
      </c>
      <c r="AB538" s="118">
        <v>0</v>
      </c>
      <c r="AC538" s="220">
        <v>0</v>
      </c>
      <c r="AD538" s="118">
        <v>0</v>
      </c>
      <c r="AE538" s="193" t="s">
        <v>77</v>
      </c>
      <c r="AF538" s="124">
        <f t="shared" si="34"/>
        <v>0</v>
      </c>
      <c r="AG538" s="118">
        <v>0</v>
      </c>
      <c r="AH538" s="118">
        <v>0</v>
      </c>
      <c r="AI538" s="193" t="s">
        <v>77</v>
      </c>
      <c r="AJ538" s="119">
        <v>0</v>
      </c>
      <c r="AK538" s="123" t="s">
        <v>77</v>
      </c>
      <c r="AL538" s="123" t="s">
        <v>77</v>
      </c>
      <c r="AM538" s="124">
        <f t="shared" si="35"/>
        <v>0</v>
      </c>
      <c r="AN538" s="124">
        <f>+K538+AC538-AH538</f>
        <v>8610000</v>
      </c>
      <c r="AO538" s="119" t="s">
        <v>69</v>
      </c>
      <c r="AP538" s="118">
        <v>8610000</v>
      </c>
      <c r="AQ538" s="119" t="s">
        <v>1214</v>
      </c>
      <c r="AR538" s="118">
        <v>0</v>
      </c>
      <c r="AS538" s="127" t="s">
        <v>77</v>
      </c>
      <c r="AT538" s="221">
        <v>3360000</v>
      </c>
      <c r="AU538" s="159">
        <f t="shared" si="37"/>
        <v>5250000</v>
      </c>
      <c r="AV538" s="98">
        <f t="shared" si="38"/>
        <v>0.3902439024390244</v>
      </c>
      <c r="AW538" s="193" t="s">
        <v>77</v>
      </c>
      <c r="AX538" s="119" t="s">
        <v>1215</v>
      </c>
      <c r="AY538" s="118" t="s">
        <v>2979</v>
      </c>
      <c r="AZ538" s="116" t="s">
        <v>69</v>
      </c>
      <c r="BA538" s="116" t="s">
        <v>69</v>
      </c>
    </row>
    <row r="539" spans="2:53" x14ac:dyDescent="0.25">
      <c r="B539" s="116">
        <v>2024</v>
      </c>
      <c r="C539" s="116">
        <v>891780111</v>
      </c>
      <c r="D539" s="117" t="s">
        <v>64</v>
      </c>
      <c r="E539" s="119" t="s">
        <v>1749</v>
      </c>
      <c r="F539" s="124" t="s">
        <v>2070</v>
      </c>
      <c r="G539" s="218">
        <v>0</v>
      </c>
      <c r="H539" s="119" t="s">
        <v>75</v>
      </c>
      <c r="I539" s="117" t="s">
        <v>65</v>
      </c>
      <c r="J539" s="118" t="s">
        <v>2333</v>
      </c>
      <c r="K539" s="118">
        <v>8610000</v>
      </c>
      <c r="L539" s="116" t="s">
        <v>70</v>
      </c>
      <c r="M539" s="118" t="s">
        <v>2639</v>
      </c>
      <c r="N539" s="118">
        <v>1082904580</v>
      </c>
      <c r="O539" s="122">
        <v>14</v>
      </c>
      <c r="P539" s="219">
        <v>45302</v>
      </c>
      <c r="Q539" s="118">
        <v>2126349000</v>
      </c>
      <c r="R539" s="219">
        <v>45341</v>
      </c>
      <c r="S539" s="118">
        <v>8610000</v>
      </c>
      <c r="T539" s="119" t="s">
        <v>67</v>
      </c>
      <c r="U539" s="118">
        <v>85459497</v>
      </c>
      <c r="V539" s="118" t="s">
        <v>1186</v>
      </c>
      <c r="W539" s="219">
        <v>45341</v>
      </c>
      <c r="X539" s="219">
        <v>45341</v>
      </c>
      <c r="Y539" s="125" t="s">
        <v>77</v>
      </c>
      <c r="Z539" s="219">
        <v>45457</v>
      </c>
      <c r="AA539" s="124">
        <f t="shared" si="36"/>
        <v>116</v>
      </c>
      <c r="AB539" s="118">
        <v>0</v>
      </c>
      <c r="AC539" s="220">
        <v>0</v>
      </c>
      <c r="AD539" s="118">
        <v>0</v>
      </c>
      <c r="AE539" s="193" t="s">
        <v>77</v>
      </c>
      <c r="AF539" s="124">
        <f t="shared" si="34"/>
        <v>0</v>
      </c>
      <c r="AG539" s="118">
        <v>0</v>
      </c>
      <c r="AH539" s="118">
        <v>0</v>
      </c>
      <c r="AI539" s="193" t="s">
        <v>77</v>
      </c>
      <c r="AJ539" s="119">
        <v>0</v>
      </c>
      <c r="AK539" s="123" t="s">
        <v>77</v>
      </c>
      <c r="AL539" s="123" t="s">
        <v>77</v>
      </c>
      <c r="AM539" s="124">
        <f t="shared" si="35"/>
        <v>0</v>
      </c>
      <c r="AN539" s="124">
        <f>+K539+AC539-AH539</f>
        <v>8610000</v>
      </c>
      <c r="AO539" s="119" t="s">
        <v>69</v>
      </c>
      <c r="AP539" s="118">
        <v>8610000</v>
      </c>
      <c r="AQ539" s="119" t="s">
        <v>1214</v>
      </c>
      <c r="AR539" s="118">
        <v>0</v>
      </c>
      <c r="AS539" s="127" t="s">
        <v>77</v>
      </c>
      <c r="AT539" s="221">
        <v>7560000</v>
      </c>
      <c r="AU539" s="159">
        <f t="shared" si="37"/>
        <v>1050000</v>
      </c>
      <c r="AV539" s="98">
        <f t="shared" si="38"/>
        <v>0.87804878048780488</v>
      </c>
      <c r="AW539" s="193" t="s">
        <v>77</v>
      </c>
      <c r="AX539" s="119" t="s">
        <v>1215</v>
      </c>
      <c r="AY539" s="118" t="s">
        <v>2980</v>
      </c>
      <c r="AZ539" s="116" t="s">
        <v>69</v>
      </c>
      <c r="BA539" s="116" t="s">
        <v>69</v>
      </c>
    </row>
    <row r="540" spans="2:53" x14ac:dyDescent="0.25">
      <c r="B540" s="116">
        <v>2024</v>
      </c>
      <c r="C540" s="116">
        <v>891780111</v>
      </c>
      <c r="D540" s="117" t="s">
        <v>64</v>
      </c>
      <c r="E540" s="119" t="s">
        <v>1750</v>
      </c>
      <c r="F540" s="124" t="s">
        <v>2071</v>
      </c>
      <c r="G540" s="218">
        <v>0</v>
      </c>
      <c r="H540" s="119" t="s">
        <v>75</v>
      </c>
      <c r="I540" s="117" t="s">
        <v>65</v>
      </c>
      <c r="J540" s="118" t="s">
        <v>2333</v>
      </c>
      <c r="K540" s="118">
        <v>8610000</v>
      </c>
      <c r="L540" s="116" t="s">
        <v>70</v>
      </c>
      <c r="M540" s="118" t="s">
        <v>2640</v>
      </c>
      <c r="N540" s="118">
        <v>1082987415</v>
      </c>
      <c r="O540" s="122">
        <v>14</v>
      </c>
      <c r="P540" s="219">
        <v>45302</v>
      </c>
      <c r="Q540" s="118">
        <v>2126349000</v>
      </c>
      <c r="R540" s="219">
        <v>45341</v>
      </c>
      <c r="S540" s="118">
        <v>8610000</v>
      </c>
      <c r="T540" s="119" t="s">
        <v>67</v>
      </c>
      <c r="U540" s="118">
        <v>85459497</v>
      </c>
      <c r="V540" s="118" t="s">
        <v>1186</v>
      </c>
      <c r="W540" s="219">
        <v>45341</v>
      </c>
      <c r="X540" s="219">
        <v>45341</v>
      </c>
      <c r="Y540" s="125" t="s">
        <v>77</v>
      </c>
      <c r="Z540" s="219">
        <v>45457</v>
      </c>
      <c r="AA540" s="124">
        <f t="shared" si="36"/>
        <v>116</v>
      </c>
      <c r="AB540" s="118">
        <v>0</v>
      </c>
      <c r="AC540" s="220">
        <v>0</v>
      </c>
      <c r="AD540" s="118">
        <v>0</v>
      </c>
      <c r="AE540" s="193" t="s">
        <v>77</v>
      </c>
      <c r="AF540" s="124">
        <f t="shared" si="34"/>
        <v>0</v>
      </c>
      <c r="AG540" s="118">
        <v>0</v>
      </c>
      <c r="AH540" s="118">
        <v>0</v>
      </c>
      <c r="AI540" s="193" t="s">
        <v>77</v>
      </c>
      <c r="AJ540" s="119">
        <v>0</v>
      </c>
      <c r="AK540" s="123" t="s">
        <v>77</v>
      </c>
      <c r="AL540" s="123" t="s">
        <v>77</v>
      </c>
      <c r="AM540" s="124">
        <f t="shared" si="35"/>
        <v>0</v>
      </c>
      <c r="AN540" s="124">
        <f>+K540+AC540-AH540</f>
        <v>8610000</v>
      </c>
      <c r="AO540" s="119" t="s">
        <v>69</v>
      </c>
      <c r="AP540" s="118">
        <v>8610000</v>
      </c>
      <c r="AQ540" s="119" t="s">
        <v>1214</v>
      </c>
      <c r="AR540" s="118">
        <v>0</v>
      </c>
      <c r="AS540" s="127" t="s">
        <v>77</v>
      </c>
      <c r="AT540" s="221">
        <v>7560000</v>
      </c>
      <c r="AU540" s="159">
        <f t="shared" si="37"/>
        <v>1050000</v>
      </c>
      <c r="AV540" s="98">
        <f t="shared" si="38"/>
        <v>0.87804878048780488</v>
      </c>
      <c r="AW540" s="193" t="s">
        <v>77</v>
      </c>
      <c r="AX540" s="119" t="s">
        <v>1215</v>
      </c>
      <c r="AY540" s="118" t="s">
        <v>2981</v>
      </c>
      <c r="AZ540" s="116" t="s">
        <v>69</v>
      </c>
      <c r="BA540" s="116" t="s">
        <v>69</v>
      </c>
    </row>
    <row r="541" spans="2:53" x14ac:dyDescent="0.25">
      <c r="B541" s="116">
        <v>2024</v>
      </c>
      <c r="C541" s="116">
        <v>891780111</v>
      </c>
      <c r="D541" s="117" t="s">
        <v>64</v>
      </c>
      <c r="E541" s="119" t="s">
        <v>1751</v>
      </c>
      <c r="F541" s="124" t="s">
        <v>2072</v>
      </c>
      <c r="G541" s="218">
        <v>0</v>
      </c>
      <c r="H541" s="119" t="s">
        <v>75</v>
      </c>
      <c r="I541" s="117" t="s">
        <v>65</v>
      </c>
      <c r="J541" s="118" t="s">
        <v>2333</v>
      </c>
      <c r="K541" s="118">
        <v>8610000</v>
      </c>
      <c r="L541" s="116" t="s">
        <v>70</v>
      </c>
      <c r="M541" s="118" t="s">
        <v>2641</v>
      </c>
      <c r="N541" s="118">
        <v>85451015</v>
      </c>
      <c r="O541" s="122">
        <v>14</v>
      </c>
      <c r="P541" s="219">
        <v>45302</v>
      </c>
      <c r="Q541" s="118">
        <v>2126349000</v>
      </c>
      <c r="R541" s="219">
        <v>45341</v>
      </c>
      <c r="S541" s="118">
        <v>8610000</v>
      </c>
      <c r="T541" s="119" t="s">
        <v>67</v>
      </c>
      <c r="U541" s="118">
        <v>85459497</v>
      </c>
      <c r="V541" s="118" t="s">
        <v>1186</v>
      </c>
      <c r="W541" s="219">
        <v>45341</v>
      </c>
      <c r="X541" s="219">
        <v>45341</v>
      </c>
      <c r="Y541" s="125" t="s">
        <v>77</v>
      </c>
      <c r="Z541" s="219">
        <v>45457</v>
      </c>
      <c r="AA541" s="124">
        <f t="shared" si="36"/>
        <v>116</v>
      </c>
      <c r="AB541" s="118">
        <v>0</v>
      </c>
      <c r="AC541" s="220">
        <v>0</v>
      </c>
      <c r="AD541" s="118">
        <v>0</v>
      </c>
      <c r="AE541" s="193" t="s">
        <v>77</v>
      </c>
      <c r="AF541" s="124">
        <f t="shared" si="34"/>
        <v>0</v>
      </c>
      <c r="AG541" s="118">
        <v>0</v>
      </c>
      <c r="AH541" s="118">
        <v>0</v>
      </c>
      <c r="AI541" s="193" t="s">
        <v>77</v>
      </c>
      <c r="AJ541" s="119">
        <v>0</v>
      </c>
      <c r="AK541" s="123" t="s">
        <v>77</v>
      </c>
      <c r="AL541" s="123" t="s">
        <v>77</v>
      </c>
      <c r="AM541" s="124">
        <f t="shared" si="35"/>
        <v>0</v>
      </c>
      <c r="AN541" s="124">
        <f>+K541+AC541-AH541</f>
        <v>8610000</v>
      </c>
      <c r="AO541" s="119" t="s">
        <v>69</v>
      </c>
      <c r="AP541" s="118">
        <v>8610000</v>
      </c>
      <c r="AQ541" s="119" t="s">
        <v>1214</v>
      </c>
      <c r="AR541" s="118">
        <v>0</v>
      </c>
      <c r="AS541" s="127" t="s">
        <v>77</v>
      </c>
      <c r="AT541" s="221">
        <v>7560000</v>
      </c>
      <c r="AU541" s="159">
        <f t="shared" si="37"/>
        <v>1050000</v>
      </c>
      <c r="AV541" s="98">
        <f t="shared" si="38"/>
        <v>0.87804878048780488</v>
      </c>
      <c r="AW541" s="193" t="s">
        <v>77</v>
      </c>
      <c r="AX541" s="119" t="s">
        <v>1215</v>
      </c>
      <c r="AY541" s="118" t="s">
        <v>2982</v>
      </c>
      <c r="AZ541" s="116" t="s">
        <v>69</v>
      </c>
      <c r="BA541" s="116" t="s">
        <v>69</v>
      </c>
    </row>
    <row r="542" spans="2:53" x14ac:dyDescent="0.25">
      <c r="B542" s="116">
        <v>2024</v>
      </c>
      <c r="C542" s="116">
        <v>891780111</v>
      </c>
      <c r="D542" s="117" t="s">
        <v>64</v>
      </c>
      <c r="E542" s="119" t="s">
        <v>1752</v>
      </c>
      <c r="F542" s="124" t="s">
        <v>2073</v>
      </c>
      <c r="G542" s="218">
        <v>0</v>
      </c>
      <c r="H542" s="119" t="s">
        <v>75</v>
      </c>
      <c r="I542" s="117" t="s">
        <v>65</v>
      </c>
      <c r="J542" s="118" t="s">
        <v>2333</v>
      </c>
      <c r="K542" s="118">
        <v>8610000</v>
      </c>
      <c r="L542" s="116" t="s">
        <v>70</v>
      </c>
      <c r="M542" s="118" t="s">
        <v>2642</v>
      </c>
      <c r="N542" s="118">
        <v>7634610</v>
      </c>
      <c r="O542" s="122">
        <v>14</v>
      </c>
      <c r="P542" s="219">
        <v>45302</v>
      </c>
      <c r="Q542" s="118">
        <v>2126349000</v>
      </c>
      <c r="R542" s="219">
        <v>45341</v>
      </c>
      <c r="S542" s="118">
        <v>8610000</v>
      </c>
      <c r="T542" s="119" t="s">
        <v>67</v>
      </c>
      <c r="U542" s="118">
        <v>85459497</v>
      </c>
      <c r="V542" s="118" t="s">
        <v>1186</v>
      </c>
      <c r="W542" s="219">
        <v>45341</v>
      </c>
      <c r="X542" s="219">
        <v>45341</v>
      </c>
      <c r="Y542" s="125" t="s">
        <v>77</v>
      </c>
      <c r="Z542" s="219">
        <v>45457</v>
      </c>
      <c r="AA542" s="124">
        <f t="shared" si="36"/>
        <v>116</v>
      </c>
      <c r="AB542" s="118">
        <v>0</v>
      </c>
      <c r="AC542" s="220">
        <v>0</v>
      </c>
      <c r="AD542" s="118">
        <v>0</v>
      </c>
      <c r="AE542" s="193" t="s">
        <v>77</v>
      </c>
      <c r="AF542" s="124">
        <f t="shared" si="34"/>
        <v>0</v>
      </c>
      <c r="AG542" s="118">
        <v>0</v>
      </c>
      <c r="AH542" s="118">
        <v>0</v>
      </c>
      <c r="AI542" s="193" t="s">
        <v>77</v>
      </c>
      <c r="AJ542" s="119">
        <v>0</v>
      </c>
      <c r="AK542" s="123" t="s">
        <v>77</v>
      </c>
      <c r="AL542" s="123" t="s">
        <v>77</v>
      </c>
      <c r="AM542" s="124">
        <f t="shared" si="35"/>
        <v>0</v>
      </c>
      <c r="AN542" s="124">
        <f>+K542+AC542-AH542</f>
        <v>8610000</v>
      </c>
      <c r="AO542" s="119" t="s">
        <v>69</v>
      </c>
      <c r="AP542" s="118">
        <v>8610000</v>
      </c>
      <c r="AQ542" s="119" t="s">
        <v>1214</v>
      </c>
      <c r="AR542" s="118">
        <v>0</v>
      </c>
      <c r="AS542" s="127" t="s">
        <v>77</v>
      </c>
      <c r="AT542" s="221">
        <v>7560000</v>
      </c>
      <c r="AU542" s="159">
        <f t="shared" si="37"/>
        <v>1050000</v>
      </c>
      <c r="AV542" s="98">
        <f t="shared" si="38"/>
        <v>0.87804878048780488</v>
      </c>
      <c r="AW542" s="193" t="s">
        <v>77</v>
      </c>
      <c r="AX542" s="119" t="s">
        <v>1215</v>
      </c>
      <c r="AY542" s="118" t="s">
        <v>2983</v>
      </c>
      <c r="AZ542" s="116" t="s">
        <v>69</v>
      </c>
      <c r="BA542" s="116" t="s">
        <v>69</v>
      </c>
    </row>
    <row r="543" spans="2:53" x14ac:dyDescent="0.25">
      <c r="B543" s="116">
        <v>2024</v>
      </c>
      <c r="C543" s="116">
        <v>891780111</v>
      </c>
      <c r="D543" s="117" t="s">
        <v>64</v>
      </c>
      <c r="E543" s="119" t="s">
        <v>1753</v>
      </c>
      <c r="F543" s="124" t="s">
        <v>2074</v>
      </c>
      <c r="G543" s="218">
        <v>0</v>
      </c>
      <c r="H543" s="119" t="s">
        <v>75</v>
      </c>
      <c r="I543" s="117" t="s">
        <v>65</v>
      </c>
      <c r="J543" s="118" t="s">
        <v>2333</v>
      </c>
      <c r="K543" s="118">
        <v>8610000</v>
      </c>
      <c r="L543" s="116" t="s">
        <v>70</v>
      </c>
      <c r="M543" s="118" t="s">
        <v>2643</v>
      </c>
      <c r="N543" s="118">
        <v>19612853</v>
      </c>
      <c r="O543" s="122">
        <v>14</v>
      </c>
      <c r="P543" s="219">
        <v>45302</v>
      </c>
      <c r="Q543" s="118">
        <v>2126349000</v>
      </c>
      <c r="R543" s="219">
        <v>45341</v>
      </c>
      <c r="S543" s="118">
        <v>8610000</v>
      </c>
      <c r="T543" s="119" t="s">
        <v>67</v>
      </c>
      <c r="U543" s="118">
        <v>85459497</v>
      </c>
      <c r="V543" s="118" t="s">
        <v>1186</v>
      </c>
      <c r="W543" s="219">
        <v>45341</v>
      </c>
      <c r="X543" s="219">
        <v>45341</v>
      </c>
      <c r="Y543" s="125" t="s">
        <v>77</v>
      </c>
      <c r="Z543" s="219">
        <v>45457</v>
      </c>
      <c r="AA543" s="124">
        <f t="shared" si="36"/>
        <v>116</v>
      </c>
      <c r="AB543" s="118">
        <v>0</v>
      </c>
      <c r="AC543" s="220">
        <v>0</v>
      </c>
      <c r="AD543" s="118">
        <v>0</v>
      </c>
      <c r="AE543" s="193" t="s">
        <v>77</v>
      </c>
      <c r="AF543" s="124">
        <f t="shared" si="34"/>
        <v>0</v>
      </c>
      <c r="AG543" s="118">
        <v>0</v>
      </c>
      <c r="AH543" s="118">
        <v>0</v>
      </c>
      <c r="AI543" s="193" t="s">
        <v>77</v>
      </c>
      <c r="AJ543" s="119">
        <v>0</v>
      </c>
      <c r="AK543" s="123" t="s">
        <v>77</v>
      </c>
      <c r="AL543" s="123" t="s">
        <v>77</v>
      </c>
      <c r="AM543" s="124">
        <f t="shared" si="35"/>
        <v>0</v>
      </c>
      <c r="AN543" s="124">
        <f>+K543+AC543-AH543</f>
        <v>8610000</v>
      </c>
      <c r="AO543" s="119" t="s">
        <v>69</v>
      </c>
      <c r="AP543" s="118">
        <v>8610000</v>
      </c>
      <c r="AQ543" s="119" t="s">
        <v>1214</v>
      </c>
      <c r="AR543" s="118">
        <v>0</v>
      </c>
      <c r="AS543" s="127" t="s">
        <v>77</v>
      </c>
      <c r="AT543" s="221">
        <v>7560000</v>
      </c>
      <c r="AU543" s="159">
        <f t="shared" si="37"/>
        <v>1050000</v>
      </c>
      <c r="AV543" s="98">
        <f t="shared" si="38"/>
        <v>0.87804878048780488</v>
      </c>
      <c r="AW543" s="193" t="s">
        <v>77</v>
      </c>
      <c r="AX543" s="119" t="s">
        <v>1215</v>
      </c>
      <c r="AY543" s="118" t="s">
        <v>2984</v>
      </c>
      <c r="AZ543" s="116" t="s">
        <v>69</v>
      </c>
      <c r="BA543" s="116" t="s">
        <v>69</v>
      </c>
    </row>
    <row r="544" spans="2:53" x14ac:dyDescent="0.25">
      <c r="B544" s="116">
        <v>2024</v>
      </c>
      <c r="C544" s="116">
        <v>891780111</v>
      </c>
      <c r="D544" s="117" t="s">
        <v>64</v>
      </c>
      <c r="E544" s="119" t="s">
        <v>1754</v>
      </c>
      <c r="F544" s="124" t="s">
        <v>2075</v>
      </c>
      <c r="G544" s="218">
        <v>0</v>
      </c>
      <c r="H544" s="119" t="s">
        <v>75</v>
      </c>
      <c r="I544" s="117" t="s">
        <v>65</v>
      </c>
      <c r="J544" s="118" t="s">
        <v>2333</v>
      </c>
      <c r="K544" s="118">
        <v>8610000</v>
      </c>
      <c r="L544" s="116" t="s">
        <v>70</v>
      </c>
      <c r="M544" s="118" t="s">
        <v>2644</v>
      </c>
      <c r="N544" s="118">
        <v>12550715</v>
      </c>
      <c r="O544" s="122">
        <v>14</v>
      </c>
      <c r="P544" s="219">
        <v>45302</v>
      </c>
      <c r="Q544" s="118">
        <v>2126349000</v>
      </c>
      <c r="R544" s="219">
        <v>45341</v>
      </c>
      <c r="S544" s="118">
        <v>8610000</v>
      </c>
      <c r="T544" s="119" t="s">
        <v>67</v>
      </c>
      <c r="U544" s="118">
        <v>85459497</v>
      </c>
      <c r="V544" s="118" t="s">
        <v>1186</v>
      </c>
      <c r="W544" s="219">
        <v>45341</v>
      </c>
      <c r="X544" s="219">
        <v>45341</v>
      </c>
      <c r="Y544" s="125" t="s">
        <v>77</v>
      </c>
      <c r="Z544" s="219">
        <v>45457</v>
      </c>
      <c r="AA544" s="124">
        <f t="shared" si="36"/>
        <v>116</v>
      </c>
      <c r="AB544" s="118">
        <v>0</v>
      </c>
      <c r="AC544" s="220">
        <v>0</v>
      </c>
      <c r="AD544" s="118">
        <v>0</v>
      </c>
      <c r="AE544" s="193" t="s">
        <v>77</v>
      </c>
      <c r="AF544" s="124">
        <f t="shared" ref="AF544:AF607" si="39">+IF(AE544="1800-01-01",0,AE544-Z544)</f>
        <v>0</v>
      </c>
      <c r="AG544" s="118">
        <v>0</v>
      </c>
      <c r="AH544" s="118">
        <v>0</v>
      </c>
      <c r="AI544" s="193" t="s">
        <v>77</v>
      </c>
      <c r="AJ544" s="119">
        <v>0</v>
      </c>
      <c r="AK544" s="123" t="s">
        <v>77</v>
      </c>
      <c r="AL544" s="123" t="s">
        <v>77</v>
      </c>
      <c r="AM544" s="124">
        <f t="shared" ref="AM544:AM607" si="40">+IF(AK544="1800-01-01",0,AL544-AK544)</f>
        <v>0</v>
      </c>
      <c r="AN544" s="124">
        <f>+K544+AC544-AH544</f>
        <v>8610000</v>
      </c>
      <c r="AO544" s="119" t="s">
        <v>69</v>
      </c>
      <c r="AP544" s="118">
        <v>8610000</v>
      </c>
      <c r="AQ544" s="119" t="s">
        <v>1214</v>
      </c>
      <c r="AR544" s="118">
        <v>0</v>
      </c>
      <c r="AS544" s="127" t="s">
        <v>77</v>
      </c>
      <c r="AT544" s="221">
        <v>7560000</v>
      </c>
      <c r="AU544" s="159">
        <f t="shared" si="37"/>
        <v>1050000</v>
      </c>
      <c r="AV544" s="98">
        <f t="shared" si="38"/>
        <v>0.87804878048780488</v>
      </c>
      <c r="AW544" s="193" t="s">
        <v>77</v>
      </c>
      <c r="AX544" s="119" t="s">
        <v>1215</v>
      </c>
      <c r="AY544" s="118" t="s">
        <v>2985</v>
      </c>
      <c r="AZ544" s="116" t="s">
        <v>69</v>
      </c>
      <c r="BA544" s="116" t="s">
        <v>69</v>
      </c>
    </row>
    <row r="545" spans="2:53" x14ac:dyDescent="0.25">
      <c r="B545" s="116">
        <v>2024</v>
      </c>
      <c r="C545" s="116">
        <v>891780111</v>
      </c>
      <c r="D545" s="117" t="s">
        <v>64</v>
      </c>
      <c r="E545" s="119" t="s">
        <v>1755</v>
      </c>
      <c r="F545" s="124" t="s">
        <v>2076</v>
      </c>
      <c r="G545" s="218">
        <v>0</v>
      </c>
      <c r="H545" s="119" t="s">
        <v>75</v>
      </c>
      <c r="I545" s="117" t="s">
        <v>65</v>
      </c>
      <c r="J545" s="118" t="s">
        <v>2343</v>
      </c>
      <c r="K545" s="118">
        <v>8610000</v>
      </c>
      <c r="L545" s="116" t="s">
        <v>70</v>
      </c>
      <c r="M545" s="118" t="s">
        <v>2645</v>
      </c>
      <c r="N545" s="118">
        <v>1082946193</v>
      </c>
      <c r="O545" s="122">
        <v>14</v>
      </c>
      <c r="P545" s="219">
        <v>45302</v>
      </c>
      <c r="Q545" s="118">
        <v>2126349000</v>
      </c>
      <c r="R545" s="219">
        <v>45341</v>
      </c>
      <c r="S545" s="118">
        <v>8610000</v>
      </c>
      <c r="T545" s="119" t="s">
        <v>67</v>
      </c>
      <c r="U545" s="118">
        <v>85459497</v>
      </c>
      <c r="V545" s="118" t="s">
        <v>1186</v>
      </c>
      <c r="W545" s="219">
        <v>45341</v>
      </c>
      <c r="X545" s="219">
        <v>45341</v>
      </c>
      <c r="Y545" s="125" t="s">
        <v>77</v>
      </c>
      <c r="Z545" s="219">
        <v>45457</v>
      </c>
      <c r="AA545" s="124">
        <f t="shared" si="36"/>
        <v>116</v>
      </c>
      <c r="AB545" s="118">
        <v>0</v>
      </c>
      <c r="AC545" s="220">
        <v>0</v>
      </c>
      <c r="AD545" s="118">
        <v>0</v>
      </c>
      <c r="AE545" s="193" t="s">
        <v>77</v>
      </c>
      <c r="AF545" s="124">
        <f t="shared" si="39"/>
        <v>0</v>
      </c>
      <c r="AG545" s="118">
        <v>0</v>
      </c>
      <c r="AH545" s="118">
        <v>0</v>
      </c>
      <c r="AI545" s="193" t="s">
        <v>77</v>
      </c>
      <c r="AJ545" s="119">
        <v>0</v>
      </c>
      <c r="AK545" s="123" t="s">
        <v>77</v>
      </c>
      <c r="AL545" s="123" t="s">
        <v>77</v>
      </c>
      <c r="AM545" s="124">
        <f t="shared" si="40"/>
        <v>0</v>
      </c>
      <c r="AN545" s="124">
        <f>+K545+AC545-AH545</f>
        <v>8610000</v>
      </c>
      <c r="AO545" s="119" t="s">
        <v>69</v>
      </c>
      <c r="AP545" s="118">
        <v>8610000</v>
      </c>
      <c r="AQ545" s="119" t="s">
        <v>1214</v>
      </c>
      <c r="AR545" s="118">
        <v>0</v>
      </c>
      <c r="AS545" s="127" t="s">
        <v>77</v>
      </c>
      <c r="AT545" s="221">
        <v>5390000</v>
      </c>
      <c r="AU545" s="159">
        <f t="shared" si="37"/>
        <v>3220000</v>
      </c>
      <c r="AV545" s="98">
        <f t="shared" si="38"/>
        <v>0.62601626016260159</v>
      </c>
      <c r="AW545" s="193" t="s">
        <v>77</v>
      </c>
      <c r="AX545" s="119" t="s">
        <v>1215</v>
      </c>
      <c r="AY545" s="118" t="s">
        <v>2986</v>
      </c>
      <c r="AZ545" s="116" t="s">
        <v>69</v>
      </c>
      <c r="BA545" s="116" t="s">
        <v>69</v>
      </c>
    </row>
    <row r="546" spans="2:53" x14ac:dyDescent="0.25">
      <c r="B546" s="116">
        <v>2024</v>
      </c>
      <c r="C546" s="116">
        <v>891780111</v>
      </c>
      <c r="D546" s="117" t="s">
        <v>64</v>
      </c>
      <c r="E546" s="119" t="s">
        <v>1756</v>
      </c>
      <c r="F546" s="124" t="s">
        <v>2077</v>
      </c>
      <c r="G546" s="218">
        <v>0</v>
      </c>
      <c r="H546" s="119" t="s">
        <v>75</v>
      </c>
      <c r="I546" s="117" t="s">
        <v>65</v>
      </c>
      <c r="J546" s="118" t="s">
        <v>2344</v>
      </c>
      <c r="K546" s="118">
        <v>17100000</v>
      </c>
      <c r="L546" s="116" t="s">
        <v>70</v>
      </c>
      <c r="M546" s="118" t="s">
        <v>952</v>
      </c>
      <c r="N546" s="118">
        <v>1082911157</v>
      </c>
      <c r="O546" s="122">
        <v>13</v>
      </c>
      <c r="P546" s="193">
        <v>45302</v>
      </c>
      <c r="Q546" s="118">
        <v>4518689382</v>
      </c>
      <c r="R546" s="219">
        <v>45341</v>
      </c>
      <c r="S546" s="118">
        <v>17100000</v>
      </c>
      <c r="T546" s="119" t="s">
        <v>67</v>
      </c>
      <c r="U546" s="118">
        <v>84452087</v>
      </c>
      <c r="V546" s="118" t="s">
        <v>1171</v>
      </c>
      <c r="W546" s="219">
        <v>45341</v>
      </c>
      <c r="X546" s="219">
        <v>45341</v>
      </c>
      <c r="Y546" s="125" t="s">
        <v>77</v>
      </c>
      <c r="Z546" s="219">
        <v>45457</v>
      </c>
      <c r="AA546" s="124">
        <f t="shared" si="36"/>
        <v>116</v>
      </c>
      <c r="AB546" s="118">
        <v>0</v>
      </c>
      <c r="AC546" s="220">
        <v>0</v>
      </c>
      <c r="AD546" s="118">
        <v>0</v>
      </c>
      <c r="AE546" s="193" t="s">
        <v>77</v>
      </c>
      <c r="AF546" s="124">
        <f t="shared" si="39"/>
        <v>0</v>
      </c>
      <c r="AG546" s="118">
        <v>0</v>
      </c>
      <c r="AH546" s="118">
        <v>0</v>
      </c>
      <c r="AI546" s="193" t="s">
        <v>77</v>
      </c>
      <c r="AJ546" s="119">
        <v>0</v>
      </c>
      <c r="AK546" s="123" t="s">
        <v>77</v>
      </c>
      <c r="AL546" s="123" t="s">
        <v>77</v>
      </c>
      <c r="AM546" s="124">
        <f t="shared" si="40"/>
        <v>0</v>
      </c>
      <c r="AN546" s="124">
        <f>+K546+AC546-AH546</f>
        <v>17100000</v>
      </c>
      <c r="AO546" s="119" t="s">
        <v>69</v>
      </c>
      <c r="AP546" s="118">
        <v>17100000</v>
      </c>
      <c r="AQ546" s="119" t="s">
        <v>1214</v>
      </c>
      <c r="AR546" s="118">
        <v>0</v>
      </c>
      <c r="AS546" s="127" t="s">
        <v>77</v>
      </c>
      <c r="AT546" s="221">
        <v>13550000</v>
      </c>
      <c r="AU546" s="159">
        <f t="shared" si="37"/>
        <v>3550000</v>
      </c>
      <c r="AV546" s="98">
        <f t="shared" si="38"/>
        <v>0.79239766081871343</v>
      </c>
      <c r="AW546" s="193" t="s">
        <v>77</v>
      </c>
      <c r="AX546" s="119" t="s">
        <v>1215</v>
      </c>
      <c r="AY546" s="118" t="s">
        <v>2987</v>
      </c>
      <c r="AZ546" s="116" t="s">
        <v>69</v>
      </c>
      <c r="BA546" s="116" t="s">
        <v>69</v>
      </c>
    </row>
    <row r="547" spans="2:53" x14ac:dyDescent="0.25">
      <c r="B547" s="116">
        <v>2024</v>
      </c>
      <c r="C547" s="116">
        <v>891780111</v>
      </c>
      <c r="D547" s="117" t="s">
        <v>64</v>
      </c>
      <c r="E547" s="119" t="s">
        <v>1757</v>
      </c>
      <c r="F547" s="124" t="s">
        <v>2078</v>
      </c>
      <c r="G547" s="218">
        <v>0</v>
      </c>
      <c r="H547" s="119" t="s">
        <v>75</v>
      </c>
      <c r="I547" s="117" t="s">
        <v>65</v>
      </c>
      <c r="J547" s="118" t="s">
        <v>2345</v>
      </c>
      <c r="K547" s="118">
        <v>11700000</v>
      </c>
      <c r="L547" s="116" t="s">
        <v>70</v>
      </c>
      <c r="M547" s="118" t="s">
        <v>2646</v>
      </c>
      <c r="N547" s="118">
        <v>63546288</v>
      </c>
      <c r="O547" s="122">
        <v>13</v>
      </c>
      <c r="P547" s="193">
        <v>45302</v>
      </c>
      <c r="Q547" s="118">
        <v>4518689382</v>
      </c>
      <c r="R547" s="219">
        <v>45342</v>
      </c>
      <c r="S547" s="118">
        <v>11700000</v>
      </c>
      <c r="T547" s="119" t="s">
        <v>67</v>
      </c>
      <c r="U547" s="118">
        <v>57441846</v>
      </c>
      <c r="V547" s="118" t="s">
        <v>1184</v>
      </c>
      <c r="W547" s="219">
        <v>45342</v>
      </c>
      <c r="X547" s="219">
        <v>45342</v>
      </c>
      <c r="Y547" s="125" t="s">
        <v>77</v>
      </c>
      <c r="Z547" s="219">
        <v>45457</v>
      </c>
      <c r="AA547" s="124">
        <f t="shared" si="36"/>
        <v>115</v>
      </c>
      <c r="AB547" s="118">
        <v>0</v>
      </c>
      <c r="AC547" s="220">
        <v>0</v>
      </c>
      <c r="AD547" s="118">
        <v>0</v>
      </c>
      <c r="AE547" s="193" t="s">
        <v>77</v>
      </c>
      <c r="AF547" s="124">
        <f t="shared" si="39"/>
        <v>0</v>
      </c>
      <c r="AG547" s="118">
        <v>1</v>
      </c>
      <c r="AH547" s="118">
        <v>6750000</v>
      </c>
      <c r="AI547" s="193">
        <v>45390</v>
      </c>
      <c r="AJ547" s="119">
        <v>0</v>
      </c>
      <c r="AK547" s="123" t="s">
        <v>77</v>
      </c>
      <c r="AL547" s="123" t="s">
        <v>77</v>
      </c>
      <c r="AM547" s="124">
        <f t="shared" si="40"/>
        <v>0</v>
      </c>
      <c r="AN547" s="124">
        <f>+K547+AC547-AH547</f>
        <v>4950000</v>
      </c>
      <c r="AO547" s="119" t="s">
        <v>69</v>
      </c>
      <c r="AP547" s="118">
        <v>11700000</v>
      </c>
      <c r="AQ547" s="119" t="s">
        <v>1214</v>
      </c>
      <c r="AR547" s="118">
        <v>0</v>
      </c>
      <c r="AS547" s="127" t="s">
        <v>77</v>
      </c>
      <c r="AT547" s="221">
        <v>4950000</v>
      </c>
      <c r="AU547" s="159">
        <f t="shared" si="37"/>
        <v>0</v>
      </c>
      <c r="AV547" s="98">
        <f t="shared" si="38"/>
        <v>1</v>
      </c>
      <c r="AW547" s="193" t="s">
        <v>77</v>
      </c>
      <c r="AX547" s="119" t="s">
        <v>1216</v>
      </c>
      <c r="AY547" s="118" t="s">
        <v>2988</v>
      </c>
      <c r="AZ547" s="116" t="s">
        <v>69</v>
      </c>
      <c r="BA547" s="116" t="s">
        <v>69</v>
      </c>
    </row>
    <row r="548" spans="2:53" x14ac:dyDescent="0.25">
      <c r="B548" s="116">
        <v>2024</v>
      </c>
      <c r="C548" s="116">
        <v>891780111</v>
      </c>
      <c r="D548" s="117" t="s">
        <v>64</v>
      </c>
      <c r="E548" s="119" t="s">
        <v>1758</v>
      </c>
      <c r="F548" s="124" t="s">
        <v>2079</v>
      </c>
      <c r="G548" s="218">
        <v>0</v>
      </c>
      <c r="H548" s="119" t="s">
        <v>75</v>
      </c>
      <c r="I548" s="117" t="s">
        <v>65</v>
      </c>
      <c r="J548" s="118" t="s">
        <v>2346</v>
      </c>
      <c r="K548" s="118">
        <v>11250000</v>
      </c>
      <c r="L548" s="116" t="s">
        <v>70</v>
      </c>
      <c r="M548" s="118" t="s">
        <v>2647</v>
      </c>
      <c r="N548" s="118">
        <v>1192789489</v>
      </c>
      <c r="O548" s="122">
        <v>14</v>
      </c>
      <c r="P548" s="219">
        <v>45302</v>
      </c>
      <c r="Q548" s="118">
        <v>2126349000</v>
      </c>
      <c r="R548" s="219">
        <v>45342</v>
      </c>
      <c r="S548" s="118">
        <v>11250000</v>
      </c>
      <c r="T548" s="119" t="s">
        <v>67</v>
      </c>
      <c r="U548" s="118">
        <v>36557666</v>
      </c>
      <c r="V548" s="118" t="s">
        <v>1174</v>
      </c>
      <c r="W548" s="219">
        <v>45342</v>
      </c>
      <c r="X548" s="219">
        <v>45342</v>
      </c>
      <c r="Y548" s="125" t="s">
        <v>77</v>
      </c>
      <c r="Z548" s="219">
        <v>45457</v>
      </c>
      <c r="AA548" s="124">
        <f t="shared" si="36"/>
        <v>115</v>
      </c>
      <c r="AB548" s="118">
        <v>0</v>
      </c>
      <c r="AC548" s="220">
        <v>0</v>
      </c>
      <c r="AD548" s="118">
        <v>0</v>
      </c>
      <c r="AE548" s="193" t="s">
        <v>77</v>
      </c>
      <c r="AF548" s="124">
        <f t="shared" si="39"/>
        <v>0</v>
      </c>
      <c r="AG548" s="118">
        <v>0</v>
      </c>
      <c r="AH548" s="118">
        <v>0</v>
      </c>
      <c r="AI548" s="193" t="s">
        <v>77</v>
      </c>
      <c r="AJ548" s="119">
        <v>0</v>
      </c>
      <c r="AK548" s="123" t="s">
        <v>77</v>
      </c>
      <c r="AL548" s="123" t="s">
        <v>77</v>
      </c>
      <c r="AM548" s="124">
        <f t="shared" si="40"/>
        <v>0</v>
      </c>
      <c r="AN548" s="124">
        <f>+K548+AC548-AH548</f>
        <v>11250000</v>
      </c>
      <c r="AO548" s="119" t="s">
        <v>69</v>
      </c>
      <c r="AP548" s="118">
        <v>11250000</v>
      </c>
      <c r="AQ548" s="119" t="s">
        <v>1214</v>
      </c>
      <c r="AR548" s="118">
        <v>0</v>
      </c>
      <c r="AS548" s="127" t="s">
        <v>77</v>
      </c>
      <c r="AT548" s="221">
        <v>7500000</v>
      </c>
      <c r="AU548" s="159">
        <f t="shared" si="37"/>
        <v>3750000</v>
      </c>
      <c r="AV548" s="98">
        <f t="shared" si="38"/>
        <v>0.66666666666666663</v>
      </c>
      <c r="AW548" s="193" t="s">
        <v>77</v>
      </c>
      <c r="AX548" s="119" t="s">
        <v>1215</v>
      </c>
      <c r="AY548" s="118" t="s">
        <v>2989</v>
      </c>
      <c r="AZ548" s="116" t="s">
        <v>69</v>
      </c>
      <c r="BA548" s="116" t="s">
        <v>69</v>
      </c>
    </row>
    <row r="549" spans="2:53" x14ac:dyDescent="0.25">
      <c r="B549" s="116">
        <v>2024</v>
      </c>
      <c r="C549" s="116">
        <v>891780111</v>
      </c>
      <c r="D549" s="117" t="s">
        <v>64</v>
      </c>
      <c r="E549" s="119" t="s">
        <v>1759</v>
      </c>
      <c r="F549" s="124" t="s">
        <v>2080</v>
      </c>
      <c r="G549" s="218">
        <v>0</v>
      </c>
      <c r="H549" s="119" t="s">
        <v>75</v>
      </c>
      <c r="I549" s="117" t="s">
        <v>65</v>
      </c>
      <c r="J549" s="118" t="s">
        <v>2347</v>
      </c>
      <c r="K549" s="118">
        <v>12060000</v>
      </c>
      <c r="L549" s="116" t="s">
        <v>70</v>
      </c>
      <c r="M549" s="118" t="s">
        <v>2648</v>
      </c>
      <c r="N549" s="118">
        <v>1066095376</v>
      </c>
      <c r="O549" s="122">
        <v>13</v>
      </c>
      <c r="P549" s="193">
        <v>45302</v>
      </c>
      <c r="Q549" s="118">
        <v>4518689382</v>
      </c>
      <c r="R549" s="219">
        <v>45342</v>
      </c>
      <c r="S549" s="118">
        <v>12060000</v>
      </c>
      <c r="T549" s="119" t="s">
        <v>67</v>
      </c>
      <c r="U549" s="118">
        <v>36557666</v>
      </c>
      <c r="V549" s="118" t="s">
        <v>1174</v>
      </c>
      <c r="W549" s="219">
        <v>45342</v>
      </c>
      <c r="X549" s="219">
        <v>45342</v>
      </c>
      <c r="Y549" s="125" t="s">
        <v>77</v>
      </c>
      <c r="Z549" s="219">
        <v>45457</v>
      </c>
      <c r="AA549" s="124">
        <f t="shared" si="36"/>
        <v>115</v>
      </c>
      <c r="AB549" s="118">
        <v>0</v>
      </c>
      <c r="AC549" s="220">
        <v>0</v>
      </c>
      <c r="AD549" s="118">
        <v>0</v>
      </c>
      <c r="AE549" s="193" t="s">
        <v>77</v>
      </c>
      <c r="AF549" s="124">
        <f t="shared" si="39"/>
        <v>0</v>
      </c>
      <c r="AG549" s="118">
        <v>0</v>
      </c>
      <c r="AH549" s="118">
        <v>0</v>
      </c>
      <c r="AI549" s="193" t="s">
        <v>77</v>
      </c>
      <c r="AJ549" s="119">
        <v>0</v>
      </c>
      <c r="AK549" s="123" t="s">
        <v>77</v>
      </c>
      <c r="AL549" s="123" t="s">
        <v>77</v>
      </c>
      <c r="AM549" s="124">
        <f t="shared" si="40"/>
        <v>0</v>
      </c>
      <c r="AN549" s="124">
        <f>+K549+AC549-AH549</f>
        <v>12060000</v>
      </c>
      <c r="AO549" s="119" t="s">
        <v>69</v>
      </c>
      <c r="AP549" s="118">
        <v>12060000</v>
      </c>
      <c r="AQ549" s="119" t="s">
        <v>1214</v>
      </c>
      <c r="AR549" s="118">
        <v>0</v>
      </c>
      <c r="AS549" s="127" t="s">
        <v>77</v>
      </c>
      <c r="AT549" s="221">
        <v>8100000</v>
      </c>
      <c r="AU549" s="159">
        <f t="shared" si="37"/>
        <v>3960000</v>
      </c>
      <c r="AV549" s="98">
        <f t="shared" si="38"/>
        <v>0.67164179104477617</v>
      </c>
      <c r="AW549" s="193" t="s">
        <v>77</v>
      </c>
      <c r="AX549" s="119" t="s">
        <v>1215</v>
      </c>
      <c r="AY549" s="118" t="s">
        <v>2990</v>
      </c>
      <c r="AZ549" s="116" t="s">
        <v>69</v>
      </c>
      <c r="BA549" s="116" t="s">
        <v>69</v>
      </c>
    </row>
    <row r="550" spans="2:53" x14ac:dyDescent="0.25">
      <c r="B550" s="116">
        <v>2024</v>
      </c>
      <c r="C550" s="116">
        <v>891780111</v>
      </c>
      <c r="D550" s="117" t="s">
        <v>64</v>
      </c>
      <c r="E550" s="119" t="s">
        <v>1760</v>
      </c>
      <c r="F550" s="124" t="s">
        <v>2081</v>
      </c>
      <c r="G550" s="218">
        <v>0</v>
      </c>
      <c r="H550" s="119" t="s">
        <v>75</v>
      </c>
      <c r="I550" s="117" t="s">
        <v>65</v>
      </c>
      <c r="J550" s="118" t="s">
        <v>2348</v>
      </c>
      <c r="K550" s="118">
        <v>10250000</v>
      </c>
      <c r="L550" s="116" t="s">
        <v>70</v>
      </c>
      <c r="M550" s="118" t="s">
        <v>2649</v>
      </c>
      <c r="N550" s="118">
        <v>1083027976</v>
      </c>
      <c r="O550" s="122">
        <v>14</v>
      </c>
      <c r="P550" s="219">
        <v>45302</v>
      </c>
      <c r="Q550" s="118">
        <v>2126349000</v>
      </c>
      <c r="R550" s="219">
        <v>45342</v>
      </c>
      <c r="S550" s="118">
        <v>10250000</v>
      </c>
      <c r="T550" s="119" t="s">
        <v>67</v>
      </c>
      <c r="U550" s="118">
        <v>85473390</v>
      </c>
      <c r="V550" s="118" t="s">
        <v>2709</v>
      </c>
      <c r="W550" s="219">
        <v>45342</v>
      </c>
      <c r="X550" s="219">
        <v>45342</v>
      </c>
      <c r="Y550" s="125" t="s">
        <v>77</v>
      </c>
      <c r="Z550" s="219">
        <v>45457</v>
      </c>
      <c r="AA550" s="124">
        <f t="shared" si="36"/>
        <v>115</v>
      </c>
      <c r="AB550" s="118">
        <v>0</v>
      </c>
      <c r="AC550" s="220">
        <v>0</v>
      </c>
      <c r="AD550" s="118">
        <v>0</v>
      </c>
      <c r="AE550" s="193" t="s">
        <v>77</v>
      </c>
      <c r="AF550" s="124">
        <f t="shared" si="39"/>
        <v>0</v>
      </c>
      <c r="AG550" s="118">
        <v>0</v>
      </c>
      <c r="AH550" s="118">
        <v>0</v>
      </c>
      <c r="AI550" s="193" t="s">
        <v>77</v>
      </c>
      <c r="AJ550" s="119">
        <v>0</v>
      </c>
      <c r="AK550" s="123" t="s">
        <v>77</v>
      </c>
      <c r="AL550" s="123" t="s">
        <v>77</v>
      </c>
      <c r="AM550" s="124">
        <f t="shared" si="40"/>
        <v>0</v>
      </c>
      <c r="AN550" s="124">
        <f>+K550+AC550-AH550</f>
        <v>10250000</v>
      </c>
      <c r="AO550" s="119" t="s">
        <v>69</v>
      </c>
      <c r="AP550" s="118">
        <v>10250000</v>
      </c>
      <c r="AQ550" s="119" t="s">
        <v>1214</v>
      </c>
      <c r="AR550" s="118">
        <v>0</v>
      </c>
      <c r="AS550" s="127" t="s">
        <v>77</v>
      </c>
      <c r="AT550" s="221">
        <v>9000000</v>
      </c>
      <c r="AU550" s="159">
        <f t="shared" si="37"/>
        <v>1250000</v>
      </c>
      <c r="AV550" s="98">
        <f t="shared" si="38"/>
        <v>0.87804878048780488</v>
      </c>
      <c r="AW550" s="193" t="s">
        <v>77</v>
      </c>
      <c r="AX550" s="119" t="s">
        <v>1215</v>
      </c>
      <c r="AY550" s="118" t="s">
        <v>2991</v>
      </c>
      <c r="AZ550" s="116" t="s">
        <v>69</v>
      </c>
      <c r="BA550" s="116" t="s">
        <v>69</v>
      </c>
    </row>
    <row r="551" spans="2:53" x14ac:dyDescent="0.25">
      <c r="B551" s="116">
        <v>2024</v>
      </c>
      <c r="C551" s="116">
        <v>891780111</v>
      </c>
      <c r="D551" s="117" t="s">
        <v>64</v>
      </c>
      <c r="E551" s="119" t="s">
        <v>1761</v>
      </c>
      <c r="F551" s="124" t="s">
        <v>2082</v>
      </c>
      <c r="G551" s="218">
        <v>0</v>
      </c>
      <c r="H551" s="119" t="s">
        <v>75</v>
      </c>
      <c r="I551" s="117" t="s">
        <v>65</v>
      </c>
      <c r="J551" s="118" t="s">
        <v>2349</v>
      </c>
      <c r="K551" s="118">
        <v>8610000</v>
      </c>
      <c r="L551" s="116" t="s">
        <v>70</v>
      </c>
      <c r="M551" s="118" t="s">
        <v>2650</v>
      </c>
      <c r="N551" s="118">
        <v>1084738546</v>
      </c>
      <c r="O551" s="122">
        <v>14</v>
      </c>
      <c r="P551" s="219">
        <v>45302</v>
      </c>
      <c r="Q551" s="118">
        <v>2126349000</v>
      </c>
      <c r="R551" s="219">
        <v>45342</v>
      </c>
      <c r="S551" s="118">
        <v>8610000</v>
      </c>
      <c r="T551" s="119" t="s">
        <v>67</v>
      </c>
      <c r="U551" s="118">
        <v>85473390</v>
      </c>
      <c r="V551" s="118" t="s">
        <v>2709</v>
      </c>
      <c r="W551" s="219">
        <v>45342</v>
      </c>
      <c r="X551" s="219">
        <v>45342</v>
      </c>
      <c r="Y551" s="125" t="s">
        <v>77</v>
      </c>
      <c r="Z551" s="219">
        <v>45457</v>
      </c>
      <c r="AA551" s="124">
        <f t="shared" si="36"/>
        <v>115</v>
      </c>
      <c r="AB551" s="118">
        <v>0</v>
      </c>
      <c r="AC551" s="220">
        <v>0</v>
      </c>
      <c r="AD551" s="118">
        <v>0</v>
      </c>
      <c r="AE551" s="193" t="s">
        <v>77</v>
      </c>
      <c r="AF551" s="124">
        <f t="shared" si="39"/>
        <v>0</v>
      </c>
      <c r="AG551" s="118">
        <v>0</v>
      </c>
      <c r="AH551" s="118">
        <v>0</v>
      </c>
      <c r="AI551" s="193" t="s">
        <v>77</v>
      </c>
      <c r="AJ551" s="119">
        <v>0</v>
      </c>
      <c r="AK551" s="123" t="s">
        <v>77</v>
      </c>
      <c r="AL551" s="123" t="s">
        <v>77</v>
      </c>
      <c r="AM551" s="124">
        <f t="shared" si="40"/>
        <v>0</v>
      </c>
      <c r="AN551" s="124">
        <f>+K551+AC551-AH551</f>
        <v>8610000</v>
      </c>
      <c r="AO551" s="119" t="s">
        <v>69</v>
      </c>
      <c r="AP551" s="118">
        <v>8610000</v>
      </c>
      <c r="AQ551" s="119" t="s">
        <v>1214</v>
      </c>
      <c r="AR551" s="118">
        <v>0</v>
      </c>
      <c r="AS551" s="127" t="s">
        <v>77</v>
      </c>
      <c r="AT551" s="221">
        <v>7560000</v>
      </c>
      <c r="AU551" s="159">
        <f t="shared" si="37"/>
        <v>1050000</v>
      </c>
      <c r="AV551" s="98">
        <f t="shared" si="38"/>
        <v>0.87804878048780488</v>
      </c>
      <c r="AW551" s="193" t="s">
        <v>77</v>
      </c>
      <c r="AX551" s="119" t="s">
        <v>1215</v>
      </c>
      <c r="AY551" s="118" t="s">
        <v>2992</v>
      </c>
      <c r="AZ551" s="116" t="s">
        <v>69</v>
      </c>
      <c r="BA551" s="116" t="s">
        <v>69</v>
      </c>
    </row>
    <row r="552" spans="2:53" x14ac:dyDescent="0.25">
      <c r="B552" s="116">
        <v>2024</v>
      </c>
      <c r="C552" s="116">
        <v>891780111</v>
      </c>
      <c r="D552" s="117" t="s">
        <v>64</v>
      </c>
      <c r="E552" s="119" t="s">
        <v>1762</v>
      </c>
      <c r="F552" s="124" t="s">
        <v>2083</v>
      </c>
      <c r="G552" s="218">
        <v>0</v>
      </c>
      <c r="H552" s="119" t="s">
        <v>75</v>
      </c>
      <c r="I552" s="117" t="s">
        <v>65</v>
      </c>
      <c r="J552" s="118" t="s">
        <v>2350</v>
      </c>
      <c r="K552" s="118">
        <v>8610000</v>
      </c>
      <c r="L552" s="116" t="s">
        <v>70</v>
      </c>
      <c r="M552" s="118" t="s">
        <v>2651</v>
      </c>
      <c r="N552" s="118">
        <v>1083002832</v>
      </c>
      <c r="O552" s="122">
        <v>14</v>
      </c>
      <c r="P552" s="219">
        <v>45302</v>
      </c>
      <c r="Q552" s="118">
        <v>2126349000</v>
      </c>
      <c r="R552" s="219">
        <v>45342</v>
      </c>
      <c r="S552" s="118">
        <v>8610000</v>
      </c>
      <c r="T552" s="119" t="s">
        <v>67</v>
      </c>
      <c r="U552" s="118">
        <v>85475141</v>
      </c>
      <c r="V552" s="118" t="s">
        <v>2724</v>
      </c>
      <c r="W552" s="219">
        <v>45342</v>
      </c>
      <c r="X552" s="219">
        <v>45342</v>
      </c>
      <c r="Y552" s="125" t="s">
        <v>77</v>
      </c>
      <c r="Z552" s="219">
        <v>45457</v>
      </c>
      <c r="AA552" s="124">
        <f t="shared" si="36"/>
        <v>115</v>
      </c>
      <c r="AB552" s="118">
        <v>0</v>
      </c>
      <c r="AC552" s="220">
        <v>0</v>
      </c>
      <c r="AD552" s="118">
        <v>0</v>
      </c>
      <c r="AE552" s="193" t="s">
        <v>77</v>
      </c>
      <c r="AF552" s="124">
        <f t="shared" si="39"/>
        <v>0</v>
      </c>
      <c r="AG552" s="118">
        <v>0</v>
      </c>
      <c r="AH552" s="118">
        <v>0</v>
      </c>
      <c r="AI552" s="193" t="s">
        <v>77</v>
      </c>
      <c r="AJ552" s="119">
        <v>0</v>
      </c>
      <c r="AK552" s="123" t="s">
        <v>77</v>
      </c>
      <c r="AL552" s="123" t="s">
        <v>77</v>
      </c>
      <c r="AM552" s="124">
        <f t="shared" si="40"/>
        <v>0</v>
      </c>
      <c r="AN552" s="124">
        <f>+K552+AC552-AH552</f>
        <v>8610000</v>
      </c>
      <c r="AO552" s="119" t="s">
        <v>69</v>
      </c>
      <c r="AP552" s="118">
        <v>8610000</v>
      </c>
      <c r="AQ552" s="119" t="s">
        <v>1214</v>
      </c>
      <c r="AR552" s="118">
        <v>0</v>
      </c>
      <c r="AS552" s="127" t="s">
        <v>77</v>
      </c>
      <c r="AT552" s="221">
        <v>7490000</v>
      </c>
      <c r="AU552" s="159">
        <f t="shared" si="37"/>
        <v>1120000</v>
      </c>
      <c r="AV552" s="98">
        <f t="shared" si="38"/>
        <v>0.86991869918699183</v>
      </c>
      <c r="AW552" s="193" t="s">
        <v>77</v>
      </c>
      <c r="AX552" s="119" t="s">
        <v>1215</v>
      </c>
      <c r="AY552" s="118" t="s">
        <v>2993</v>
      </c>
      <c r="AZ552" s="116" t="s">
        <v>69</v>
      </c>
      <c r="BA552" s="116" t="s">
        <v>69</v>
      </c>
    </row>
    <row r="553" spans="2:53" x14ac:dyDescent="0.25">
      <c r="B553" s="116">
        <v>2024</v>
      </c>
      <c r="C553" s="116">
        <v>891780111</v>
      </c>
      <c r="D553" s="117" t="s">
        <v>64</v>
      </c>
      <c r="E553" s="119" t="s">
        <v>1763</v>
      </c>
      <c r="F553" s="124" t="s">
        <v>2084</v>
      </c>
      <c r="G553" s="218">
        <v>0</v>
      </c>
      <c r="H553" s="119" t="s">
        <v>75</v>
      </c>
      <c r="I553" s="117" t="s">
        <v>65</v>
      </c>
      <c r="J553" s="118" t="s">
        <v>2351</v>
      </c>
      <c r="K553" s="118">
        <v>14850000</v>
      </c>
      <c r="L553" s="116" t="s">
        <v>70</v>
      </c>
      <c r="M553" s="118" t="s">
        <v>2652</v>
      </c>
      <c r="N553" s="118">
        <v>1081820476</v>
      </c>
      <c r="O553" s="122">
        <v>13</v>
      </c>
      <c r="P553" s="193">
        <v>45302</v>
      </c>
      <c r="Q553" s="118">
        <v>4518689382</v>
      </c>
      <c r="R553" s="219">
        <v>45342</v>
      </c>
      <c r="S553" s="118">
        <v>14850000</v>
      </c>
      <c r="T553" s="119" t="s">
        <v>67</v>
      </c>
      <c r="U553" s="118">
        <v>1192791759</v>
      </c>
      <c r="V553" s="118" t="s">
        <v>1179</v>
      </c>
      <c r="W553" s="219">
        <v>45342</v>
      </c>
      <c r="X553" s="219">
        <v>45342</v>
      </c>
      <c r="Y553" s="125" t="s">
        <v>77</v>
      </c>
      <c r="Z553" s="219">
        <v>45457</v>
      </c>
      <c r="AA553" s="124">
        <f t="shared" si="36"/>
        <v>115</v>
      </c>
      <c r="AB553" s="118">
        <v>0</v>
      </c>
      <c r="AC553" s="220">
        <v>0</v>
      </c>
      <c r="AD553" s="118">
        <v>0</v>
      </c>
      <c r="AE553" s="193" t="s">
        <v>77</v>
      </c>
      <c r="AF553" s="124">
        <f t="shared" si="39"/>
        <v>0</v>
      </c>
      <c r="AG553" s="118">
        <v>0</v>
      </c>
      <c r="AH553" s="118">
        <v>0</v>
      </c>
      <c r="AI553" s="193" t="s">
        <v>77</v>
      </c>
      <c r="AJ553" s="119">
        <v>0</v>
      </c>
      <c r="AK553" s="123" t="s">
        <v>77</v>
      </c>
      <c r="AL553" s="123" t="s">
        <v>77</v>
      </c>
      <c r="AM553" s="124">
        <f t="shared" si="40"/>
        <v>0</v>
      </c>
      <c r="AN553" s="124">
        <f>+K553+AC553-AH553</f>
        <v>14850000</v>
      </c>
      <c r="AO553" s="119" t="s">
        <v>69</v>
      </c>
      <c r="AP553" s="118">
        <v>14850000</v>
      </c>
      <c r="AQ553" s="119" t="s">
        <v>1214</v>
      </c>
      <c r="AR553" s="118">
        <v>0</v>
      </c>
      <c r="AS553" s="127" t="s">
        <v>77</v>
      </c>
      <c r="AT553" s="221">
        <v>13200000</v>
      </c>
      <c r="AU553" s="159">
        <f t="shared" si="37"/>
        <v>1650000</v>
      </c>
      <c r="AV553" s="98">
        <f t="shared" si="38"/>
        <v>0.88888888888888884</v>
      </c>
      <c r="AW553" s="193" t="s">
        <v>77</v>
      </c>
      <c r="AX553" s="119" t="s">
        <v>1215</v>
      </c>
      <c r="AY553" s="118" t="s">
        <v>2994</v>
      </c>
      <c r="AZ553" s="116" t="s">
        <v>69</v>
      </c>
      <c r="BA553" s="116" t="s">
        <v>69</v>
      </c>
    </row>
    <row r="554" spans="2:53" x14ac:dyDescent="0.25">
      <c r="B554" s="116">
        <v>2024</v>
      </c>
      <c r="C554" s="116">
        <v>891780111</v>
      </c>
      <c r="D554" s="117" t="s">
        <v>64</v>
      </c>
      <c r="E554" s="119" t="s">
        <v>1764</v>
      </c>
      <c r="F554" s="124" t="s">
        <v>2085</v>
      </c>
      <c r="G554" s="218">
        <v>0</v>
      </c>
      <c r="H554" s="119" t="s">
        <v>75</v>
      </c>
      <c r="I554" s="117" t="s">
        <v>65</v>
      </c>
      <c r="J554" s="118" t="s">
        <v>746</v>
      </c>
      <c r="K554" s="118">
        <v>10167000</v>
      </c>
      <c r="L554" s="116" t="s">
        <v>70</v>
      </c>
      <c r="M554" s="118" t="s">
        <v>2653</v>
      </c>
      <c r="N554" s="118">
        <v>1082925224</v>
      </c>
      <c r="O554" s="122">
        <v>13</v>
      </c>
      <c r="P554" s="193">
        <v>45302</v>
      </c>
      <c r="Q554" s="118">
        <v>4518689382</v>
      </c>
      <c r="R554" s="219">
        <v>45342</v>
      </c>
      <c r="S554" s="118">
        <v>10167000</v>
      </c>
      <c r="T554" s="119" t="s">
        <v>67</v>
      </c>
      <c r="U554" s="118">
        <v>36557666</v>
      </c>
      <c r="V554" s="118" t="s">
        <v>1174</v>
      </c>
      <c r="W554" s="219">
        <v>45342</v>
      </c>
      <c r="X554" s="219">
        <v>45342</v>
      </c>
      <c r="Y554" s="125" t="s">
        <v>77</v>
      </c>
      <c r="Z554" s="219">
        <v>45457</v>
      </c>
      <c r="AA554" s="124">
        <f t="shared" si="36"/>
        <v>115</v>
      </c>
      <c r="AB554" s="118">
        <v>0</v>
      </c>
      <c r="AC554" s="220">
        <v>0</v>
      </c>
      <c r="AD554" s="118">
        <v>0</v>
      </c>
      <c r="AE554" s="193" t="s">
        <v>77</v>
      </c>
      <c r="AF554" s="124">
        <f t="shared" si="39"/>
        <v>0</v>
      </c>
      <c r="AG554" s="118">
        <v>0</v>
      </c>
      <c r="AH554" s="118">
        <v>0</v>
      </c>
      <c r="AI554" s="193" t="s">
        <v>77</v>
      </c>
      <c r="AJ554" s="119">
        <v>0</v>
      </c>
      <c r="AK554" s="123" t="s">
        <v>77</v>
      </c>
      <c r="AL554" s="123" t="s">
        <v>77</v>
      </c>
      <c r="AM554" s="124">
        <f t="shared" si="40"/>
        <v>0</v>
      </c>
      <c r="AN554" s="124">
        <f>+K554+AC554-AH554</f>
        <v>10167000</v>
      </c>
      <c r="AO554" s="119" t="s">
        <v>69</v>
      </c>
      <c r="AP554" s="118">
        <v>10167000</v>
      </c>
      <c r="AQ554" s="119" t="s">
        <v>1214</v>
      </c>
      <c r="AR554" s="118">
        <v>0</v>
      </c>
      <c r="AS554" s="127" t="s">
        <v>77</v>
      </c>
      <c r="AT554" s="221">
        <v>8833000</v>
      </c>
      <c r="AU554" s="159">
        <f t="shared" si="37"/>
        <v>1334000</v>
      </c>
      <c r="AV554" s="98">
        <f t="shared" si="38"/>
        <v>0.86879118717419102</v>
      </c>
      <c r="AW554" s="193" t="s">
        <v>77</v>
      </c>
      <c r="AX554" s="119" t="s">
        <v>1215</v>
      </c>
      <c r="AY554" s="118" t="s">
        <v>2995</v>
      </c>
      <c r="AZ554" s="116" t="s">
        <v>69</v>
      </c>
      <c r="BA554" s="116" t="s">
        <v>69</v>
      </c>
    </row>
    <row r="555" spans="2:53" x14ac:dyDescent="0.25">
      <c r="B555" s="116">
        <v>2024</v>
      </c>
      <c r="C555" s="116">
        <v>891780111</v>
      </c>
      <c r="D555" s="117" t="s">
        <v>64</v>
      </c>
      <c r="E555" s="119" t="s">
        <v>1765</v>
      </c>
      <c r="F555" s="124" t="s">
        <v>2086</v>
      </c>
      <c r="G555" s="218">
        <v>0</v>
      </c>
      <c r="H555" s="119" t="s">
        <v>75</v>
      </c>
      <c r="I555" s="117" t="s">
        <v>65</v>
      </c>
      <c r="J555" s="118" t="s">
        <v>2333</v>
      </c>
      <c r="K555" s="118">
        <v>8610000</v>
      </c>
      <c r="L555" s="116" t="s">
        <v>70</v>
      </c>
      <c r="M555" s="118" t="s">
        <v>2654</v>
      </c>
      <c r="N555" s="118">
        <v>1082944401</v>
      </c>
      <c r="O555" s="122">
        <v>14</v>
      </c>
      <c r="P555" s="219">
        <v>45302</v>
      </c>
      <c r="Q555" s="118">
        <v>2126349000</v>
      </c>
      <c r="R555" s="219">
        <v>45342</v>
      </c>
      <c r="S555" s="118">
        <v>8610000</v>
      </c>
      <c r="T555" s="119" t="s">
        <v>67</v>
      </c>
      <c r="U555" s="118">
        <v>85459497</v>
      </c>
      <c r="V555" s="118" t="s">
        <v>1186</v>
      </c>
      <c r="W555" s="219">
        <v>45342</v>
      </c>
      <c r="X555" s="219">
        <v>45342</v>
      </c>
      <c r="Y555" s="125" t="s">
        <v>77</v>
      </c>
      <c r="Z555" s="219">
        <v>45457</v>
      </c>
      <c r="AA555" s="124">
        <f t="shared" si="36"/>
        <v>115</v>
      </c>
      <c r="AB555" s="118">
        <v>0</v>
      </c>
      <c r="AC555" s="220">
        <v>0</v>
      </c>
      <c r="AD555" s="118">
        <v>0</v>
      </c>
      <c r="AE555" s="193" t="s">
        <v>77</v>
      </c>
      <c r="AF555" s="124">
        <f t="shared" si="39"/>
        <v>0</v>
      </c>
      <c r="AG555" s="118">
        <v>0</v>
      </c>
      <c r="AH555" s="118">
        <v>0</v>
      </c>
      <c r="AI555" s="193" t="s">
        <v>77</v>
      </c>
      <c r="AJ555" s="119">
        <v>0</v>
      </c>
      <c r="AK555" s="123" t="s">
        <v>77</v>
      </c>
      <c r="AL555" s="123" t="s">
        <v>77</v>
      </c>
      <c r="AM555" s="124">
        <f t="shared" si="40"/>
        <v>0</v>
      </c>
      <c r="AN555" s="124">
        <f>+K555+AC555-AH555</f>
        <v>8610000</v>
      </c>
      <c r="AO555" s="119" t="s">
        <v>69</v>
      </c>
      <c r="AP555" s="118">
        <v>8610000</v>
      </c>
      <c r="AQ555" s="119" t="s">
        <v>1214</v>
      </c>
      <c r="AR555" s="118">
        <v>0</v>
      </c>
      <c r="AS555" s="127" t="s">
        <v>77</v>
      </c>
      <c r="AT555" s="221">
        <v>7560000</v>
      </c>
      <c r="AU555" s="159">
        <f t="shared" si="37"/>
        <v>1050000</v>
      </c>
      <c r="AV555" s="98">
        <f t="shared" si="38"/>
        <v>0.87804878048780488</v>
      </c>
      <c r="AW555" s="193" t="s">
        <v>77</v>
      </c>
      <c r="AX555" s="119" t="s">
        <v>1215</v>
      </c>
      <c r="AY555" s="118" t="s">
        <v>2996</v>
      </c>
      <c r="AZ555" s="116" t="s">
        <v>69</v>
      </c>
      <c r="BA555" s="116" t="s">
        <v>69</v>
      </c>
    </row>
    <row r="556" spans="2:53" x14ac:dyDescent="0.25">
      <c r="B556" s="116">
        <v>2024</v>
      </c>
      <c r="C556" s="116">
        <v>891780111</v>
      </c>
      <c r="D556" s="117" t="s">
        <v>64</v>
      </c>
      <c r="E556" s="119" t="s">
        <v>1766</v>
      </c>
      <c r="F556" s="124" t="s">
        <v>2087</v>
      </c>
      <c r="G556" s="218">
        <v>0</v>
      </c>
      <c r="H556" s="119" t="s">
        <v>75</v>
      </c>
      <c r="I556" s="117" t="s">
        <v>65</v>
      </c>
      <c r="J556" s="118" t="s">
        <v>2333</v>
      </c>
      <c r="K556" s="118">
        <v>8610000</v>
      </c>
      <c r="L556" s="116" t="s">
        <v>70</v>
      </c>
      <c r="M556" s="118" t="s">
        <v>2655</v>
      </c>
      <c r="N556" s="118">
        <v>1083030981</v>
      </c>
      <c r="O556" s="122">
        <v>14</v>
      </c>
      <c r="P556" s="219">
        <v>45302</v>
      </c>
      <c r="Q556" s="118">
        <v>2126349000</v>
      </c>
      <c r="R556" s="219">
        <v>45342</v>
      </c>
      <c r="S556" s="118">
        <v>8610000</v>
      </c>
      <c r="T556" s="119" t="s">
        <v>67</v>
      </c>
      <c r="U556" s="118">
        <v>85459497</v>
      </c>
      <c r="V556" s="118" t="s">
        <v>1186</v>
      </c>
      <c r="W556" s="219">
        <v>45342</v>
      </c>
      <c r="X556" s="219">
        <v>45342</v>
      </c>
      <c r="Y556" s="125" t="s">
        <v>77</v>
      </c>
      <c r="Z556" s="219">
        <v>45457</v>
      </c>
      <c r="AA556" s="124">
        <f t="shared" si="36"/>
        <v>115</v>
      </c>
      <c r="AB556" s="118">
        <v>0</v>
      </c>
      <c r="AC556" s="220">
        <v>0</v>
      </c>
      <c r="AD556" s="118">
        <v>0</v>
      </c>
      <c r="AE556" s="193" t="s">
        <v>77</v>
      </c>
      <c r="AF556" s="124">
        <f t="shared" si="39"/>
        <v>0</v>
      </c>
      <c r="AG556" s="118">
        <v>0</v>
      </c>
      <c r="AH556" s="118">
        <v>0</v>
      </c>
      <c r="AI556" s="193" t="s">
        <v>77</v>
      </c>
      <c r="AJ556" s="119">
        <v>0</v>
      </c>
      <c r="AK556" s="123" t="s">
        <v>77</v>
      </c>
      <c r="AL556" s="123" t="s">
        <v>77</v>
      </c>
      <c r="AM556" s="124">
        <f t="shared" si="40"/>
        <v>0</v>
      </c>
      <c r="AN556" s="124">
        <f>+K556+AC556-AH556</f>
        <v>8610000</v>
      </c>
      <c r="AO556" s="119" t="s">
        <v>69</v>
      </c>
      <c r="AP556" s="118">
        <v>8610000</v>
      </c>
      <c r="AQ556" s="119" t="s">
        <v>1214</v>
      </c>
      <c r="AR556" s="118">
        <v>0</v>
      </c>
      <c r="AS556" s="127" t="s">
        <v>77</v>
      </c>
      <c r="AT556" s="221">
        <v>7560000</v>
      </c>
      <c r="AU556" s="159">
        <f t="shared" si="37"/>
        <v>1050000</v>
      </c>
      <c r="AV556" s="98">
        <f t="shared" si="38"/>
        <v>0.87804878048780488</v>
      </c>
      <c r="AW556" s="193" t="s">
        <v>77</v>
      </c>
      <c r="AX556" s="119" t="s">
        <v>1215</v>
      </c>
      <c r="AY556" s="118" t="s">
        <v>2997</v>
      </c>
      <c r="AZ556" s="116" t="s">
        <v>69</v>
      </c>
      <c r="BA556" s="116" t="s">
        <v>69</v>
      </c>
    </row>
    <row r="557" spans="2:53" x14ac:dyDescent="0.25">
      <c r="B557" s="116">
        <v>2024</v>
      </c>
      <c r="C557" s="116">
        <v>891780111</v>
      </c>
      <c r="D557" s="117" t="s">
        <v>64</v>
      </c>
      <c r="E557" s="119" t="s">
        <v>1767</v>
      </c>
      <c r="F557" s="124" t="s">
        <v>2088</v>
      </c>
      <c r="G557" s="218">
        <v>0</v>
      </c>
      <c r="H557" s="119" t="s">
        <v>75</v>
      </c>
      <c r="I557" s="117" t="s">
        <v>65</v>
      </c>
      <c r="J557" s="118" t="s">
        <v>2352</v>
      </c>
      <c r="K557" s="118">
        <v>12100000</v>
      </c>
      <c r="L557" s="116" t="s">
        <v>70</v>
      </c>
      <c r="M557" s="118" t="s">
        <v>907</v>
      </c>
      <c r="N557" s="118">
        <v>1143379940</v>
      </c>
      <c r="O557" s="122">
        <v>13</v>
      </c>
      <c r="P557" s="193">
        <v>45302</v>
      </c>
      <c r="Q557" s="118">
        <v>4518689382</v>
      </c>
      <c r="R557" s="219">
        <v>45342</v>
      </c>
      <c r="S557" s="118">
        <v>12100000</v>
      </c>
      <c r="T557" s="119" t="s">
        <v>67</v>
      </c>
      <c r="U557" s="118">
        <v>57461216</v>
      </c>
      <c r="V557" s="118" t="s">
        <v>1180</v>
      </c>
      <c r="W557" s="219">
        <v>45342</v>
      </c>
      <c r="X557" s="219">
        <v>45342</v>
      </c>
      <c r="Y557" s="125" t="s">
        <v>77</v>
      </c>
      <c r="Z557" s="219">
        <v>45457</v>
      </c>
      <c r="AA557" s="124">
        <f t="shared" si="36"/>
        <v>115</v>
      </c>
      <c r="AB557" s="118">
        <v>0</v>
      </c>
      <c r="AC557" s="220">
        <v>0</v>
      </c>
      <c r="AD557" s="118">
        <v>0</v>
      </c>
      <c r="AE557" s="193" t="s">
        <v>77</v>
      </c>
      <c r="AF557" s="124">
        <f t="shared" si="39"/>
        <v>0</v>
      </c>
      <c r="AG557" s="118">
        <v>0</v>
      </c>
      <c r="AH557" s="118">
        <v>0</v>
      </c>
      <c r="AI557" s="193" t="s">
        <v>77</v>
      </c>
      <c r="AJ557" s="119">
        <v>0</v>
      </c>
      <c r="AK557" s="123" t="s">
        <v>77</v>
      </c>
      <c r="AL557" s="123" t="s">
        <v>77</v>
      </c>
      <c r="AM557" s="124">
        <f t="shared" si="40"/>
        <v>0</v>
      </c>
      <c r="AN557" s="124">
        <f>+K557+AC557-AH557</f>
        <v>12100000</v>
      </c>
      <c r="AO557" s="119" t="s">
        <v>69</v>
      </c>
      <c r="AP557" s="118">
        <v>12100000</v>
      </c>
      <c r="AQ557" s="119" t="s">
        <v>1214</v>
      </c>
      <c r="AR557" s="118">
        <v>0</v>
      </c>
      <c r="AS557" s="127" t="s">
        <v>77</v>
      </c>
      <c r="AT557" s="221">
        <v>10600000</v>
      </c>
      <c r="AU557" s="159">
        <f t="shared" si="37"/>
        <v>1500000</v>
      </c>
      <c r="AV557" s="98">
        <f t="shared" si="38"/>
        <v>0.87603305785123964</v>
      </c>
      <c r="AW557" s="193" t="s">
        <v>77</v>
      </c>
      <c r="AX557" s="119" t="s">
        <v>1215</v>
      </c>
      <c r="AY557" s="118" t="s">
        <v>2998</v>
      </c>
      <c r="AZ557" s="116" t="s">
        <v>69</v>
      </c>
      <c r="BA557" s="116" t="s">
        <v>69</v>
      </c>
    </row>
    <row r="558" spans="2:53" x14ac:dyDescent="0.25">
      <c r="B558" s="116">
        <v>2024</v>
      </c>
      <c r="C558" s="116">
        <v>891780111</v>
      </c>
      <c r="D558" s="117" t="s">
        <v>64</v>
      </c>
      <c r="E558" s="119" t="s">
        <v>1768</v>
      </c>
      <c r="F558" s="124" t="s">
        <v>2089</v>
      </c>
      <c r="G558" s="218">
        <v>0</v>
      </c>
      <c r="H558" s="119" t="s">
        <v>75</v>
      </c>
      <c r="I558" s="117" t="s">
        <v>65</v>
      </c>
      <c r="J558" s="118" t="s">
        <v>2353</v>
      </c>
      <c r="K558" s="118">
        <v>8610000</v>
      </c>
      <c r="L558" s="116" t="s">
        <v>70</v>
      </c>
      <c r="M558" s="118" t="s">
        <v>2656</v>
      </c>
      <c r="N558" s="118">
        <v>36726128</v>
      </c>
      <c r="O558" s="122">
        <v>14</v>
      </c>
      <c r="P558" s="219">
        <v>45302</v>
      </c>
      <c r="Q558" s="118">
        <v>2126349000</v>
      </c>
      <c r="R558" s="219">
        <v>45342</v>
      </c>
      <c r="S558" s="118">
        <v>8610000</v>
      </c>
      <c r="T558" s="119" t="s">
        <v>67</v>
      </c>
      <c r="U558" s="118">
        <v>7633817</v>
      </c>
      <c r="V558" s="118" t="s">
        <v>1185</v>
      </c>
      <c r="W558" s="219">
        <v>45342</v>
      </c>
      <c r="X558" s="219">
        <v>45342</v>
      </c>
      <c r="Y558" s="125" t="s">
        <v>77</v>
      </c>
      <c r="Z558" s="219">
        <v>45457</v>
      </c>
      <c r="AA558" s="124">
        <f t="shared" si="36"/>
        <v>115</v>
      </c>
      <c r="AB558" s="118">
        <v>0</v>
      </c>
      <c r="AC558" s="220">
        <v>0</v>
      </c>
      <c r="AD558" s="118">
        <v>0</v>
      </c>
      <c r="AE558" s="193" t="s">
        <v>77</v>
      </c>
      <c r="AF558" s="124">
        <f t="shared" si="39"/>
        <v>0</v>
      </c>
      <c r="AG558" s="118">
        <v>0</v>
      </c>
      <c r="AH558" s="118">
        <v>0</v>
      </c>
      <c r="AI558" s="193" t="s">
        <v>77</v>
      </c>
      <c r="AJ558" s="119">
        <v>0</v>
      </c>
      <c r="AK558" s="123" t="s">
        <v>77</v>
      </c>
      <c r="AL558" s="123" t="s">
        <v>77</v>
      </c>
      <c r="AM558" s="124">
        <f t="shared" si="40"/>
        <v>0</v>
      </c>
      <c r="AN558" s="124">
        <f>+K558+AC558-AH558</f>
        <v>8610000</v>
      </c>
      <c r="AO558" s="119" t="s">
        <v>69</v>
      </c>
      <c r="AP558" s="118">
        <v>8610000</v>
      </c>
      <c r="AQ558" s="119" t="s">
        <v>1214</v>
      </c>
      <c r="AR558" s="118">
        <v>0</v>
      </c>
      <c r="AS558" s="127" t="s">
        <v>77</v>
      </c>
      <c r="AT558" s="221">
        <v>7490000</v>
      </c>
      <c r="AU558" s="159">
        <f t="shared" si="37"/>
        <v>1120000</v>
      </c>
      <c r="AV558" s="98">
        <f t="shared" si="38"/>
        <v>0.86991869918699183</v>
      </c>
      <c r="AW558" s="193" t="s">
        <v>77</v>
      </c>
      <c r="AX558" s="119" t="s">
        <v>1215</v>
      </c>
      <c r="AY558" s="118" t="s">
        <v>2999</v>
      </c>
      <c r="AZ558" s="116" t="s">
        <v>69</v>
      </c>
      <c r="BA558" s="116" t="s">
        <v>69</v>
      </c>
    </row>
    <row r="559" spans="2:53" x14ac:dyDescent="0.25">
      <c r="B559" s="116">
        <v>2024</v>
      </c>
      <c r="C559" s="116">
        <v>891780111</v>
      </c>
      <c r="D559" s="117" t="s">
        <v>64</v>
      </c>
      <c r="E559" s="119" t="s">
        <v>1769</v>
      </c>
      <c r="F559" s="124" t="s">
        <v>2090</v>
      </c>
      <c r="G559" s="218">
        <v>0</v>
      </c>
      <c r="H559" s="119" t="s">
        <v>75</v>
      </c>
      <c r="I559" s="117" t="s">
        <v>65</v>
      </c>
      <c r="J559" s="118" t="s">
        <v>2354</v>
      </c>
      <c r="K559" s="118">
        <v>8610000</v>
      </c>
      <c r="L559" s="116" t="s">
        <v>70</v>
      </c>
      <c r="M559" s="118" t="s">
        <v>2657</v>
      </c>
      <c r="N559" s="118">
        <v>36723382</v>
      </c>
      <c r="O559" s="122">
        <v>14</v>
      </c>
      <c r="P559" s="219">
        <v>45302</v>
      </c>
      <c r="Q559" s="118">
        <v>2126349000</v>
      </c>
      <c r="R559" s="219">
        <v>45342</v>
      </c>
      <c r="S559" s="118">
        <v>8610000</v>
      </c>
      <c r="T559" s="119" t="s">
        <v>67</v>
      </c>
      <c r="U559" s="118">
        <v>7633817</v>
      </c>
      <c r="V559" s="118" t="s">
        <v>1185</v>
      </c>
      <c r="W559" s="219">
        <v>45342</v>
      </c>
      <c r="X559" s="219">
        <v>45342</v>
      </c>
      <c r="Y559" s="125" t="s">
        <v>77</v>
      </c>
      <c r="Z559" s="219">
        <v>45457</v>
      </c>
      <c r="AA559" s="124">
        <f t="shared" si="36"/>
        <v>115</v>
      </c>
      <c r="AB559" s="118">
        <v>0</v>
      </c>
      <c r="AC559" s="220">
        <v>0</v>
      </c>
      <c r="AD559" s="118">
        <v>0</v>
      </c>
      <c r="AE559" s="193" t="s">
        <v>77</v>
      </c>
      <c r="AF559" s="124">
        <f t="shared" si="39"/>
        <v>0</v>
      </c>
      <c r="AG559" s="118">
        <v>0</v>
      </c>
      <c r="AH559" s="118">
        <v>0</v>
      </c>
      <c r="AI559" s="193" t="s">
        <v>77</v>
      </c>
      <c r="AJ559" s="119">
        <v>0</v>
      </c>
      <c r="AK559" s="123" t="s">
        <v>77</v>
      </c>
      <c r="AL559" s="123" t="s">
        <v>77</v>
      </c>
      <c r="AM559" s="124">
        <f t="shared" si="40"/>
        <v>0</v>
      </c>
      <c r="AN559" s="124">
        <f>+K559+AC559-AH559</f>
        <v>8610000</v>
      </c>
      <c r="AO559" s="119" t="s">
        <v>69</v>
      </c>
      <c r="AP559" s="118">
        <v>8610000</v>
      </c>
      <c r="AQ559" s="119" t="s">
        <v>1214</v>
      </c>
      <c r="AR559" s="118">
        <v>0</v>
      </c>
      <c r="AS559" s="127" t="s">
        <v>77</v>
      </c>
      <c r="AT559" s="221">
        <v>7490000</v>
      </c>
      <c r="AU559" s="159">
        <f t="shared" si="37"/>
        <v>1120000</v>
      </c>
      <c r="AV559" s="98">
        <f t="shared" si="38"/>
        <v>0.86991869918699183</v>
      </c>
      <c r="AW559" s="193" t="s">
        <v>77</v>
      </c>
      <c r="AX559" s="119" t="s">
        <v>1215</v>
      </c>
      <c r="AY559" s="118" t="s">
        <v>3000</v>
      </c>
      <c r="AZ559" s="116" t="s">
        <v>69</v>
      </c>
      <c r="BA559" s="116" t="s">
        <v>69</v>
      </c>
    </row>
    <row r="560" spans="2:53" x14ac:dyDescent="0.25">
      <c r="B560" s="116">
        <v>2024</v>
      </c>
      <c r="C560" s="116">
        <v>891780111</v>
      </c>
      <c r="D560" s="117" t="s">
        <v>64</v>
      </c>
      <c r="E560" s="119" t="s">
        <v>1770</v>
      </c>
      <c r="F560" s="124" t="s">
        <v>2091</v>
      </c>
      <c r="G560" s="218">
        <v>0</v>
      </c>
      <c r="H560" s="119" t="s">
        <v>75</v>
      </c>
      <c r="I560" s="117" t="s">
        <v>65</v>
      </c>
      <c r="J560" s="118" t="s">
        <v>2354</v>
      </c>
      <c r="K560" s="118">
        <v>8610000</v>
      </c>
      <c r="L560" s="116" t="s">
        <v>70</v>
      </c>
      <c r="M560" s="118" t="s">
        <v>2658</v>
      </c>
      <c r="N560" s="118">
        <v>85150457</v>
      </c>
      <c r="O560" s="122">
        <v>14</v>
      </c>
      <c r="P560" s="219">
        <v>45302</v>
      </c>
      <c r="Q560" s="118">
        <v>2126349000</v>
      </c>
      <c r="R560" s="219">
        <v>45342</v>
      </c>
      <c r="S560" s="118">
        <v>8610000</v>
      </c>
      <c r="T560" s="119" t="s">
        <v>67</v>
      </c>
      <c r="U560" s="118">
        <v>7633817</v>
      </c>
      <c r="V560" s="118" t="s">
        <v>1185</v>
      </c>
      <c r="W560" s="219">
        <v>45342</v>
      </c>
      <c r="X560" s="219">
        <v>45342</v>
      </c>
      <c r="Y560" s="125" t="s">
        <v>77</v>
      </c>
      <c r="Z560" s="219">
        <v>45457</v>
      </c>
      <c r="AA560" s="124">
        <f t="shared" si="36"/>
        <v>115</v>
      </c>
      <c r="AB560" s="118">
        <v>0</v>
      </c>
      <c r="AC560" s="220">
        <v>0</v>
      </c>
      <c r="AD560" s="118">
        <v>0</v>
      </c>
      <c r="AE560" s="193" t="s">
        <v>77</v>
      </c>
      <c r="AF560" s="124">
        <f t="shared" si="39"/>
        <v>0</v>
      </c>
      <c r="AG560" s="118">
        <v>0</v>
      </c>
      <c r="AH560" s="118">
        <v>0</v>
      </c>
      <c r="AI560" s="193" t="s">
        <v>77</v>
      </c>
      <c r="AJ560" s="119">
        <v>0</v>
      </c>
      <c r="AK560" s="123" t="s">
        <v>77</v>
      </c>
      <c r="AL560" s="123" t="s">
        <v>77</v>
      </c>
      <c r="AM560" s="124">
        <f t="shared" si="40"/>
        <v>0</v>
      </c>
      <c r="AN560" s="124">
        <f>+K560+AC560-AH560</f>
        <v>8610000</v>
      </c>
      <c r="AO560" s="119" t="s">
        <v>69</v>
      </c>
      <c r="AP560" s="118">
        <v>8610000</v>
      </c>
      <c r="AQ560" s="119" t="s">
        <v>1214</v>
      </c>
      <c r="AR560" s="118">
        <v>0</v>
      </c>
      <c r="AS560" s="127" t="s">
        <v>77</v>
      </c>
      <c r="AT560" s="221">
        <v>7490000</v>
      </c>
      <c r="AU560" s="159">
        <f t="shared" si="37"/>
        <v>1120000</v>
      </c>
      <c r="AV560" s="98">
        <f t="shared" si="38"/>
        <v>0.86991869918699183</v>
      </c>
      <c r="AW560" s="193" t="s">
        <v>77</v>
      </c>
      <c r="AX560" s="119" t="s">
        <v>1215</v>
      </c>
      <c r="AY560" s="118" t="s">
        <v>3001</v>
      </c>
      <c r="AZ560" s="116" t="s">
        <v>69</v>
      </c>
      <c r="BA560" s="116" t="s">
        <v>69</v>
      </c>
    </row>
    <row r="561" spans="2:53" x14ac:dyDescent="0.25">
      <c r="B561" s="116">
        <v>2024</v>
      </c>
      <c r="C561" s="116">
        <v>891780111</v>
      </c>
      <c r="D561" s="117" t="s">
        <v>64</v>
      </c>
      <c r="E561" s="119" t="s">
        <v>1771</v>
      </c>
      <c r="F561" s="124" t="s">
        <v>2092</v>
      </c>
      <c r="G561" s="218">
        <v>0</v>
      </c>
      <c r="H561" s="119" t="s">
        <v>75</v>
      </c>
      <c r="I561" s="117" t="s">
        <v>65</v>
      </c>
      <c r="J561" s="118" t="s">
        <v>2355</v>
      </c>
      <c r="K561" s="118">
        <v>8610000</v>
      </c>
      <c r="L561" s="116" t="s">
        <v>70</v>
      </c>
      <c r="M561" s="118" t="s">
        <v>2659</v>
      </c>
      <c r="N561" s="118">
        <v>1004364827</v>
      </c>
      <c r="O561" s="122">
        <v>14</v>
      </c>
      <c r="P561" s="219">
        <v>45302</v>
      </c>
      <c r="Q561" s="118">
        <v>2126349000</v>
      </c>
      <c r="R561" s="219">
        <v>45342</v>
      </c>
      <c r="S561" s="118">
        <v>8610000</v>
      </c>
      <c r="T561" s="119" t="s">
        <v>67</v>
      </c>
      <c r="U561" s="118">
        <v>85450705</v>
      </c>
      <c r="V561" s="118" t="s">
        <v>2707</v>
      </c>
      <c r="W561" s="219">
        <v>45342</v>
      </c>
      <c r="X561" s="219">
        <v>45342</v>
      </c>
      <c r="Y561" s="125" t="s">
        <v>77</v>
      </c>
      <c r="Z561" s="219">
        <v>45457</v>
      </c>
      <c r="AA561" s="124">
        <f t="shared" si="36"/>
        <v>115</v>
      </c>
      <c r="AB561" s="118">
        <v>0</v>
      </c>
      <c r="AC561" s="220">
        <v>0</v>
      </c>
      <c r="AD561" s="118">
        <v>0</v>
      </c>
      <c r="AE561" s="193" t="s">
        <v>77</v>
      </c>
      <c r="AF561" s="124">
        <f t="shared" si="39"/>
        <v>0</v>
      </c>
      <c r="AG561" s="118">
        <v>0</v>
      </c>
      <c r="AH561" s="118">
        <v>0</v>
      </c>
      <c r="AI561" s="193" t="s">
        <v>77</v>
      </c>
      <c r="AJ561" s="119">
        <v>0</v>
      </c>
      <c r="AK561" s="123" t="s">
        <v>77</v>
      </c>
      <c r="AL561" s="123" t="s">
        <v>77</v>
      </c>
      <c r="AM561" s="124">
        <f t="shared" si="40"/>
        <v>0</v>
      </c>
      <c r="AN561" s="124">
        <f>+K561+AC561-AH561</f>
        <v>8610000</v>
      </c>
      <c r="AO561" s="119" t="s">
        <v>69</v>
      </c>
      <c r="AP561" s="118">
        <v>8610000</v>
      </c>
      <c r="AQ561" s="119" t="s">
        <v>1214</v>
      </c>
      <c r="AR561" s="118">
        <v>0</v>
      </c>
      <c r="AS561" s="127" t="s">
        <v>77</v>
      </c>
      <c r="AT561" s="221">
        <v>7560000</v>
      </c>
      <c r="AU561" s="159">
        <f t="shared" si="37"/>
        <v>1050000</v>
      </c>
      <c r="AV561" s="98">
        <f t="shared" si="38"/>
        <v>0.87804878048780488</v>
      </c>
      <c r="AW561" s="193" t="s">
        <v>77</v>
      </c>
      <c r="AX561" s="119" t="s">
        <v>1215</v>
      </c>
      <c r="AY561" s="118" t="s">
        <v>3002</v>
      </c>
      <c r="AZ561" s="116" t="s">
        <v>69</v>
      </c>
      <c r="BA561" s="116" t="s">
        <v>69</v>
      </c>
    </row>
    <row r="562" spans="2:53" x14ac:dyDescent="0.25">
      <c r="B562" s="116">
        <v>2024</v>
      </c>
      <c r="C562" s="116">
        <v>891780111</v>
      </c>
      <c r="D562" s="117" t="s">
        <v>64</v>
      </c>
      <c r="E562" s="119" t="s">
        <v>1772</v>
      </c>
      <c r="F562" s="124" t="s">
        <v>2093</v>
      </c>
      <c r="G562" s="218">
        <v>0</v>
      </c>
      <c r="H562" s="119" t="s">
        <v>75</v>
      </c>
      <c r="I562" s="117" t="s">
        <v>65</v>
      </c>
      <c r="J562" s="118" t="s">
        <v>2333</v>
      </c>
      <c r="K562" s="118">
        <v>8610000</v>
      </c>
      <c r="L562" s="116" t="s">
        <v>70</v>
      </c>
      <c r="M562" s="118" t="s">
        <v>2660</v>
      </c>
      <c r="N562" s="118">
        <v>1082991395</v>
      </c>
      <c r="O562" s="122">
        <v>14</v>
      </c>
      <c r="P562" s="219">
        <v>45302</v>
      </c>
      <c r="Q562" s="118">
        <v>2126349000</v>
      </c>
      <c r="R562" s="219">
        <v>45342</v>
      </c>
      <c r="S562" s="118">
        <v>8610000</v>
      </c>
      <c r="T562" s="119" t="s">
        <v>67</v>
      </c>
      <c r="U562" s="118">
        <v>85459497</v>
      </c>
      <c r="V562" s="118" t="s">
        <v>1186</v>
      </c>
      <c r="W562" s="219">
        <v>45342</v>
      </c>
      <c r="X562" s="219">
        <v>45342</v>
      </c>
      <c r="Y562" s="125" t="s">
        <v>77</v>
      </c>
      <c r="Z562" s="219">
        <v>45457</v>
      </c>
      <c r="AA562" s="124">
        <f t="shared" si="36"/>
        <v>115</v>
      </c>
      <c r="AB562" s="118">
        <v>0</v>
      </c>
      <c r="AC562" s="220">
        <v>0</v>
      </c>
      <c r="AD562" s="118">
        <v>0</v>
      </c>
      <c r="AE562" s="193" t="s">
        <v>77</v>
      </c>
      <c r="AF562" s="124">
        <f t="shared" si="39"/>
        <v>0</v>
      </c>
      <c r="AG562" s="118">
        <v>0</v>
      </c>
      <c r="AH562" s="118">
        <v>0</v>
      </c>
      <c r="AI562" s="193" t="s">
        <v>77</v>
      </c>
      <c r="AJ562" s="119">
        <v>0</v>
      </c>
      <c r="AK562" s="123" t="s">
        <v>77</v>
      </c>
      <c r="AL562" s="123" t="s">
        <v>77</v>
      </c>
      <c r="AM562" s="124">
        <f t="shared" si="40"/>
        <v>0</v>
      </c>
      <c r="AN562" s="124">
        <f>+K562+AC562-AH562</f>
        <v>8610000</v>
      </c>
      <c r="AO562" s="119" t="s">
        <v>69</v>
      </c>
      <c r="AP562" s="118">
        <v>8610000</v>
      </c>
      <c r="AQ562" s="119" t="s">
        <v>1214</v>
      </c>
      <c r="AR562" s="118">
        <v>0</v>
      </c>
      <c r="AS562" s="127" t="s">
        <v>77</v>
      </c>
      <c r="AT562" s="221">
        <v>7560000</v>
      </c>
      <c r="AU562" s="159">
        <f t="shared" si="37"/>
        <v>1050000</v>
      </c>
      <c r="AV562" s="98">
        <f t="shared" si="38"/>
        <v>0.87804878048780488</v>
      </c>
      <c r="AW562" s="193" t="s">
        <v>77</v>
      </c>
      <c r="AX562" s="119" t="s">
        <v>1215</v>
      </c>
      <c r="AY562" s="118" t="s">
        <v>3003</v>
      </c>
      <c r="AZ562" s="116" t="s">
        <v>69</v>
      </c>
      <c r="BA562" s="116" t="s">
        <v>69</v>
      </c>
    </row>
    <row r="563" spans="2:53" x14ac:dyDescent="0.25">
      <c r="B563" s="116">
        <v>2024</v>
      </c>
      <c r="C563" s="116">
        <v>891780111</v>
      </c>
      <c r="D563" s="117" t="s">
        <v>64</v>
      </c>
      <c r="E563" s="119" t="s">
        <v>1773</v>
      </c>
      <c r="F563" s="124" t="s">
        <v>2094</v>
      </c>
      <c r="G563" s="218">
        <v>0</v>
      </c>
      <c r="H563" s="119" t="s">
        <v>75</v>
      </c>
      <c r="I563" s="117" t="s">
        <v>65</v>
      </c>
      <c r="J563" s="118" t="s">
        <v>2333</v>
      </c>
      <c r="K563" s="118">
        <v>8610000</v>
      </c>
      <c r="L563" s="116" t="s">
        <v>70</v>
      </c>
      <c r="M563" s="118" t="s">
        <v>2661</v>
      </c>
      <c r="N563" s="118">
        <v>1082944952</v>
      </c>
      <c r="O563" s="122">
        <v>14</v>
      </c>
      <c r="P563" s="219">
        <v>45302</v>
      </c>
      <c r="Q563" s="118">
        <v>2126349000</v>
      </c>
      <c r="R563" s="219">
        <v>45342</v>
      </c>
      <c r="S563" s="118">
        <v>8610000</v>
      </c>
      <c r="T563" s="119" t="s">
        <v>67</v>
      </c>
      <c r="U563" s="118">
        <v>85459497</v>
      </c>
      <c r="V563" s="118" t="s">
        <v>1186</v>
      </c>
      <c r="W563" s="219">
        <v>45342</v>
      </c>
      <c r="X563" s="219">
        <v>45342</v>
      </c>
      <c r="Y563" s="125" t="s">
        <v>77</v>
      </c>
      <c r="Z563" s="219">
        <v>45457</v>
      </c>
      <c r="AA563" s="124">
        <f t="shared" si="36"/>
        <v>115</v>
      </c>
      <c r="AB563" s="118">
        <v>0</v>
      </c>
      <c r="AC563" s="220">
        <v>0</v>
      </c>
      <c r="AD563" s="118">
        <v>0</v>
      </c>
      <c r="AE563" s="193" t="s">
        <v>77</v>
      </c>
      <c r="AF563" s="124">
        <f t="shared" si="39"/>
        <v>0</v>
      </c>
      <c r="AG563" s="118">
        <v>0</v>
      </c>
      <c r="AH563" s="118">
        <v>0</v>
      </c>
      <c r="AI563" s="193" t="s">
        <v>77</v>
      </c>
      <c r="AJ563" s="119">
        <v>0</v>
      </c>
      <c r="AK563" s="123" t="s">
        <v>77</v>
      </c>
      <c r="AL563" s="123" t="s">
        <v>77</v>
      </c>
      <c r="AM563" s="124">
        <f t="shared" si="40"/>
        <v>0</v>
      </c>
      <c r="AN563" s="124">
        <f>+K563+AC563-AH563</f>
        <v>8610000</v>
      </c>
      <c r="AO563" s="119" t="s">
        <v>69</v>
      </c>
      <c r="AP563" s="118">
        <v>8610000</v>
      </c>
      <c r="AQ563" s="119" t="s">
        <v>1214</v>
      </c>
      <c r="AR563" s="118">
        <v>0</v>
      </c>
      <c r="AS563" s="127" t="s">
        <v>77</v>
      </c>
      <c r="AT563" s="221">
        <v>7560000</v>
      </c>
      <c r="AU563" s="159">
        <f t="shared" si="37"/>
        <v>1050000</v>
      </c>
      <c r="AV563" s="98">
        <f t="shared" si="38"/>
        <v>0.87804878048780488</v>
      </c>
      <c r="AW563" s="193" t="s">
        <v>77</v>
      </c>
      <c r="AX563" s="119" t="s">
        <v>1215</v>
      </c>
      <c r="AY563" s="118" t="s">
        <v>3004</v>
      </c>
      <c r="AZ563" s="116" t="s">
        <v>69</v>
      </c>
      <c r="BA563" s="116" t="s">
        <v>69</v>
      </c>
    </row>
    <row r="564" spans="2:53" x14ac:dyDescent="0.25">
      <c r="B564" s="116">
        <v>2024</v>
      </c>
      <c r="C564" s="116">
        <v>891780111</v>
      </c>
      <c r="D564" s="117" t="s">
        <v>64</v>
      </c>
      <c r="E564" s="119" t="s">
        <v>1774</v>
      </c>
      <c r="F564" s="124" t="s">
        <v>2095</v>
      </c>
      <c r="G564" s="218">
        <v>0</v>
      </c>
      <c r="H564" s="119" t="s">
        <v>75</v>
      </c>
      <c r="I564" s="117" t="s">
        <v>65</v>
      </c>
      <c r="J564" s="118" t="s">
        <v>2356</v>
      </c>
      <c r="K564" s="118">
        <v>8610000</v>
      </c>
      <c r="L564" s="116" t="s">
        <v>70</v>
      </c>
      <c r="M564" s="118" t="s">
        <v>2662</v>
      </c>
      <c r="N564" s="118">
        <v>84458834</v>
      </c>
      <c r="O564" s="122">
        <v>14</v>
      </c>
      <c r="P564" s="219">
        <v>45302</v>
      </c>
      <c r="Q564" s="118">
        <v>2126349000</v>
      </c>
      <c r="R564" s="219">
        <v>45342</v>
      </c>
      <c r="S564" s="118">
        <v>8610000</v>
      </c>
      <c r="T564" s="119" t="s">
        <v>67</v>
      </c>
      <c r="U564" s="118">
        <v>1082863147</v>
      </c>
      <c r="V564" s="118" t="s">
        <v>2711</v>
      </c>
      <c r="W564" s="219">
        <v>45342</v>
      </c>
      <c r="X564" s="219">
        <v>45342</v>
      </c>
      <c r="Y564" s="125" t="s">
        <v>77</v>
      </c>
      <c r="Z564" s="219">
        <v>45457</v>
      </c>
      <c r="AA564" s="124">
        <f t="shared" si="36"/>
        <v>115</v>
      </c>
      <c r="AB564" s="118">
        <v>0</v>
      </c>
      <c r="AC564" s="220">
        <v>0</v>
      </c>
      <c r="AD564" s="118">
        <v>0</v>
      </c>
      <c r="AE564" s="193" t="s">
        <v>77</v>
      </c>
      <c r="AF564" s="124">
        <f t="shared" si="39"/>
        <v>0</v>
      </c>
      <c r="AG564" s="118">
        <v>0</v>
      </c>
      <c r="AH564" s="118">
        <v>0</v>
      </c>
      <c r="AI564" s="193" t="s">
        <v>77</v>
      </c>
      <c r="AJ564" s="119">
        <v>0</v>
      </c>
      <c r="AK564" s="123" t="s">
        <v>77</v>
      </c>
      <c r="AL564" s="123" t="s">
        <v>77</v>
      </c>
      <c r="AM564" s="124">
        <f t="shared" si="40"/>
        <v>0</v>
      </c>
      <c r="AN564" s="124">
        <f>+K564+AC564-AH564</f>
        <v>8610000</v>
      </c>
      <c r="AO564" s="119" t="s">
        <v>69</v>
      </c>
      <c r="AP564" s="118">
        <v>8610000</v>
      </c>
      <c r="AQ564" s="119" t="s">
        <v>1214</v>
      </c>
      <c r="AR564" s="118">
        <v>0</v>
      </c>
      <c r="AS564" s="127" t="s">
        <v>77</v>
      </c>
      <c r="AT564" s="221">
        <v>7560000</v>
      </c>
      <c r="AU564" s="159">
        <f t="shared" si="37"/>
        <v>1050000</v>
      </c>
      <c r="AV564" s="98">
        <f t="shared" si="38"/>
        <v>0.87804878048780488</v>
      </c>
      <c r="AW564" s="193" t="s">
        <v>77</v>
      </c>
      <c r="AX564" s="119" t="s">
        <v>1215</v>
      </c>
      <c r="AY564" s="118" t="s">
        <v>3005</v>
      </c>
      <c r="AZ564" s="116" t="s">
        <v>69</v>
      </c>
      <c r="BA564" s="116" t="s">
        <v>69</v>
      </c>
    </row>
    <row r="565" spans="2:53" x14ac:dyDescent="0.25">
      <c r="B565" s="116">
        <v>2024</v>
      </c>
      <c r="C565" s="116">
        <v>891780111</v>
      </c>
      <c r="D565" s="117" t="s">
        <v>64</v>
      </c>
      <c r="E565" s="119" t="s">
        <v>1775</v>
      </c>
      <c r="F565" s="124" t="s">
        <v>2096</v>
      </c>
      <c r="G565" s="218">
        <v>0</v>
      </c>
      <c r="H565" s="119" t="s">
        <v>75</v>
      </c>
      <c r="I565" s="117" t="s">
        <v>65</v>
      </c>
      <c r="J565" s="118" t="s">
        <v>2357</v>
      </c>
      <c r="K565" s="118">
        <v>8610000</v>
      </c>
      <c r="L565" s="116" t="s">
        <v>70</v>
      </c>
      <c r="M565" s="118" t="s">
        <v>2663</v>
      </c>
      <c r="N565" s="118">
        <v>1102859409</v>
      </c>
      <c r="O565" s="122">
        <v>14</v>
      </c>
      <c r="P565" s="219">
        <v>45302</v>
      </c>
      <c r="Q565" s="118">
        <v>2126349000</v>
      </c>
      <c r="R565" s="219">
        <v>45342</v>
      </c>
      <c r="S565" s="118">
        <v>8610000</v>
      </c>
      <c r="T565" s="119" t="s">
        <v>67</v>
      </c>
      <c r="U565" s="118">
        <v>84450555</v>
      </c>
      <c r="V565" s="118" t="s">
        <v>2722</v>
      </c>
      <c r="W565" s="219">
        <v>45342</v>
      </c>
      <c r="X565" s="219">
        <v>45342</v>
      </c>
      <c r="Y565" s="125" t="s">
        <v>77</v>
      </c>
      <c r="Z565" s="219">
        <v>45457</v>
      </c>
      <c r="AA565" s="124">
        <f t="shared" si="36"/>
        <v>115</v>
      </c>
      <c r="AB565" s="118">
        <v>0</v>
      </c>
      <c r="AC565" s="220">
        <v>0</v>
      </c>
      <c r="AD565" s="118">
        <v>0</v>
      </c>
      <c r="AE565" s="193" t="s">
        <v>77</v>
      </c>
      <c r="AF565" s="124">
        <f t="shared" si="39"/>
        <v>0</v>
      </c>
      <c r="AG565" s="118">
        <v>0</v>
      </c>
      <c r="AH565" s="118">
        <v>0</v>
      </c>
      <c r="AI565" s="193" t="s">
        <v>77</v>
      </c>
      <c r="AJ565" s="119">
        <v>0</v>
      </c>
      <c r="AK565" s="123" t="s">
        <v>77</v>
      </c>
      <c r="AL565" s="123" t="s">
        <v>77</v>
      </c>
      <c r="AM565" s="124">
        <f t="shared" si="40"/>
        <v>0</v>
      </c>
      <c r="AN565" s="124">
        <f>+K565+AC565-AH565</f>
        <v>8610000</v>
      </c>
      <c r="AO565" s="119" t="s">
        <v>69</v>
      </c>
      <c r="AP565" s="118">
        <v>8610000</v>
      </c>
      <c r="AQ565" s="119" t="s">
        <v>1214</v>
      </c>
      <c r="AR565" s="118">
        <v>0</v>
      </c>
      <c r="AS565" s="127" t="s">
        <v>77</v>
      </c>
      <c r="AT565" s="221">
        <v>7560000</v>
      </c>
      <c r="AU565" s="159">
        <f t="shared" si="37"/>
        <v>1050000</v>
      </c>
      <c r="AV565" s="98">
        <f t="shared" si="38"/>
        <v>0.87804878048780488</v>
      </c>
      <c r="AW565" s="193" t="s">
        <v>77</v>
      </c>
      <c r="AX565" s="119" t="s">
        <v>1215</v>
      </c>
      <c r="AY565" s="118" t="s">
        <v>3006</v>
      </c>
      <c r="AZ565" s="116" t="s">
        <v>69</v>
      </c>
      <c r="BA565" s="116" t="s">
        <v>69</v>
      </c>
    </row>
    <row r="566" spans="2:53" x14ac:dyDescent="0.25">
      <c r="B566" s="116">
        <v>2024</v>
      </c>
      <c r="C566" s="116">
        <v>891780111</v>
      </c>
      <c r="D566" s="117" t="s">
        <v>64</v>
      </c>
      <c r="E566" s="119" t="s">
        <v>1776</v>
      </c>
      <c r="F566" s="124" t="s">
        <v>2097</v>
      </c>
      <c r="G566" s="218">
        <v>0</v>
      </c>
      <c r="H566" s="119" t="s">
        <v>75</v>
      </c>
      <c r="I566" s="117" t="s">
        <v>65</v>
      </c>
      <c r="J566" s="118" t="s">
        <v>2358</v>
      </c>
      <c r="K566" s="118">
        <v>14640000</v>
      </c>
      <c r="L566" s="116" t="s">
        <v>70</v>
      </c>
      <c r="M566" s="118" t="s">
        <v>2664</v>
      </c>
      <c r="N566" s="118">
        <v>1082863010</v>
      </c>
      <c r="O566" s="122">
        <v>13</v>
      </c>
      <c r="P566" s="193">
        <v>45302</v>
      </c>
      <c r="Q566" s="118">
        <v>4518689382</v>
      </c>
      <c r="R566" s="219">
        <v>45342</v>
      </c>
      <c r="S566" s="118">
        <v>14640000</v>
      </c>
      <c r="T566" s="119" t="s">
        <v>67</v>
      </c>
      <c r="U566" s="118">
        <v>36557666</v>
      </c>
      <c r="V566" s="118" t="s">
        <v>1174</v>
      </c>
      <c r="W566" s="219">
        <v>45342</v>
      </c>
      <c r="X566" s="219">
        <v>45342</v>
      </c>
      <c r="Y566" s="125" t="s">
        <v>77</v>
      </c>
      <c r="Z566" s="219">
        <v>45457</v>
      </c>
      <c r="AA566" s="124">
        <f t="shared" si="36"/>
        <v>115</v>
      </c>
      <c r="AB566" s="118">
        <v>0</v>
      </c>
      <c r="AC566" s="220">
        <v>0</v>
      </c>
      <c r="AD566" s="118">
        <v>0</v>
      </c>
      <c r="AE566" s="193" t="s">
        <v>77</v>
      </c>
      <c r="AF566" s="124">
        <f t="shared" si="39"/>
        <v>0</v>
      </c>
      <c r="AG566" s="118">
        <v>0</v>
      </c>
      <c r="AH566" s="118">
        <v>0</v>
      </c>
      <c r="AI566" s="193" t="s">
        <v>77</v>
      </c>
      <c r="AJ566" s="119">
        <v>0</v>
      </c>
      <c r="AK566" s="123" t="s">
        <v>77</v>
      </c>
      <c r="AL566" s="123" t="s">
        <v>77</v>
      </c>
      <c r="AM566" s="124">
        <f t="shared" si="40"/>
        <v>0</v>
      </c>
      <c r="AN566" s="124">
        <f>+K566+AC566-AH566</f>
        <v>14640000</v>
      </c>
      <c r="AO566" s="119" t="s">
        <v>69</v>
      </c>
      <c r="AP566" s="118">
        <v>14640000</v>
      </c>
      <c r="AQ566" s="119" t="s">
        <v>1214</v>
      </c>
      <c r="AR566" s="118">
        <v>0</v>
      </c>
      <c r="AS566" s="127" t="s">
        <v>77</v>
      </c>
      <c r="AT566" s="221">
        <v>12720000</v>
      </c>
      <c r="AU566" s="159">
        <f t="shared" si="37"/>
        <v>1920000</v>
      </c>
      <c r="AV566" s="98">
        <f t="shared" si="38"/>
        <v>0.86885245901639341</v>
      </c>
      <c r="AW566" s="193" t="s">
        <v>77</v>
      </c>
      <c r="AX566" s="119" t="s">
        <v>1215</v>
      </c>
      <c r="AY566" s="118" t="s">
        <v>3007</v>
      </c>
      <c r="AZ566" s="116" t="s">
        <v>69</v>
      </c>
      <c r="BA566" s="116" t="s">
        <v>69</v>
      </c>
    </row>
    <row r="567" spans="2:53" x14ac:dyDescent="0.25">
      <c r="B567" s="116">
        <v>2024</v>
      </c>
      <c r="C567" s="116">
        <v>891780111</v>
      </c>
      <c r="D567" s="117" t="s">
        <v>64</v>
      </c>
      <c r="E567" s="119" t="s">
        <v>1777</v>
      </c>
      <c r="F567" s="124" t="s">
        <v>2103</v>
      </c>
      <c r="G567" s="218">
        <v>0</v>
      </c>
      <c r="H567" s="119" t="s">
        <v>75</v>
      </c>
      <c r="I567" s="117" t="s">
        <v>65</v>
      </c>
      <c r="J567" s="118" t="s">
        <v>2348</v>
      </c>
      <c r="K567" s="118">
        <v>10250000</v>
      </c>
      <c r="L567" s="116" t="s">
        <v>70</v>
      </c>
      <c r="M567" s="118" t="s">
        <v>2665</v>
      </c>
      <c r="N567" s="118">
        <v>57463940</v>
      </c>
      <c r="O567" s="122">
        <v>14</v>
      </c>
      <c r="P567" s="219">
        <v>45302</v>
      </c>
      <c r="Q567" s="118">
        <v>2126349000</v>
      </c>
      <c r="R567" s="219">
        <v>45345</v>
      </c>
      <c r="S567" s="118">
        <v>10250000</v>
      </c>
      <c r="T567" s="119" t="s">
        <v>67</v>
      </c>
      <c r="U567" s="118">
        <v>85473390</v>
      </c>
      <c r="V567" s="118" t="s">
        <v>2709</v>
      </c>
      <c r="W567" s="219">
        <v>45345</v>
      </c>
      <c r="X567" s="219">
        <v>45345</v>
      </c>
      <c r="Y567" s="125" t="s">
        <v>77</v>
      </c>
      <c r="Z567" s="219">
        <v>45457</v>
      </c>
      <c r="AA567" s="124">
        <f t="shared" si="36"/>
        <v>112</v>
      </c>
      <c r="AB567" s="118">
        <v>0</v>
      </c>
      <c r="AC567" s="220">
        <v>0</v>
      </c>
      <c r="AD567" s="118">
        <v>0</v>
      </c>
      <c r="AE567" s="193" t="s">
        <v>77</v>
      </c>
      <c r="AF567" s="124">
        <f t="shared" si="39"/>
        <v>0</v>
      </c>
      <c r="AG567" s="118">
        <v>0</v>
      </c>
      <c r="AH567" s="118">
        <v>0</v>
      </c>
      <c r="AI567" s="193" t="s">
        <v>77</v>
      </c>
      <c r="AJ567" s="119">
        <v>0</v>
      </c>
      <c r="AK567" s="123" t="s">
        <v>77</v>
      </c>
      <c r="AL567" s="123" t="s">
        <v>77</v>
      </c>
      <c r="AM567" s="124">
        <f t="shared" si="40"/>
        <v>0</v>
      </c>
      <c r="AN567" s="124">
        <f>+K567+AC567-AH567</f>
        <v>10250000</v>
      </c>
      <c r="AO567" s="119" t="s">
        <v>69</v>
      </c>
      <c r="AP567" s="118">
        <v>10250000</v>
      </c>
      <c r="AQ567" s="119" t="s">
        <v>1214</v>
      </c>
      <c r="AR567" s="118">
        <v>0</v>
      </c>
      <c r="AS567" s="127" t="s">
        <v>77</v>
      </c>
      <c r="AT567" s="221">
        <v>7500000</v>
      </c>
      <c r="AU567" s="159">
        <f t="shared" si="37"/>
        <v>2750000</v>
      </c>
      <c r="AV567" s="98">
        <f t="shared" si="38"/>
        <v>0.73170731707317072</v>
      </c>
      <c r="AW567" s="193" t="s">
        <v>77</v>
      </c>
      <c r="AX567" s="119" t="s">
        <v>1215</v>
      </c>
      <c r="AY567" s="118" t="s">
        <v>3008</v>
      </c>
      <c r="AZ567" s="116" t="s">
        <v>69</v>
      </c>
      <c r="BA567" s="116" t="s">
        <v>69</v>
      </c>
    </row>
    <row r="568" spans="2:53" x14ac:dyDescent="0.25">
      <c r="B568" s="116">
        <v>2024</v>
      </c>
      <c r="C568" s="116">
        <v>891780111</v>
      </c>
      <c r="D568" s="117" t="s">
        <v>64</v>
      </c>
      <c r="E568" s="119" t="s">
        <v>1778</v>
      </c>
      <c r="F568" s="124" t="s">
        <v>2104</v>
      </c>
      <c r="G568" s="218">
        <v>0</v>
      </c>
      <c r="H568" s="119" t="s">
        <v>75</v>
      </c>
      <c r="I568" s="117" t="s">
        <v>65</v>
      </c>
      <c r="J568" s="118" t="s">
        <v>2208</v>
      </c>
      <c r="K568" s="118">
        <v>10250000</v>
      </c>
      <c r="L568" s="116" t="s">
        <v>70</v>
      </c>
      <c r="M568" s="118" t="s">
        <v>2666</v>
      </c>
      <c r="N568" s="118">
        <v>1003241053</v>
      </c>
      <c r="O568" s="122">
        <v>14</v>
      </c>
      <c r="P568" s="219">
        <v>45302</v>
      </c>
      <c r="Q568" s="118">
        <v>2126349000</v>
      </c>
      <c r="R568" s="219">
        <v>45345</v>
      </c>
      <c r="S568" s="118">
        <v>10250000</v>
      </c>
      <c r="T568" s="119" t="s">
        <v>67</v>
      </c>
      <c r="U568" s="118">
        <v>85473390</v>
      </c>
      <c r="V568" s="118" t="s">
        <v>2709</v>
      </c>
      <c r="W568" s="219">
        <v>45345</v>
      </c>
      <c r="X568" s="219">
        <v>45345</v>
      </c>
      <c r="Y568" s="125" t="s">
        <v>77</v>
      </c>
      <c r="Z568" s="219">
        <v>45457</v>
      </c>
      <c r="AA568" s="124">
        <f t="shared" si="36"/>
        <v>112</v>
      </c>
      <c r="AB568" s="118">
        <v>0</v>
      </c>
      <c r="AC568" s="220">
        <v>0</v>
      </c>
      <c r="AD568" s="118">
        <v>0</v>
      </c>
      <c r="AE568" s="193" t="s">
        <v>77</v>
      </c>
      <c r="AF568" s="124">
        <f t="shared" si="39"/>
        <v>0</v>
      </c>
      <c r="AG568" s="118">
        <v>0</v>
      </c>
      <c r="AH568" s="118">
        <v>0</v>
      </c>
      <c r="AI568" s="193" t="s">
        <v>77</v>
      </c>
      <c r="AJ568" s="119">
        <v>0</v>
      </c>
      <c r="AK568" s="123" t="s">
        <v>77</v>
      </c>
      <c r="AL568" s="123" t="s">
        <v>77</v>
      </c>
      <c r="AM568" s="124">
        <f t="shared" si="40"/>
        <v>0</v>
      </c>
      <c r="AN568" s="124">
        <f>+K568+AC568-AH568</f>
        <v>10250000</v>
      </c>
      <c r="AO568" s="119" t="s">
        <v>69</v>
      </c>
      <c r="AP568" s="118">
        <v>10250000</v>
      </c>
      <c r="AQ568" s="119" t="s">
        <v>1214</v>
      </c>
      <c r="AR568" s="118">
        <v>0</v>
      </c>
      <c r="AS568" s="127" t="s">
        <v>77</v>
      </c>
      <c r="AT568" s="221">
        <v>7500000</v>
      </c>
      <c r="AU568" s="159">
        <f t="shared" si="37"/>
        <v>2750000</v>
      </c>
      <c r="AV568" s="98">
        <f t="shared" si="38"/>
        <v>0.73170731707317072</v>
      </c>
      <c r="AW568" s="193" t="s">
        <v>77</v>
      </c>
      <c r="AX568" s="119" t="s">
        <v>1215</v>
      </c>
      <c r="AY568" s="118" t="s">
        <v>3009</v>
      </c>
      <c r="AZ568" s="116" t="s">
        <v>69</v>
      </c>
      <c r="BA568" s="116" t="s">
        <v>69</v>
      </c>
    </row>
    <row r="569" spans="2:53" x14ac:dyDescent="0.25">
      <c r="B569" s="116">
        <v>2024</v>
      </c>
      <c r="C569" s="116">
        <v>891780111</v>
      </c>
      <c r="D569" s="117" t="s">
        <v>64</v>
      </c>
      <c r="E569" s="119" t="s">
        <v>1779</v>
      </c>
      <c r="F569" s="124" t="s">
        <v>2105</v>
      </c>
      <c r="G569" s="218">
        <v>0</v>
      </c>
      <c r="H569" s="119" t="s">
        <v>75</v>
      </c>
      <c r="I569" s="117" t="s">
        <v>65</v>
      </c>
      <c r="J569" s="118" t="s">
        <v>2359</v>
      </c>
      <c r="K569" s="118">
        <v>8610000</v>
      </c>
      <c r="L569" s="116" t="s">
        <v>70</v>
      </c>
      <c r="M569" s="118" t="s">
        <v>2667</v>
      </c>
      <c r="N569" s="118">
        <v>39069270</v>
      </c>
      <c r="O569" s="122">
        <v>14</v>
      </c>
      <c r="P569" s="219">
        <v>45302</v>
      </c>
      <c r="Q569" s="118">
        <v>2126349000</v>
      </c>
      <c r="R569" s="219">
        <v>45345</v>
      </c>
      <c r="S569" s="118">
        <v>8610000</v>
      </c>
      <c r="T569" s="119" t="s">
        <v>67</v>
      </c>
      <c r="U569" s="118">
        <v>85473390</v>
      </c>
      <c r="V569" s="118" t="s">
        <v>2709</v>
      </c>
      <c r="W569" s="219">
        <v>45345</v>
      </c>
      <c r="X569" s="219">
        <v>45345</v>
      </c>
      <c r="Y569" s="125" t="s">
        <v>77</v>
      </c>
      <c r="Z569" s="219">
        <v>45457</v>
      </c>
      <c r="AA569" s="124">
        <f t="shared" si="36"/>
        <v>112</v>
      </c>
      <c r="AB569" s="118">
        <v>0</v>
      </c>
      <c r="AC569" s="220">
        <v>0</v>
      </c>
      <c r="AD569" s="118">
        <v>0</v>
      </c>
      <c r="AE569" s="193" t="s">
        <v>77</v>
      </c>
      <c r="AF569" s="124">
        <f t="shared" si="39"/>
        <v>0</v>
      </c>
      <c r="AG569" s="118">
        <v>0</v>
      </c>
      <c r="AH569" s="118">
        <v>0</v>
      </c>
      <c r="AI569" s="193" t="s">
        <v>77</v>
      </c>
      <c r="AJ569" s="119">
        <v>0</v>
      </c>
      <c r="AK569" s="123" t="s">
        <v>77</v>
      </c>
      <c r="AL569" s="123" t="s">
        <v>77</v>
      </c>
      <c r="AM569" s="124">
        <f t="shared" si="40"/>
        <v>0</v>
      </c>
      <c r="AN569" s="124">
        <f>+K569+AC569-AH569</f>
        <v>8610000</v>
      </c>
      <c r="AO569" s="119" t="s">
        <v>69</v>
      </c>
      <c r="AP569" s="118">
        <v>8610000</v>
      </c>
      <c r="AQ569" s="119" t="s">
        <v>1214</v>
      </c>
      <c r="AR569" s="118">
        <v>0</v>
      </c>
      <c r="AS569" s="127" t="s">
        <v>77</v>
      </c>
      <c r="AT569" s="221">
        <v>6300000</v>
      </c>
      <c r="AU569" s="159">
        <f t="shared" si="37"/>
        <v>2310000</v>
      </c>
      <c r="AV569" s="98">
        <f t="shared" si="38"/>
        <v>0.73170731707317072</v>
      </c>
      <c r="AW569" s="193" t="s">
        <v>77</v>
      </c>
      <c r="AX569" s="119" t="s">
        <v>1215</v>
      </c>
      <c r="AY569" s="118" t="s">
        <v>3010</v>
      </c>
      <c r="AZ569" s="116" t="s">
        <v>69</v>
      </c>
      <c r="BA569" s="116" t="s">
        <v>69</v>
      </c>
    </row>
    <row r="570" spans="2:53" x14ac:dyDescent="0.25">
      <c r="B570" s="116">
        <v>2024</v>
      </c>
      <c r="C570" s="116">
        <v>891780111</v>
      </c>
      <c r="D570" s="117" t="s">
        <v>64</v>
      </c>
      <c r="E570" s="119" t="s">
        <v>1780</v>
      </c>
      <c r="F570" s="124" t="s">
        <v>2106</v>
      </c>
      <c r="G570" s="218">
        <v>0</v>
      </c>
      <c r="H570" s="119" t="s">
        <v>75</v>
      </c>
      <c r="I570" s="117" t="s">
        <v>65</v>
      </c>
      <c r="J570" s="118" t="s">
        <v>2360</v>
      </c>
      <c r="K570" s="118">
        <v>8610000</v>
      </c>
      <c r="L570" s="116" t="s">
        <v>70</v>
      </c>
      <c r="M570" s="118" t="s">
        <v>2668</v>
      </c>
      <c r="N570" s="118">
        <v>1221971298</v>
      </c>
      <c r="O570" s="122">
        <v>14</v>
      </c>
      <c r="P570" s="219">
        <v>45302</v>
      </c>
      <c r="Q570" s="118">
        <v>2126349000</v>
      </c>
      <c r="R570" s="219">
        <v>45345</v>
      </c>
      <c r="S570" s="118">
        <v>8610000</v>
      </c>
      <c r="T570" s="119" t="s">
        <v>67</v>
      </c>
      <c r="U570" s="118">
        <v>85473390</v>
      </c>
      <c r="V570" s="118" t="s">
        <v>2709</v>
      </c>
      <c r="W570" s="219">
        <v>45345</v>
      </c>
      <c r="X570" s="219">
        <v>45345</v>
      </c>
      <c r="Y570" s="125" t="s">
        <v>77</v>
      </c>
      <c r="Z570" s="219">
        <v>45457</v>
      </c>
      <c r="AA570" s="124">
        <f t="shared" si="36"/>
        <v>112</v>
      </c>
      <c r="AB570" s="118">
        <v>0</v>
      </c>
      <c r="AC570" s="220">
        <v>0</v>
      </c>
      <c r="AD570" s="118">
        <v>0</v>
      </c>
      <c r="AE570" s="193" t="s">
        <v>77</v>
      </c>
      <c r="AF570" s="124">
        <f t="shared" si="39"/>
        <v>0</v>
      </c>
      <c r="AG570" s="118">
        <v>0</v>
      </c>
      <c r="AH570" s="118">
        <v>0</v>
      </c>
      <c r="AI570" s="193" t="s">
        <v>77</v>
      </c>
      <c r="AJ570" s="119">
        <v>0</v>
      </c>
      <c r="AK570" s="123" t="s">
        <v>77</v>
      </c>
      <c r="AL570" s="123" t="s">
        <v>77</v>
      </c>
      <c r="AM570" s="124">
        <f t="shared" si="40"/>
        <v>0</v>
      </c>
      <c r="AN570" s="124">
        <f>+K570+AC570-AH570</f>
        <v>8610000</v>
      </c>
      <c r="AO570" s="119" t="s">
        <v>69</v>
      </c>
      <c r="AP570" s="118">
        <v>8610000</v>
      </c>
      <c r="AQ570" s="119" t="s">
        <v>1214</v>
      </c>
      <c r="AR570" s="118">
        <v>0</v>
      </c>
      <c r="AS570" s="127" t="s">
        <v>77</v>
      </c>
      <c r="AT570" s="221">
        <v>6300000</v>
      </c>
      <c r="AU570" s="159">
        <f t="shared" si="37"/>
        <v>2310000</v>
      </c>
      <c r="AV570" s="98">
        <f t="shared" si="38"/>
        <v>0.73170731707317072</v>
      </c>
      <c r="AW570" s="193" t="s">
        <v>77</v>
      </c>
      <c r="AX570" s="119" t="s">
        <v>1215</v>
      </c>
      <c r="AY570" s="118" t="s">
        <v>3011</v>
      </c>
      <c r="AZ570" s="116" t="s">
        <v>69</v>
      </c>
      <c r="BA570" s="116" t="s">
        <v>69</v>
      </c>
    </row>
    <row r="571" spans="2:53" x14ac:dyDescent="0.25">
      <c r="B571" s="116">
        <v>2024</v>
      </c>
      <c r="C571" s="116">
        <v>891780111</v>
      </c>
      <c r="D571" s="117" t="s">
        <v>64</v>
      </c>
      <c r="E571" s="119" t="s">
        <v>1781</v>
      </c>
      <c r="F571" s="124" t="s">
        <v>2107</v>
      </c>
      <c r="G571" s="218">
        <v>0</v>
      </c>
      <c r="H571" s="119" t="s">
        <v>75</v>
      </c>
      <c r="I571" s="117" t="s">
        <v>65</v>
      </c>
      <c r="J571" s="118" t="s">
        <v>2361</v>
      </c>
      <c r="K571" s="118">
        <v>8610000</v>
      </c>
      <c r="L571" s="116" t="s">
        <v>70</v>
      </c>
      <c r="M571" s="118" t="s">
        <v>2669</v>
      </c>
      <c r="N571" s="118">
        <v>1083039302</v>
      </c>
      <c r="O571" s="122">
        <v>14</v>
      </c>
      <c r="P571" s="219">
        <v>45302</v>
      </c>
      <c r="Q571" s="118">
        <v>2126349000</v>
      </c>
      <c r="R571" s="219">
        <v>45345</v>
      </c>
      <c r="S571" s="118">
        <v>8610000</v>
      </c>
      <c r="T571" s="119" t="s">
        <v>67</v>
      </c>
      <c r="U571" s="118">
        <v>85473390</v>
      </c>
      <c r="V571" s="118" t="s">
        <v>2709</v>
      </c>
      <c r="W571" s="219">
        <v>45345</v>
      </c>
      <c r="X571" s="219">
        <v>45345</v>
      </c>
      <c r="Y571" s="125" t="s">
        <v>77</v>
      </c>
      <c r="Z571" s="219">
        <v>45457</v>
      </c>
      <c r="AA571" s="124">
        <f t="shared" si="36"/>
        <v>112</v>
      </c>
      <c r="AB571" s="118">
        <v>0</v>
      </c>
      <c r="AC571" s="220">
        <v>0</v>
      </c>
      <c r="AD571" s="118">
        <v>0</v>
      </c>
      <c r="AE571" s="193" t="s">
        <v>77</v>
      </c>
      <c r="AF571" s="124">
        <f t="shared" si="39"/>
        <v>0</v>
      </c>
      <c r="AG571" s="118">
        <v>0</v>
      </c>
      <c r="AH571" s="118">
        <v>0</v>
      </c>
      <c r="AI571" s="193" t="s">
        <v>77</v>
      </c>
      <c r="AJ571" s="119">
        <v>0</v>
      </c>
      <c r="AK571" s="123" t="s">
        <v>77</v>
      </c>
      <c r="AL571" s="123" t="s">
        <v>77</v>
      </c>
      <c r="AM571" s="124">
        <f t="shared" si="40"/>
        <v>0</v>
      </c>
      <c r="AN571" s="124">
        <f>+K571+AC571-AH571</f>
        <v>8610000</v>
      </c>
      <c r="AO571" s="119" t="s">
        <v>69</v>
      </c>
      <c r="AP571" s="118">
        <v>8610000</v>
      </c>
      <c r="AQ571" s="119" t="s">
        <v>1214</v>
      </c>
      <c r="AR571" s="118">
        <v>0</v>
      </c>
      <c r="AS571" s="127" t="s">
        <v>77</v>
      </c>
      <c r="AT571" s="221">
        <v>6300000</v>
      </c>
      <c r="AU571" s="159">
        <f t="shared" si="37"/>
        <v>2310000</v>
      </c>
      <c r="AV571" s="98">
        <f t="shared" si="38"/>
        <v>0.73170731707317072</v>
      </c>
      <c r="AW571" s="193" t="s">
        <v>77</v>
      </c>
      <c r="AX571" s="119" t="s">
        <v>1215</v>
      </c>
      <c r="AY571" s="118" t="s">
        <v>3012</v>
      </c>
      <c r="AZ571" s="116" t="s">
        <v>69</v>
      </c>
      <c r="BA571" s="116" t="s">
        <v>69</v>
      </c>
    </row>
    <row r="572" spans="2:53" x14ac:dyDescent="0.25">
      <c r="B572" s="116">
        <v>2024</v>
      </c>
      <c r="C572" s="116">
        <v>891780111</v>
      </c>
      <c r="D572" s="117" t="s">
        <v>64</v>
      </c>
      <c r="E572" s="119" t="s">
        <v>1782</v>
      </c>
      <c r="F572" s="124" t="s">
        <v>2108</v>
      </c>
      <c r="G572" s="218">
        <v>0</v>
      </c>
      <c r="H572" s="119" t="s">
        <v>75</v>
      </c>
      <c r="I572" s="117" t="s">
        <v>65</v>
      </c>
      <c r="J572" s="118" t="s">
        <v>2362</v>
      </c>
      <c r="K572" s="118">
        <v>10250000</v>
      </c>
      <c r="L572" s="116" t="s">
        <v>70</v>
      </c>
      <c r="M572" s="118" t="s">
        <v>2670</v>
      </c>
      <c r="N572" s="118">
        <v>12597246</v>
      </c>
      <c r="O572" s="122">
        <v>14</v>
      </c>
      <c r="P572" s="219">
        <v>45302</v>
      </c>
      <c r="Q572" s="118">
        <v>2126349000</v>
      </c>
      <c r="R572" s="219">
        <v>45345</v>
      </c>
      <c r="S572" s="118">
        <v>10250000</v>
      </c>
      <c r="T572" s="119" t="s">
        <v>67</v>
      </c>
      <c r="U572" s="118">
        <v>85473390</v>
      </c>
      <c r="V572" s="118" t="s">
        <v>2709</v>
      </c>
      <c r="W572" s="219">
        <v>45345</v>
      </c>
      <c r="X572" s="219">
        <v>45345</v>
      </c>
      <c r="Y572" s="125" t="s">
        <v>77</v>
      </c>
      <c r="Z572" s="219">
        <v>45457</v>
      </c>
      <c r="AA572" s="124">
        <f t="shared" si="36"/>
        <v>112</v>
      </c>
      <c r="AB572" s="118">
        <v>0</v>
      </c>
      <c r="AC572" s="220">
        <v>0</v>
      </c>
      <c r="AD572" s="118">
        <v>0</v>
      </c>
      <c r="AE572" s="193" t="s">
        <v>77</v>
      </c>
      <c r="AF572" s="124">
        <f t="shared" si="39"/>
        <v>0</v>
      </c>
      <c r="AG572" s="118">
        <v>0</v>
      </c>
      <c r="AH572" s="118">
        <v>0</v>
      </c>
      <c r="AI572" s="193" t="s">
        <v>77</v>
      </c>
      <c r="AJ572" s="119">
        <v>0</v>
      </c>
      <c r="AK572" s="123" t="s">
        <v>77</v>
      </c>
      <c r="AL572" s="123" t="s">
        <v>77</v>
      </c>
      <c r="AM572" s="124">
        <f t="shared" si="40"/>
        <v>0</v>
      </c>
      <c r="AN572" s="124">
        <f>+K572+AC572-AH572</f>
        <v>10250000</v>
      </c>
      <c r="AO572" s="119" t="s">
        <v>69</v>
      </c>
      <c r="AP572" s="118">
        <v>10250000</v>
      </c>
      <c r="AQ572" s="119" t="s">
        <v>1214</v>
      </c>
      <c r="AR572" s="118">
        <v>0</v>
      </c>
      <c r="AS572" s="127" t="s">
        <v>77</v>
      </c>
      <c r="AT572" s="221">
        <v>7500000</v>
      </c>
      <c r="AU572" s="159">
        <f t="shared" si="37"/>
        <v>2750000</v>
      </c>
      <c r="AV572" s="98">
        <f t="shared" si="38"/>
        <v>0.73170731707317072</v>
      </c>
      <c r="AW572" s="193" t="s">
        <v>77</v>
      </c>
      <c r="AX572" s="119" t="s">
        <v>1215</v>
      </c>
      <c r="AY572" s="118" t="s">
        <v>3013</v>
      </c>
      <c r="AZ572" s="116" t="s">
        <v>69</v>
      </c>
      <c r="BA572" s="116" t="s">
        <v>69</v>
      </c>
    </row>
    <row r="573" spans="2:53" x14ac:dyDescent="0.25">
      <c r="B573" s="116">
        <v>2024</v>
      </c>
      <c r="C573" s="116">
        <v>891780111</v>
      </c>
      <c r="D573" s="117" t="s">
        <v>64</v>
      </c>
      <c r="E573" s="119" t="s">
        <v>1783</v>
      </c>
      <c r="F573" s="124" t="s">
        <v>2109</v>
      </c>
      <c r="G573" s="218">
        <v>0</v>
      </c>
      <c r="H573" s="119" t="s">
        <v>75</v>
      </c>
      <c r="I573" s="117" t="s">
        <v>65</v>
      </c>
      <c r="J573" s="118" t="s">
        <v>2363</v>
      </c>
      <c r="K573" s="118">
        <v>8400000</v>
      </c>
      <c r="L573" s="116" t="s">
        <v>70</v>
      </c>
      <c r="M573" s="118" t="s">
        <v>2671</v>
      </c>
      <c r="N573" s="118">
        <v>9694501</v>
      </c>
      <c r="O573" s="122">
        <v>14</v>
      </c>
      <c r="P573" s="219">
        <v>45302</v>
      </c>
      <c r="Q573" s="118">
        <v>2126349000</v>
      </c>
      <c r="R573" s="219">
        <v>45345</v>
      </c>
      <c r="S573" s="118">
        <v>8400000</v>
      </c>
      <c r="T573" s="119" t="s">
        <v>67</v>
      </c>
      <c r="U573" s="118">
        <v>79732773</v>
      </c>
      <c r="V573" s="118" t="s">
        <v>2728</v>
      </c>
      <c r="W573" s="219">
        <v>45345</v>
      </c>
      <c r="X573" s="219">
        <v>45345</v>
      </c>
      <c r="Y573" s="125" t="s">
        <v>77</v>
      </c>
      <c r="Z573" s="219">
        <v>45457</v>
      </c>
      <c r="AA573" s="124">
        <f t="shared" si="36"/>
        <v>112</v>
      </c>
      <c r="AB573" s="118">
        <v>0</v>
      </c>
      <c r="AC573" s="220">
        <v>0</v>
      </c>
      <c r="AD573" s="118">
        <v>0</v>
      </c>
      <c r="AE573" s="193" t="s">
        <v>77</v>
      </c>
      <c r="AF573" s="124">
        <f t="shared" si="39"/>
        <v>0</v>
      </c>
      <c r="AG573" s="118">
        <v>0</v>
      </c>
      <c r="AH573" s="118">
        <v>0</v>
      </c>
      <c r="AI573" s="193" t="s">
        <v>77</v>
      </c>
      <c r="AJ573" s="119">
        <v>0</v>
      </c>
      <c r="AK573" s="123" t="s">
        <v>77</v>
      </c>
      <c r="AL573" s="123" t="s">
        <v>77</v>
      </c>
      <c r="AM573" s="124">
        <f t="shared" si="40"/>
        <v>0</v>
      </c>
      <c r="AN573" s="124">
        <f>+K573+AC573-AH573</f>
        <v>8400000</v>
      </c>
      <c r="AO573" s="119" t="s">
        <v>69</v>
      </c>
      <c r="AP573" s="118">
        <v>8400000</v>
      </c>
      <c r="AQ573" s="119" t="s">
        <v>1214</v>
      </c>
      <c r="AR573" s="118">
        <v>0</v>
      </c>
      <c r="AS573" s="127" t="s">
        <v>77</v>
      </c>
      <c r="AT573" s="221">
        <v>4200000</v>
      </c>
      <c r="AU573" s="159">
        <f t="shared" si="37"/>
        <v>4200000</v>
      </c>
      <c r="AV573" s="98">
        <f t="shared" si="38"/>
        <v>0.5</v>
      </c>
      <c r="AW573" s="193" t="s">
        <v>77</v>
      </c>
      <c r="AX573" s="119" t="s">
        <v>1215</v>
      </c>
      <c r="AY573" s="118" t="s">
        <v>3014</v>
      </c>
      <c r="AZ573" s="116" t="s">
        <v>69</v>
      </c>
      <c r="BA573" s="116" t="s">
        <v>69</v>
      </c>
    </row>
    <row r="574" spans="2:53" x14ac:dyDescent="0.25">
      <c r="B574" s="116">
        <v>2024</v>
      </c>
      <c r="C574" s="116">
        <v>891780111</v>
      </c>
      <c r="D574" s="117" t="s">
        <v>64</v>
      </c>
      <c r="E574" s="119" t="s">
        <v>1784</v>
      </c>
      <c r="F574" s="124" t="s">
        <v>2110</v>
      </c>
      <c r="G574" s="218">
        <v>0</v>
      </c>
      <c r="H574" s="119" t="s">
        <v>75</v>
      </c>
      <c r="I574" s="117" t="s">
        <v>65</v>
      </c>
      <c r="J574" s="118" t="s">
        <v>2364</v>
      </c>
      <c r="K574" s="118">
        <v>13200000</v>
      </c>
      <c r="L574" s="116" t="s">
        <v>70</v>
      </c>
      <c r="M574" s="118" t="s">
        <v>2672</v>
      </c>
      <c r="N574" s="118">
        <v>1083020392</v>
      </c>
      <c r="O574" s="122">
        <v>13</v>
      </c>
      <c r="P574" s="193">
        <v>45302</v>
      </c>
      <c r="Q574" s="118">
        <v>4518689382</v>
      </c>
      <c r="R574" s="219">
        <v>45345</v>
      </c>
      <c r="S574" s="118">
        <v>13200000</v>
      </c>
      <c r="T574" s="119" t="s">
        <v>67</v>
      </c>
      <c r="U574" s="118">
        <v>85460949</v>
      </c>
      <c r="V574" s="118" t="s">
        <v>1142</v>
      </c>
      <c r="W574" s="219">
        <v>45345</v>
      </c>
      <c r="X574" s="219">
        <v>45345</v>
      </c>
      <c r="Y574" s="125" t="s">
        <v>77</v>
      </c>
      <c r="Z574" s="219">
        <v>45457</v>
      </c>
      <c r="AA574" s="124">
        <f t="shared" si="36"/>
        <v>112</v>
      </c>
      <c r="AB574" s="118">
        <v>0</v>
      </c>
      <c r="AC574" s="220">
        <v>0</v>
      </c>
      <c r="AD574" s="118">
        <v>0</v>
      </c>
      <c r="AE574" s="193" t="s">
        <v>77</v>
      </c>
      <c r="AF574" s="124">
        <f t="shared" si="39"/>
        <v>0</v>
      </c>
      <c r="AG574" s="118">
        <v>0</v>
      </c>
      <c r="AH574" s="118">
        <v>0</v>
      </c>
      <c r="AI574" s="193" t="s">
        <v>77</v>
      </c>
      <c r="AJ574" s="119">
        <v>0</v>
      </c>
      <c r="AK574" s="123" t="s">
        <v>77</v>
      </c>
      <c r="AL574" s="123" t="s">
        <v>77</v>
      </c>
      <c r="AM574" s="124">
        <f t="shared" si="40"/>
        <v>0</v>
      </c>
      <c r="AN574" s="124">
        <f>+K574+AC574-AH574</f>
        <v>13200000</v>
      </c>
      <c r="AO574" s="119" t="s">
        <v>69</v>
      </c>
      <c r="AP574" s="118">
        <v>13200000</v>
      </c>
      <c r="AQ574" s="119" t="s">
        <v>1214</v>
      </c>
      <c r="AR574" s="118">
        <v>0</v>
      </c>
      <c r="AS574" s="127" t="s">
        <v>77</v>
      </c>
      <c r="AT574" s="221">
        <v>9900000</v>
      </c>
      <c r="AU574" s="159">
        <f t="shared" si="37"/>
        <v>3300000</v>
      </c>
      <c r="AV574" s="98">
        <f t="shared" si="38"/>
        <v>0.75</v>
      </c>
      <c r="AW574" s="193" t="s">
        <v>77</v>
      </c>
      <c r="AX574" s="119" t="s">
        <v>1215</v>
      </c>
      <c r="AY574" s="118" t="s">
        <v>3015</v>
      </c>
      <c r="AZ574" s="116" t="s">
        <v>69</v>
      </c>
      <c r="BA574" s="116" t="s">
        <v>69</v>
      </c>
    </row>
    <row r="575" spans="2:53" x14ac:dyDescent="0.25">
      <c r="B575" s="116">
        <v>2024</v>
      </c>
      <c r="C575" s="116">
        <v>891780111</v>
      </c>
      <c r="D575" s="117" t="s">
        <v>64</v>
      </c>
      <c r="E575" s="119" t="s">
        <v>1785</v>
      </c>
      <c r="F575" s="124" t="s">
        <v>2111</v>
      </c>
      <c r="G575" s="218">
        <v>0</v>
      </c>
      <c r="H575" s="119" t="s">
        <v>75</v>
      </c>
      <c r="I575" s="117" t="s">
        <v>65</v>
      </c>
      <c r="J575" s="118" t="s">
        <v>2365</v>
      </c>
      <c r="K575" s="118">
        <v>12000000</v>
      </c>
      <c r="L575" s="116" t="s">
        <v>70</v>
      </c>
      <c r="M575" s="118" t="s">
        <v>2673</v>
      </c>
      <c r="N575" s="118">
        <v>39143698</v>
      </c>
      <c r="O575" s="122">
        <v>13</v>
      </c>
      <c r="P575" s="193">
        <v>45302</v>
      </c>
      <c r="Q575" s="118">
        <v>4518689382</v>
      </c>
      <c r="R575" s="219">
        <v>45345</v>
      </c>
      <c r="S575" s="118">
        <v>12000000</v>
      </c>
      <c r="T575" s="119" t="s">
        <v>67</v>
      </c>
      <c r="U575" s="118">
        <v>36557666</v>
      </c>
      <c r="V575" s="118" t="s">
        <v>1174</v>
      </c>
      <c r="W575" s="219">
        <v>45345</v>
      </c>
      <c r="X575" s="219">
        <v>45345</v>
      </c>
      <c r="Y575" s="125" t="s">
        <v>77</v>
      </c>
      <c r="Z575" s="219">
        <v>45457</v>
      </c>
      <c r="AA575" s="124">
        <f t="shared" si="36"/>
        <v>112</v>
      </c>
      <c r="AB575" s="118">
        <v>0</v>
      </c>
      <c r="AC575" s="220">
        <v>0</v>
      </c>
      <c r="AD575" s="118">
        <v>0</v>
      </c>
      <c r="AE575" s="193" t="s">
        <v>77</v>
      </c>
      <c r="AF575" s="124">
        <f t="shared" si="39"/>
        <v>0</v>
      </c>
      <c r="AG575" s="118">
        <v>0</v>
      </c>
      <c r="AH575" s="118">
        <v>0</v>
      </c>
      <c r="AI575" s="193" t="s">
        <v>77</v>
      </c>
      <c r="AJ575" s="119">
        <v>0</v>
      </c>
      <c r="AK575" s="123" t="s">
        <v>77</v>
      </c>
      <c r="AL575" s="123" t="s">
        <v>77</v>
      </c>
      <c r="AM575" s="124">
        <f t="shared" si="40"/>
        <v>0</v>
      </c>
      <c r="AN575" s="124">
        <f>+K575+AC575-AH575</f>
        <v>12000000</v>
      </c>
      <c r="AO575" s="119" t="s">
        <v>69</v>
      </c>
      <c r="AP575" s="118">
        <v>12000000</v>
      </c>
      <c r="AQ575" s="119" t="s">
        <v>1214</v>
      </c>
      <c r="AR575" s="118">
        <v>0</v>
      </c>
      <c r="AS575" s="127" t="s">
        <v>77</v>
      </c>
      <c r="AT575" s="221">
        <v>9000000</v>
      </c>
      <c r="AU575" s="159">
        <f t="shared" si="37"/>
        <v>3000000</v>
      </c>
      <c r="AV575" s="98">
        <f t="shared" si="38"/>
        <v>0.75</v>
      </c>
      <c r="AW575" s="193" t="s">
        <v>77</v>
      </c>
      <c r="AX575" s="119" t="s">
        <v>1215</v>
      </c>
      <c r="AY575" s="118" t="s">
        <v>3016</v>
      </c>
      <c r="AZ575" s="116" t="s">
        <v>69</v>
      </c>
      <c r="BA575" s="116" t="s">
        <v>69</v>
      </c>
    </row>
    <row r="576" spans="2:53" x14ac:dyDescent="0.25">
      <c r="B576" s="116">
        <v>2024</v>
      </c>
      <c r="C576" s="116">
        <v>891780111</v>
      </c>
      <c r="D576" s="117" t="s">
        <v>64</v>
      </c>
      <c r="E576" s="119" t="s">
        <v>1786</v>
      </c>
      <c r="F576" s="124" t="s">
        <v>2112</v>
      </c>
      <c r="G576" s="218">
        <v>0</v>
      </c>
      <c r="H576" s="119" t="s">
        <v>75</v>
      </c>
      <c r="I576" s="117" t="s">
        <v>65</v>
      </c>
      <c r="J576" s="118" t="s">
        <v>2366</v>
      </c>
      <c r="K576" s="118">
        <v>10800000</v>
      </c>
      <c r="L576" s="116" t="s">
        <v>70</v>
      </c>
      <c r="M576" s="118" t="s">
        <v>2674</v>
      </c>
      <c r="N576" s="118">
        <v>57460431</v>
      </c>
      <c r="O576" s="122">
        <v>13</v>
      </c>
      <c r="P576" s="193">
        <v>45302</v>
      </c>
      <c r="Q576" s="118">
        <v>4518689382</v>
      </c>
      <c r="R576" s="219">
        <v>45345</v>
      </c>
      <c r="S576" s="118">
        <v>10800000</v>
      </c>
      <c r="T576" s="119" t="s">
        <v>67</v>
      </c>
      <c r="U576" s="118">
        <v>1082889541</v>
      </c>
      <c r="V576" s="118" t="s">
        <v>1192</v>
      </c>
      <c r="W576" s="219">
        <v>45345</v>
      </c>
      <c r="X576" s="219">
        <v>45345</v>
      </c>
      <c r="Y576" s="125" t="s">
        <v>77</v>
      </c>
      <c r="Z576" s="219">
        <v>45457</v>
      </c>
      <c r="AA576" s="124">
        <f t="shared" si="36"/>
        <v>112</v>
      </c>
      <c r="AB576" s="118">
        <v>0</v>
      </c>
      <c r="AC576" s="220">
        <v>0</v>
      </c>
      <c r="AD576" s="118">
        <v>0</v>
      </c>
      <c r="AE576" s="193" t="s">
        <v>77</v>
      </c>
      <c r="AF576" s="124">
        <f t="shared" si="39"/>
        <v>0</v>
      </c>
      <c r="AG576" s="118">
        <v>0</v>
      </c>
      <c r="AH576" s="118">
        <v>0</v>
      </c>
      <c r="AI576" s="193" t="s">
        <v>77</v>
      </c>
      <c r="AJ576" s="119">
        <v>0</v>
      </c>
      <c r="AK576" s="123" t="s">
        <v>77</v>
      </c>
      <c r="AL576" s="123" t="s">
        <v>77</v>
      </c>
      <c r="AM576" s="124">
        <f t="shared" si="40"/>
        <v>0</v>
      </c>
      <c r="AN576" s="124">
        <f>+K576+AC576-AH576</f>
        <v>10800000</v>
      </c>
      <c r="AO576" s="119" t="s">
        <v>69</v>
      </c>
      <c r="AP576" s="118">
        <v>10800000</v>
      </c>
      <c r="AQ576" s="119" t="s">
        <v>1214</v>
      </c>
      <c r="AR576" s="118">
        <v>0</v>
      </c>
      <c r="AS576" s="127" t="s">
        <v>77</v>
      </c>
      <c r="AT576" s="221">
        <v>8100000</v>
      </c>
      <c r="AU576" s="159">
        <f t="shared" si="37"/>
        <v>2700000</v>
      </c>
      <c r="AV576" s="98">
        <f t="shared" si="38"/>
        <v>0.75</v>
      </c>
      <c r="AW576" s="193" t="s">
        <v>77</v>
      </c>
      <c r="AX576" s="119" t="s">
        <v>1215</v>
      </c>
      <c r="AY576" s="118" t="s">
        <v>3017</v>
      </c>
      <c r="AZ576" s="116" t="s">
        <v>69</v>
      </c>
      <c r="BA576" s="116" t="s">
        <v>69</v>
      </c>
    </row>
    <row r="577" spans="2:53" x14ac:dyDescent="0.25">
      <c r="B577" s="116">
        <v>2024</v>
      </c>
      <c r="C577" s="116">
        <v>891780111</v>
      </c>
      <c r="D577" s="117" t="s">
        <v>64</v>
      </c>
      <c r="E577" s="119" t="s">
        <v>1787</v>
      </c>
      <c r="F577" s="124" t="s">
        <v>2113</v>
      </c>
      <c r="G577" s="218">
        <v>0</v>
      </c>
      <c r="H577" s="119" t="s">
        <v>75</v>
      </c>
      <c r="I577" s="117" t="s">
        <v>65</v>
      </c>
      <c r="J577" s="118" t="s">
        <v>2367</v>
      </c>
      <c r="K577" s="118">
        <v>13200000</v>
      </c>
      <c r="L577" s="116" t="s">
        <v>70</v>
      </c>
      <c r="M577" s="118" t="s">
        <v>2675</v>
      </c>
      <c r="N577" s="118">
        <v>22463844</v>
      </c>
      <c r="O577" s="122">
        <v>13</v>
      </c>
      <c r="P577" s="193">
        <v>45302</v>
      </c>
      <c r="Q577" s="118">
        <v>4518689382</v>
      </c>
      <c r="R577" s="219">
        <v>45345</v>
      </c>
      <c r="S577" s="118">
        <v>13200000</v>
      </c>
      <c r="T577" s="119" t="s">
        <v>67</v>
      </c>
      <c r="U577" s="118">
        <v>1082964146</v>
      </c>
      <c r="V577" s="118" t="s">
        <v>2708</v>
      </c>
      <c r="W577" s="219">
        <v>45345</v>
      </c>
      <c r="X577" s="219">
        <v>45345</v>
      </c>
      <c r="Y577" s="125" t="s">
        <v>77</v>
      </c>
      <c r="Z577" s="219">
        <v>45457</v>
      </c>
      <c r="AA577" s="124">
        <f t="shared" si="36"/>
        <v>112</v>
      </c>
      <c r="AB577" s="118">
        <v>0</v>
      </c>
      <c r="AC577" s="220">
        <v>0</v>
      </c>
      <c r="AD577" s="118">
        <v>0</v>
      </c>
      <c r="AE577" s="193" t="s">
        <v>77</v>
      </c>
      <c r="AF577" s="124">
        <f t="shared" si="39"/>
        <v>0</v>
      </c>
      <c r="AG577" s="118">
        <v>0</v>
      </c>
      <c r="AH577" s="118">
        <v>0</v>
      </c>
      <c r="AI577" s="193" t="s">
        <v>77</v>
      </c>
      <c r="AJ577" s="119">
        <v>0</v>
      </c>
      <c r="AK577" s="123" t="s">
        <v>77</v>
      </c>
      <c r="AL577" s="123" t="s">
        <v>77</v>
      </c>
      <c r="AM577" s="124">
        <f t="shared" si="40"/>
        <v>0</v>
      </c>
      <c r="AN577" s="124">
        <f>+K577+AC577-AH577</f>
        <v>13200000</v>
      </c>
      <c r="AO577" s="119" t="s">
        <v>69</v>
      </c>
      <c r="AP577" s="118">
        <v>13200000</v>
      </c>
      <c r="AQ577" s="119" t="s">
        <v>1214</v>
      </c>
      <c r="AR577" s="118">
        <v>0</v>
      </c>
      <c r="AS577" s="127" t="s">
        <v>77</v>
      </c>
      <c r="AT577" s="221">
        <v>9900000</v>
      </c>
      <c r="AU577" s="159">
        <f t="shared" si="37"/>
        <v>3300000</v>
      </c>
      <c r="AV577" s="98">
        <f t="shared" si="38"/>
        <v>0.75</v>
      </c>
      <c r="AW577" s="193" t="s">
        <v>77</v>
      </c>
      <c r="AX577" s="119" t="s">
        <v>1215</v>
      </c>
      <c r="AY577" s="118" t="s">
        <v>3018</v>
      </c>
      <c r="AZ577" s="116" t="s">
        <v>69</v>
      </c>
      <c r="BA577" s="116" t="s">
        <v>69</v>
      </c>
    </row>
    <row r="578" spans="2:53" x14ac:dyDescent="0.25">
      <c r="B578" s="116">
        <v>2024</v>
      </c>
      <c r="C578" s="116">
        <v>891780111</v>
      </c>
      <c r="D578" s="117" t="s">
        <v>64</v>
      </c>
      <c r="E578" s="119" t="s">
        <v>1788</v>
      </c>
      <c r="F578" s="124" t="s">
        <v>2114</v>
      </c>
      <c r="G578" s="218">
        <v>0</v>
      </c>
      <c r="H578" s="119" t="s">
        <v>75</v>
      </c>
      <c r="I578" s="117" t="s">
        <v>644</v>
      </c>
      <c r="J578" s="118" t="s">
        <v>2368</v>
      </c>
      <c r="K578" s="118">
        <v>11600000</v>
      </c>
      <c r="L578" s="116" t="s">
        <v>70</v>
      </c>
      <c r="M578" s="118" t="s">
        <v>2676</v>
      </c>
      <c r="N578" s="118">
        <v>1114880053</v>
      </c>
      <c r="O578" s="122">
        <v>389</v>
      </c>
      <c r="P578" s="219">
        <v>45338</v>
      </c>
      <c r="Q578" s="118">
        <v>11600000</v>
      </c>
      <c r="R578" s="219">
        <v>45345</v>
      </c>
      <c r="S578" s="118">
        <v>11600000</v>
      </c>
      <c r="T578" s="119" t="s">
        <v>67</v>
      </c>
      <c r="U578" s="118">
        <v>36559959</v>
      </c>
      <c r="V578" s="118" t="s">
        <v>2706</v>
      </c>
      <c r="W578" s="219">
        <v>45345</v>
      </c>
      <c r="X578" s="219">
        <v>45345</v>
      </c>
      <c r="Y578" s="125" t="s">
        <v>77</v>
      </c>
      <c r="Z578" s="219">
        <v>45383</v>
      </c>
      <c r="AA578" s="124">
        <f t="shared" si="36"/>
        <v>38</v>
      </c>
      <c r="AB578" s="118">
        <v>0</v>
      </c>
      <c r="AC578" s="220">
        <v>0</v>
      </c>
      <c r="AD578" s="118">
        <v>0</v>
      </c>
      <c r="AE578" s="193" t="s">
        <v>77</v>
      </c>
      <c r="AF578" s="124">
        <f t="shared" si="39"/>
        <v>0</v>
      </c>
      <c r="AG578" s="118">
        <v>0</v>
      </c>
      <c r="AH578" s="118">
        <v>0</v>
      </c>
      <c r="AI578" s="193" t="s">
        <v>77</v>
      </c>
      <c r="AJ578" s="119">
        <v>0</v>
      </c>
      <c r="AK578" s="123" t="s">
        <v>77</v>
      </c>
      <c r="AL578" s="123" t="s">
        <v>77</v>
      </c>
      <c r="AM578" s="124">
        <f t="shared" si="40"/>
        <v>0</v>
      </c>
      <c r="AN578" s="124">
        <f>+K578+AC578-AH578</f>
        <v>11600000</v>
      </c>
      <c r="AO578" s="119" t="s">
        <v>1214</v>
      </c>
      <c r="AP578" s="118">
        <v>0</v>
      </c>
      <c r="AQ578" s="119" t="s">
        <v>1214</v>
      </c>
      <c r="AR578" s="118">
        <v>0</v>
      </c>
      <c r="AS578" s="127" t="s">
        <v>77</v>
      </c>
      <c r="AT578" s="221">
        <v>0</v>
      </c>
      <c r="AU578" s="159">
        <f t="shared" si="37"/>
        <v>11600000</v>
      </c>
      <c r="AV578" s="98">
        <f t="shared" si="38"/>
        <v>0</v>
      </c>
      <c r="AW578" s="193" t="s">
        <v>77</v>
      </c>
      <c r="AX578" s="119" t="s">
        <v>1215</v>
      </c>
      <c r="AY578" s="118" t="s">
        <v>3019</v>
      </c>
      <c r="AZ578" s="116" t="s">
        <v>69</v>
      </c>
      <c r="BA578" s="116" t="s">
        <v>69</v>
      </c>
    </row>
    <row r="579" spans="2:53" x14ac:dyDescent="0.25">
      <c r="B579" s="116">
        <v>2024</v>
      </c>
      <c r="C579" s="116">
        <v>891780111</v>
      </c>
      <c r="D579" s="117" t="s">
        <v>64</v>
      </c>
      <c r="E579" s="119" t="s">
        <v>1789</v>
      </c>
      <c r="F579" s="124" t="s">
        <v>2115</v>
      </c>
      <c r="G579" s="218">
        <v>0</v>
      </c>
      <c r="H579" s="119" t="s">
        <v>75</v>
      </c>
      <c r="I579" s="117" t="s">
        <v>65</v>
      </c>
      <c r="J579" s="118" t="s">
        <v>2369</v>
      </c>
      <c r="K579" s="118">
        <v>8400000</v>
      </c>
      <c r="L579" s="116" t="s">
        <v>70</v>
      </c>
      <c r="M579" s="118" t="s">
        <v>2677</v>
      </c>
      <c r="N579" s="118">
        <v>1080670248</v>
      </c>
      <c r="O579" s="122">
        <v>14</v>
      </c>
      <c r="P579" s="219">
        <v>45302</v>
      </c>
      <c r="Q579" s="118">
        <v>2126349000</v>
      </c>
      <c r="R579" s="219">
        <v>45345</v>
      </c>
      <c r="S579" s="118">
        <v>8400000</v>
      </c>
      <c r="T579" s="119" t="s">
        <v>67</v>
      </c>
      <c r="U579" s="118">
        <v>57444673</v>
      </c>
      <c r="V579" s="118" t="s">
        <v>1175</v>
      </c>
      <c r="W579" s="219">
        <v>45345</v>
      </c>
      <c r="X579" s="219">
        <v>45345</v>
      </c>
      <c r="Y579" s="125" t="s">
        <v>77</v>
      </c>
      <c r="Z579" s="219">
        <v>45457</v>
      </c>
      <c r="AA579" s="124">
        <f t="shared" si="36"/>
        <v>112</v>
      </c>
      <c r="AB579" s="118">
        <v>0</v>
      </c>
      <c r="AC579" s="220">
        <v>0</v>
      </c>
      <c r="AD579" s="118">
        <v>0</v>
      </c>
      <c r="AE579" s="193" t="s">
        <v>77</v>
      </c>
      <c r="AF579" s="124">
        <f t="shared" si="39"/>
        <v>0</v>
      </c>
      <c r="AG579" s="118">
        <v>0</v>
      </c>
      <c r="AH579" s="118">
        <v>0</v>
      </c>
      <c r="AI579" s="193" t="s">
        <v>77</v>
      </c>
      <c r="AJ579" s="119">
        <v>0</v>
      </c>
      <c r="AK579" s="123" t="s">
        <v>77</v>
      </c>
      <c r="AL579" s="123" t="s">
        <v>77</v>
      </c>
      <c r="AM579" s="124">
        <f t="shared" si="40"/>
        <v>0</v>
      </c>
      <c r="AN579" s="124">
        <f>+K579+AC579-AH579</f>
        <v>8400000</v>
      </c>
      <c r="AO579" s="119" t="s">
        <v>69</v>
      </c>
      <c r="AP579" s="118">
        <v>8400000</v>
      </c>
      <c r="AQ579" s="119" t="s">
        <v>1214</v>
      </c>
      <c r="AR579" s="118">
        <v>0</v>
      </c>
      <c r="AS579" s="127" t="s">
        <v>77</v>
      </c>
      <c r="AT579" s="221">
        <v>6300000</v>
      </c>
      <c r="AU579" s="159">
        <f t="shared" si="37"/>
        <v>2100000</v>
      </c>
      <c r="AV579" s="98">
        <f t="shared" si="38"/>
        <v>0.75</v>
      </c>
      <c r="AW579" s="193" t="s">
        <v>77</v>
      </c>
      <c r="AX579" s="119" t="s">
        <v>1215</v>
      </c>
      <c r="AY579" s="118" t="s">
        <v>3020</v>
      </c>
      <c r="AZ579" s="116" t="s">
        <v>69</v>
      </c>
      <c r="BA579" s="116" t="s">
        <v>69</v>
      </c>
    </row>
    <row r="580" spans="2:53" x14ac:dyDescent="0.25">
      <c r="B580" s="116">
        <v>2024</v>
      </c>
      <c r="C580" s="116">
        <v>891780111</v>
      </c>
      <c r="D580" s="117" t="s">
        <v>64</v>
      </c>
      <c r="E580" s="119" t="s">
        <v>1790</v>
      </c>
      <c r="F580" s="124" t="s">
        <v>2116</v>
      </c>
      <c r="G580" s="218">
        <v>0</v>
      </c>
      <c r="H580" s="119" t="s">
        <v>75</v>
      </c>
      <c r="I580" s="117" t="s">
        <v>65</v>
      </c>
      <c r="J580" s="118" t="s">
        <v>2370</v>
      </c>
      <c r="K580" s="118">
        <v>11500000</v>
      </c>
      <c r="L580" s="116" t="s">
        <v>70</v>
      </c>
      <c r="M580" s="118" t="s">
        <v>2678</v>
      </c>
      <c r="N580" s="118">
        <v>1103122639</v>
      </c>
      <c r="O580" s="122">
        <v>13</v>
      </c>
      <c r="P580" s="193">
        <v>45302</v>
      </c>
      <c r="Q580" s="118">
        <v>4518689382</v>
      </c>
      <c r="R580" s="219">
        <v>45345</v>
      </c>
      <c r="S580" s="118">
        <v>11500000</v>
      </c>
      <c r="T580" s="119" t="s">
        <v>67</v>
      </c>
      <c r="U580" s="118">
        <v>36557666</v>
      </c>
      <c r="V580" s="118" t="s">
        <v>1174</v>
      </c>
      <c r="W580" s="219">
        <v>45345</v>
      </c>
      <c r="X580" s="219">
        <v>45345</v>
      </c>
      <c r="Y580" s="125" t="s">
        <v>77</v>
      </c>
      <c r="Z580" s="219">
        <v>45457</v>
      </c>
      <c r="AA580" s="124">
        <f t="shared" si="36"/>
        <v>112</v>
      </c>
      <c r="AB580" s="118">
        <v>0</v>
      </c>
      <c r="AC580" s="220">
        <v>0</v>
      </c>
      <c r="AD580" s="118">
        <v>0</v>
      </c>
      <c r="AE580" s="193" t="s">
        <v>77</v>
      </c>
      <c r="AF580" s="124">
        <f t="shared" si="39"/>
        <v>0</v>
      </c>
      <c r="AG580" s="118">
        <v>0</v>
      </c>
      <c r="AH580" s="118">
        <v>0</v>
      </c>
      <c r="AI580" s="193" t="s">
        <v>77</v>
      </c>
      <c r="AJ580" s="119">
        <v>0</v>
      </c>
      <c r="AK580" s="123" t="s">
        <v>77</v>
      </c>
      <c r="AL580" s="123" t="s">
        <v>77</v>
      </c>
      <c r="AM580" s="124">
        <f t="shared" si="40"/>
        <v>0</v>
      </c>
      <c r="AN580" s="124">
        <f>+K580+AC580-AH580</f>
        <v>11500000</v>
      </c>
      <c r="AO580" s="119" t="s">
        <v>69</v>
      </c>
      <c r="AP580" s="118">
        <v>11500000</v>
      </c>
      <c r="AQ580" s="119" t="s">
        <v>1214</v>
      </c>
      <c r="AR580" s="118">
        <v>0</v>
      </c>
      <c r="AS580" s="127" t="s">
        <v>77</v>
      </c>
      <c r="AT580" s="221">
        <v>9000000</v>
      </c>
      <c r="AU580" s="159">
        <f t="shared" si="37"/>
        <v>2500000</v>
      </c>
      <c r="AV580" s="98">
        <f t="shared" si="38"/>
        <v>0.78260869565217395</v>
      </c>
      <c r="AW580" s="193" t="s">
        <v>77</v>
      </c>
      <c r="AX580" s="119" t="s">
        <v>1215</v>
      </c>
      <c r="AY580" s="118" t="s">
        <v>3021</v>
      </c>
      <c r="AZ580" s="116" t="s">
        <v>69</v>
      </c>
      <c r="BA580" s="116" t="s">
        <v>69</v>
      </c>
    </row>
    <row r="581" spans="2:53" x14ac:dyDescent="0.25">
      <c r="B581" s="116">
        <v>2024</v>
      </c>
      <c r="C581" s="116">
        <v>891780111</v>
      </c>
      <c r="D581" s="117" t="s">
        <v>64</v>
      </c>
      <c r="E581" s="119" t="s">
        <v>1791</v>
      </c>
      <c r="F581" s="124" t="s">
        <v>2117</v>
      </c>
      <c r="G581" s="218">
        <v>0</v>
      </c>
      <c r="H581" s="119" t="s">
        <v>75</v>
      </c>
      <c r="I581" s="117" t="s">
        <v>65</v>
      </c>
      <c r="J581" s="118" t="s">
        <v>2371</v>
      </c>
      <c r="K581" s="118">
        <v>9583000</v>
      </c>
      <c r="L581" s="116" t="s">
        <v>70</v>
      </c>
      <c r="M581" s="118" t="s">
        <v>2679</v>
      </c>
      <c r="N581" s="118">
        <v>1082984727</v>
      </c>
      <c r="O581" s="122">
        <v>14</v>
      </c>
      <c r="P581" s="219">
        <v>45302</v>
      </c>
      <c r="Q581" s="118">
        <v>2126349000</v>
      </c>
      <c r="R581" s="219">
        <v>45345</v>
      </c>
      <c r="S581" s="118">
        <v>9583000</v>
      </c>
      <c r="T581" s="119" t="s">
        <v>67</v>
      </c>
      <c r="U581" s="118">
        <v>85152695</v>
      </c>
      <c r="V581" s="118" t="s">
        <v>1189</v>
      </c>
      <c r="W581" s="219">
        <v>45345</v>
      </c>
      <c r="X581" s="219">
        <v>45345</v>
      </c>
      <c r="Y581" s="125" t="s">
        <v>77</v>
      </c>
      <c r="Z581" s="219">
        <v>45457</v>
      </c>
      <c r="AA581" s="124">
        <f t="shared" si="36"/>
        <v>112</v>
      </c>
      <c r="AB581" s="118">
        <v>0</v>
      </c>
      <c r="AC581" s="220">
        <v>0</v>
      </c>
      <c r="AD581" s="118">
        <v>0</v>
      </c>
      <c r="AE581" s="193" t="s">
        <v>77</v>
      </c>
      <c r="AF581" s="124">
        <f t="shared" si="39"/>
        <v>0</v>
      </c>
      <c r="AG581" s="118">
        <v>0</v>
      </c>
      <c r="AH581" s="118">
        <v>0</v>
      </c>
      <c r="AI581" s="193" t="s">
        <v>77</v>
      </c>
      <c r="AJ581" s="119">
        <v>0</v>
      </c>
      <c r="AK581" s="123" t="s">
        <v>77</v>
      </c>
      <c r="AL581" s="123" t="s">
        <v>77</v>
      </c>
      <c r="AM581" s="124">
        <f t="shared" si="40"/>
        <v>0</v>
      </c>
      <c r="AN581" s="124">
        <f>+K581+AC581-AH581</f>
        <v>9583000</v>
      </c>
      <c r="AO581" s="119" t="s">
        <v>69</v>
      </c>
      <c r="AP581" s="118">
        <v>9583000</v>
      </c>
      <c r="AQ581" s="119" t="s">
        <v>1214</v>
      </c>
      <c r="AR581" s="118">
        <v>0</v>
      </c>
      <c r="AS581" s="127" t="s">
        <v>77</v>
      </c>
      <c r="AT581" s="221">
        <v>7500000</v>
      </c>
      <c r="AU581" s="159">
        <f t="shared" si="37"/>
        <v>2083000</v>
      </c>
      <c r="AV581" s="98">
        <f t="shared" si="38"/>
        <v>0.7826359177710529</v>
      </c>
      <c r="AW581" s="193" t="s">
        <v>77</v>
      </c>
      <c r="AX581" s="119" t="s">
        <v>1215</v>
      </c>
      <c r="AY581" s="118" t="s">
        <v>3022</v>
      </c>
      <c r="AZ581" s="116" t="s">
        <v>69</v>
      </c>
      <c r="BA581" s="116" t="s">
        <v>69</v>
      </c>
    </row>
    <row r="582" spans="2:53" x14ac:dyDescent="0.25">
      <c r="B582" s="116">
        <v>2024</v>
      </c>
      <c r="C582" s="116">
        <v>891780111</v>
      </c>
      <c r="D582" s="117" t="s">
        <v>64</v>
      </c>
      <c r="E582" s="119" t="s">
        <v>1792</v>
      </c>
      <c r="F582" s="124" t="s">
        <v>2118</v>
      </c>
      <c r="G582" s="218">
        <v>0</v>
      </c>
      <c r="H582" s="119" t="s">
        <v>75</v>
      </c>
      <c r="I582" s="117" t="s">
        <v>65</v>
      </c>
      <c r="J582" s="118" t="s">
        <v>2372</v>
      </c>
      <c r="K582" s="118">
        <v>12200000</v>
      </c>
      <c r="L582" s="116" t="s">
        <v>70</v>
      </c>
      <c r="M582" s="118" t="s">
        <v>2680</v>
      </c>
      <c r="N582" s="118">
        <v>1082961721</v>
      </c>
      <c r="O582" s="122">
        <v>13</v>
      </c>
      <c r="P582" s="193">
        <v>45302</v>
      </c>
      <c r="Q582" s="118">
        <v>4518689382</v>
      </c>
      <c r="R582" s="219">
        <v>45345</v>
      </c>
      <c r="S582" s="118">
        <v>12200000</v>
      </c>
      <c r="T582" s="119" t="s">
        <v>67</v>
      </c>
      <c r="U582" s="118">
        <v>36557666</v>
      </c>
      <c r="V582" s="118" t="s">
        <v>1174</v>
      </c>
      <c r="W582" s="219">
        <v>45345</v>
      </c>
      <c r="X582" s="219">
        <v>45345</v>
      </c>
      <c r="Y582" s="125" t="s">
        <v>77</v>
      </c>
      <c r="Z582" s="219">
        <v>45457</v>
      </c>
      <c r="AA582" s="124">
        <f t="shared" si="36"/>
        <v>112</v>
      </c>
      <c r="AB582" s="118">
        <v>0</v>
      </c>
      <c r="AC582" s="220">
        <v>0</v>
      </c>
      <c r="AD582" s="118">
        <v>0</v>
      </c>
      <c r="AE582" s="193" t="s">
        <v>77</v>
      </c>
      <c r="AF582" s="124">
        <f t="shared" si="39"/>
        <v>0</v>
      </c>
      <c r="AG582" s="118">
        <v>0</v>
      </c>
      <c r="AH582" s="118">
        <v>0</v>
      </c>
      <c r="AI582" s="193" t="s">
        <v>77</v>
      </c>
      <c r="AJ582" s="119">
        <v>0</v>
      </c>
      <c r="AK582" s="123" t="s">
        <v>77</v>
      </c>
      <c r="AL582" s="123" t="s">
        <v>77</v>
      </c>
      <c r="AM582" s="124">
        <f t="shared" si="40"/>
        <v>0</v>
      </c>
      <c r="AN582" s="124">
        <f>+K582+AC582-AH582</f>
        <v>12200000</v>
      </c>
      <c r="AO582" s="119" t="s">
        <v>69</v>
      </c>
      <c r="AP582" s="118">
        <v>12200000</v>
      </c>
      <c r="AQ582" s="119" t="s">
        <v>1214</v>
      </c>
      <c r="AR582" s="118">
        <v>0</v>
      </c>
      <c r="AS582" s="127" t="s">
        <v>77</v>
      </c>
      <c r="AT582" s="221">
        <v>9000000</v>
      </c>
      <c r="AU582" s="159">
        <f t="shared" si="37"/>
        <v>3200000</v>
      </c>
      <c r="AV582" s="98">
        <f t="shared" si="38"/>
        <v>0.73770491803278693</v>
      </c>
      <c r="AW582" s="193" t="s">
        <v>77</v>
      </c>
      <c r="AX582" s="119" t="s">
        <v>1215</v>
      </c>
      <c r="AY582" s="118" t="s">
        <v>3023</v>
      </c>
      <c r="AZ582" s="116" t="s">
        <v>69</v>
      </c>
      <c r="BA582" s="116" t="s">
        <v>69</v>
      </c>
    </row>
    <row r="583" spans="2:53" x14ac:dyDescent="0.25">
      <c r="B583" s="116">
        <v>2024</v>
      </c>
      <c r="C583" s="116">
        <v>891780111</v>
      </c>
      <c r="D583" s="117" t="s">
        <v>64</v>
      </c>
      <c r="E583" s="119" t="s">
        <v>1793</v>
      </c>
      <c r="F583" s="124" t="s">
        <v>2119</v>
      </c>
      <c r="G583" s="218">
        <v>0</v>
      </c>
      <c r="H583" s="119" t="s">
        <v>75</v>
      </c>
      <c r="I583" s="117" t="s">
        <v>65</v>
      </c>
      <c r="J583" s="118" t="s">
        <v>2373</v>
      </c>
      <c r="K583" s="118">
        <v>8610000</v>
      </c>
      <c r="L583" s="116" t="s">
        <v>70</v>
      </c>
      <c r="M583" s="118" t="s">
        <v>2681</v>
      </c>
      <c r="N583" s="118">
        <v>1083039448</v>
      </c>
      <c r="O583" s="122">
        <v>14</v>
      </c>
      <c r="P583" s="219">
        <v>45302</v>
      </c>
      <c r="Q583" s="118">
        <v>2126349000</v>
      </c>
      <c r="R583" s="219">
        <v>45345</v>
      </c>
      <c r="S583" s="118">
        <v>8610000</v>
      </c>
      <c r="T583" s="119" t="s">
        <v>67</v>
      </c>
      <c r="U583" s="118">
        <v>85473390</v>
      </c>
      <c r="V583" s="118" t="s">
        <v>2709</v>
      </c>
      <c r="W583" s="219">
        <v>45345</v>
      </c>
      <c r="X583" s="219">
        <v>45345</v>
      </c>
      <c r="Y583" s="125" t="s">
        <v>77</v>
      </c>
      <c r="Z583" s="219">
        <v>45457</v>
      </c>
      <c r="AA583" s="124">
        <f t="shared" si="36"/>
        <v>112</v>
      </c>
      <c r="AB583" s="118">
        <v>0</v>
      </c>
      <c r="AC583" s="220">
        <v>0</v>
      </c>
      <c r="AD583" s="118">
        <v>0</v>
      </c>
      <c r="AE583" s="193" t="s">
        <v>77</v>
      </c>
      <c r="AF583" s="124">
        <f t="shared" si="39"/>
        <v>0</v>
      </c>
      <c r="AG583" s="118">
        <v>0</v>
      </c>
      <c r="AH583" s="118">
        <v>0</v>
      </c>
      <c r="AI583" s="193" t="s">
        <v>77</v>
      </c>
      <c r="AJ583" s="119">
        <v>0</v>
      </c>
      <c r="AK583" s="123" t="s">
        <v>77</v>
      </c>
      <c r="AL583" s="123" t="s">
        <v>77</v>
      </c>
      <c r="AM583" s="124">
        <f t="shared" si="40"/>
        <v>0</v>
      </c>
      <c r="AN583" s="124">
        <f>+K583+AC583-AH583</f>
        <v>8610000</v>
      </c>
      <c r="AO583" s="119" t="s">
        <v>69</v>
      </c>
      <c r="AP583" s="118">
        <v>8610000</v>
      </c>
      <c r="AQ583" s="119" t="s">
        <v>1214</v>
      </c>
      <c r="AR583" s="118">
        <v>0</v>
      </c>
      <c r="AS583" s="127" t="s">
        <v>77</v>
      </c>
      <c r="AT583" s="221">
        <v>7560000</v>
      </c>
      <c r="AU583" s="159">
        <f t="shared" si="37"/>
        <v>1050000</v>
      </c>
      <c r="AV583" s="98">
        <f t="shared" si="38"/>
        <v>0.87804878048780488</v>
      </c>
      <c r="AW583" s="193" t="s">
        <v>77</v>
      </c>
      <c r="AX583" s="119" t="s">
        <v>1215</v>
      </c>
      <c r="AY583" s="118" t="s">
        <v>3024</v>
      </c>
      <c r="AZ583" s="116" t="s">
        <v>69</v>
      </c>
      <c r="BA583" s="116" t="s">
        <v>69</v>
      </c>
    </row>
    <row r="584" spans="2:53" x14ac:dyDescent="0.25">
      <c r="B584" s="116">
        <v>2024</v>
      </c>
      <c r="C584" s="116">
        <v>891780111</v>
      </c>
      <c r="D584" s="117" t="s">
        <v>64</v>
      </c>
      <c r="E584" s="119" t="s">
        <v>1794</v>
      </c>
      <c r="F584" s="124" t="s">
        <v>2120</v>
      </c>
      <c r="G584" s="218">
        <v>0</v>
      </c>
      <c r="H584" s="119" t="s">
        <v>75</v>
      </c>
      <c r="I584" s="117" t="s">
        <v>65</v>
      </c>
      <c r="J584" s="118" t="s">
        <v>2374</v>
      </c>
      <c r="K584" s="118">
        <v>11610000</v>
      </c>
      <c r="L584" s="116" t="s">
        <v>70</v>
      </c>
      <c r="M584" s="118" t="s">
        <v>2682</v>
      </c>
      <c r="N584" s="118">
        <v>1083019153</v>
      </c>
      <c r="O584" s="122">
        <v>13</v>
      </c>
      <c r="P584" s="193">
        <v>45302</v>
      </c>
      <c r="Q584" s="118">
        <v>4518689382</v>
      </c>
      <c r="R584" s="219">
        <v>45345</v>
      </c>
      <c r="S584" s="118">
        <v>11610000</v>
      </c>
      <c r="T584" s="119" t="s">
        <v>67</v>
      </c>
      <c r="U584" s="118">
        <v>41947381</v>
      </c>
      <c r="V584" s="118" t="s">
        <v>1173</v>
      </c>
      <c r="W584" s="219">
        <v>45345</v>
      </c>
      <c r="X584" s="219">
        <v>45345</v>
      </c>
      <c r="Y584" s="125" t="s">
        <v>77</v>
      </c>
      <c r="Z584" s="219">
        <v>45466</v>
      </c>
      <c r="AA584" s="124">
        <f t="shared" ref="AA584:AA647" si="41">+IF(Y584="1800-01-01",Z584-X584,Z584-Y584)</f>
        <v>121</v>
      </c>
      <c r="AB584" s="118">
        <v>0</v>
      </c>
      <c r="AC584" s="220">
        <v>0</v>
      </c>
      <c r="AD584" s="118">
        <v>0</v>
      </c>
      <c r="AE584" s="193" t="s">
        <v>77</v>
      </c>
      <c r="AF584" s="124">
        <f t="shared" si="39"/>
        <v>0</v>
      </c>
      <c r="AG584" s="118">
        <v>0</v>
      </c>
      <c r="AH584" s="118">
        <v>0</v>
      </c>
      <c r="AI584" s="193" t="s">
        <v>77</v>
      </c>
      <c r="AJ584" s="119">
        <v>0</v>
      </c>
      <c r="AK584" s="123" t="s">
        <v>77</v>
      </c>
      <c r="AL584" s="123" t="s">
        <v>77</v>
      </c>
      <c r="AM584" s="124">
        <f t="shared" si="40"/>
        <v>0</v>
      </c>
      <c r="AN584" s="124">
        <f>+K584+AC584-AH584</f>
        <v>11610000</v>
      </c>
      <c r="AO584" s="119" t="s">
        <v>69</v>
      </c>
      <c r="AP584" s="118">
        <v>11610000</v>
      </c>
      <c r="AQ584" s="119" t="s">
        <v>1214</v>
      </c>
      <c r="AR584" s="118">
        <v>0</v>
      </c>
      <c r="AS584" s="127" t="s">
        <v>77</v>
      </c>
      <c r="AT584" s="221">
        <v>5400000</v>
      </c>
      <c r="AU584" s="159">
        <f t="shared" ref="AU584:AU647" si="42">AN584-AT584</f>
        <v>6210000</v>
      </c>
      <c r="AV584" s="98">
        <f t="shared" ref="AV584:AV647" si="43">+IFERROR(AT584/AN584,"_")</f>
        <v>0.46511627906976744</v>
      </c>
      <c r="AW584" s="193" t="s">
        <v>77</v>
      </c>
      <c r="AX584" s="119" t="s">
        <v>1215</v>
      </c>
      <c r="AY584" s="118" t="s">
        <v>3025</v>
      </c>
      <c r="AZ584" s="116" t="s">
        <v>69</v>
      </c>
      <c r="BA584" s="116" t="s">
        <v>69</v>
      </c>
    </row>
    <row r="585" spans="2:53" x14ac:dyDescent="0.25">
      <c r="B585" s="116">
        <v>2024</v>
      </c>
      <c r="C585" s="116">
        <v>891780111</v>
      </c>
      <c r="D585" s="117" t="s">
        <v>64</v>
      </c>
      <c r="E585" s="119" t="s">
        <v>1795</v>
      </c>
      <c r="F585" s="124" t="s">
        <v>2121</v>
      </c>
      <c r="G585" s="218">
        <v>0</v>
      </c>
      <c r="H585" s="119" t="s">
        <v>75</v>
      </c>
      <c r="I585" s="117" t="s">
        <v>65</v>
      </c>
      <c r="J585" s="118" t="s">
        <v>2375</v>
      </c>
      <c r="K585" s="118">
        <v>14850000</v>
      </c>
      <c r="L585" s="116" t="s">
        <v>70</v>
      </c>
      <c r="M585" s="118" t="s">
        <v>2683</v>
      </c>
      <c r="N585" s="118">
        <v>1082410248</v>
      </c>
      <c r="O585" s="122">
        <v>13</v>
      </c>
      <c r="P585" s="193">
        <v>45302</v>
      </c>
      <c r="Q585" s="118">
        <v>4518689382</v>
      </c>
      <c r="R585" s="219">
        <v>45345</v>
      </c>
      <c r="S585" s="118">
        <v>14850000</v>
      </c>
      <c r="T585" s="119" t="s">
        <v>67</v>
      </c>
      <c r="U585" s="118">
        <v>1192791759</v>
      </c>
      <c r="V585" s="118" t="s">
        <v>1179</v>
      </c>
      <c r="W585" s="219">
        <v>45345</v>
      </c>
      <c r="X585" s="219">
        <v>45345</v>
      </c>
      <c r="Y585" s="125" t="s">
        <v>77</v>
      </c>
      <c r="Z585" s="219">
        <v>45457</v>
      </c>
      <c r="AA585" s="124">
        <f t="shared" si="41"/>
        <v>112</v>
      </c>
      <c r="AB585" s="118">
        <v>0</v>
      </c>
      <c r="AC585" s="220">
        <v>0</v>
      </c>
      <c r="AD585" s="118">
        <v>0</v>
      </c>
      <c r="AE585" s="193" t="s">
        <v>77</v>
      </c>
      <c r="AF585" s="124">
        <f t="shared" si="39"/>
        <v>0</v>
      </c>
      <c r="AG585" s="118">
        <v>0</v>
      </c>
      <c r="AH585" s="118">
        <v>0</v>
      </c>
      <c r="AI585" s="193" t="s">
        <v>77</v>
      </c>
      <c r="AJ585" s="119">
        <v>0</v>
      </c>
      <c r="AK585" s="123" t="s">
        <v>77</v>
      </c>
      <c r="AL585" s="123" t="s">
        <v>77</v>
      </c>
      <c r="AM585" s="124">
        <f t="shared" si="40"/>
        <v>0</v>
      </c>
      <c r="AN585" s="124">
        <f>+K585+AC585-AH585</f>
        <v>14850000</v>
      </c>
      <c r="AO585" s="119" t="s">
        <v>69</v>
      </c>
      <c r="AP585" s="118">
        <v>14850000</v>
      </c>
      <c r="AQ585" s="119" t="s">
        <v>1214</v>
      </c>
      <c r="AR585" s="118">
        <v>0</v>
      </c>
      <c r="AS585" s="127" t="s">
        <v>77</v>
      </c>
      <c r="AT585" s="221">
        <v>9900000</v>
      </c>
      <c r="AU585" s="159">
        <f t="shared" si="42"/>
        <v>4950000</v>
      </c>
      <c r="AV585" s="98">
        <f t="shared" si="43"/>
        <v>0.66666666666666663</v>
      </c>
      <c r="AW585" s="193" t="s">
        <v>77</v>
      </c>
      <c r="AX585" s="119" t="s">
        <v>1215</v>
      </c>
      <c r="AY585" s="118" t="s">
        <v>3026</v>
      </c>
      <c r="AZ585" s="116" t="s">
        <v>69</v>
      </c>
      <c r="BA585" s="116" t="s">
        <v>69</v>
      </c>
    </row>
    <row r="586" spans="2:53" x14ac:dyDescent="0.25">
      <c r="B586" s="116">
        <v>2024</v>
      </c>
      <c r="C586" s="116">
        <v>891780111</v>
      </c>
      <c r="D586" s="117" t="s">
        <v>64</v>
      </c>
      <c r="E586" s="119" t="s">
        <v>1796</v>
      </c>
      <c r="F586" s="124" t="s">
        <v>2122</v>
      </c>
      <c r="G586" s="218">
        <v>0</v>
      </c>
      <c r="H586" s="119" t="s">
        <v>75</v>
      </c>
      <c r="I586" s="117" t="s">
        <v>65</v>
      </c>
      <c r="J586" s="118" t="s">
        <v>2354</v>
      </c>
      <c r="K586" s="118">
        <v>8190000</v>
      </c>
      <c r="L586" s="116" t="s">
        <v>70</v>
      </c>
      <c r="M586" s="118" t="s">
        <v>2684</v>
      </c>
      <c r="N586" s="118">
        <v>57433646</v>
      </c>
      <c r="O586" s="122">
        <v>14</v>
      </c>
      <c r="P586" s="219">
        <v>45302</v>
      </c>
      <c r="Q586" s="118">
        <v>2126349000</v>
      </c>
      <c r="R586" s="219">
        <v>45345</v>
      </c>
      <c r="S586" s="118">
        <v>8190000</v>
      </c>
      <c r="T586" s="119" t="s">
        <v>67</v>
      </c>
      <c r="U586" s="118">
        <v>7633817</v>
      </c>
      <c r="V586" s="118" t="s">
        <v>1185</v>
      </c>
      <c r="W586" s="219">
        <v>45345</v>
      </c>
      <c r="X586" s="219">
        <v>45345</v>
      </c>
      <c r="Y586" s="125" t="s">
        <v>77</v>
      </c>
      <c r="Z586" s="219">
        <v>45457</v>
      </c>
      <c r="AA586" s="124">
        <f t="shared" si="41"/>
        <v>112</v>
      </c>
      <c r="AB586" s="118">
        <v>0</v>
      </c>
      <c r="AC586" s="220">
        <v>0</v>
      </c>
      <c r="AD586" s="118">
        <v>0</v>
      </c>
      <c r="AE586" s="193" t="s">
        <v>77</v>
      </c>
      <c r="AF586" s="124">
        <f t="shared" si="39"/>
        <v>0</v>
      </c>
      <c r="AG586" s="118">
        <v>0</v>
      </c>
      <c r="AH586" s="118">
        <v>0</v>
      </c>
      <c r="AI586" s="193" t="s">
        <v>77</v>
      </c>
      <c r="AJ586" s="119">
        <v>0</v>
      </c>
      <c r="AK586" s="123" t="s">
        <v>77</v>
      </c>
      <c r="AL586" s="123" t="s">
        <v>77</v>
      </c>
      <c r="AM586" s="124">
        <f t="shared" si="40"/>
        <v>0</v>
      </c>
      <c r="AN586" s="124">
        <f>+K586+AC586-AH586</f>
        <v>8190000</v>
      </c>
      <c r="AO586" s="119" t="s">
        <v>69</v>
      </c>
      <c r="AP586" s="118">
        <v>8190000</v>
      </c>
      <c r="AQ586" s="119" t="s">
        <v>1214</v>
      </c>
      <c r="AR586" s="118">
        <v>0</v>
      </c>
      <c r="AS586" s="127" t="s">
        <v>77</v>
      </c>
      <c r="AT586" s="221">
        <v>6300000</v>
      </c>
      <c r="AU586" s="159">
        <f t="shared" si="42"/>
        <v>1890000</v>
      </c>
      <c r="AV586" s="98">
        <f t="shared" si="43"/>
        <v>0.76923076923076927</v>
      </c>
      <c r="AW586" s="193" t="s">
        <v>77</v>
      </c>
      <c r="AX586" s="119" t="s">
        <v>1215</v>
      </c>
      <c r="AY586" s="118" t="s">
        <v>3027</v>
      </c>
      <c r="AZ586" s="116" t="s">
        <v>69</v>
      </c>
      <c r="BA586" s="116" t="s">
        <v>69</v>
      </c>
    </row>
    <row r="587" spans="2:53" x14ac:dyDescent="0.25">
      <c r="B587" s="116">
        <v>2024</v>
      </c>
      <c r="C587" s="116">
        <v>891780111</v>
      </c>
      <c r="D587" s="117" t="s">
        <v>64</v>
      </c>
      <c r="E587" s="119" t="s">
        <v>1797</v>
      </c>
      <c r="F587" s="124" t="s">
        <v>2123</v>
      </c>
      <c r="G587" s="218">
        <v>0</v>
      </c>
      <c r="H587" s="119" t="s">
        <v>75</v>
      </c>
      <c r="I587" s="117" t="s">
        <v>65</v>
      </c>
      <c r="J587" s="118" t="s">
        <v>2354</v>
      </c>
      <c r="K587" s="118">
        <v>8610000</v>
      </c>
      <c r="L587" s="116" t="s">
        <v>70</v>
      </c>
      <c r="M587" s="118" t="s">
        <v>2685</v>
      </c>
      <c r="N587" s="118">
        <v>1082888690</v>
      </c>
      <c r="O587" s="122">
        <v>14</v>
      </c>
      <c r="P587" s="219">
        <v>45302</v>
      </c>
      <c r="Q587" s="118">
        <v>2126349000</v>
      </c>
      <c r="R587" s="219">
        <v>45345</v>
      </c>
      <c r="S587" s="118">
        <v>8610000</v>
      </c>
      <c r="T587" s="119" t="s">
        <v>67</v>
      </c>
      <c r="U587" s="118">
        <v>7633817</v>
      </c>
      <c r="V587" s="118" t="s">
        <v>1185</v>
      </c>
      <c r="W587" s="219">
        <v>45345</v>
      </c>
      <c r="X587" s="219">
        <v>45345</v>
      </c>
      <c r="Y587" s="125" t="s">
        <v>77</v>
      </c>
      <c r="Z587" s="219">
        <v>45457</v>
      </c>
      <c r="AA587" s="124">
        <f t="shared" si="41"/>
        <v>112</v>
      </c>
      <c r="AB587" s="118">
        <v>0</v>
      </c>
      <c r="AC587" s="220">
        <v>0</v>
      </c>
      <c r="AD587" s="118">
        <v>0</v>
      </c>
      <c r="AE587" s="193" t="s">
        <v>77</v>
      </c>
      <c r="AF587" s="124">
        <f t="shared" si="39"/>
        <v>0</v>
      </c>
      <c r="AG587" s="118">
        <v>0</v>
      </c>
      <c r="AH587" s="118">
        <v>0</v>
      </c>
      <c r="AI587" s="193" t="s">
        <v>77</v>
      </c>
      <c r="AJ587" s="119">
        <v>0</v>
      </c>
      <c r="AK587" s="123" t="s">
        <v>77</v>
      </c>
      <c r="AL587" s="123" t="s">
        <v>77</v>
      </c>
      <c r="AM587" s="124">
        <f t="shared" si="40"/>
        <v>0</v>
      </c>
      <c r="AN587" s="124">
        <f>+K587+AC587-AH587</f>
        <v>8610000</v>
      </c>
      <c r="AO587" s="119" t="s">
        <v>69</v>
      </c>
      <c r="AP587" s="118">
        <v>8610000</v>
      </c>
      <c r="AQ587" s="119" t="s">
        <v>1214</v>
      </c>
      <c r="AR587" s="118">
        <v>0</v>
      </c>
      <c r="AS587" s="127" t="s">
        <v>77</v>
      </c>
      <c r="AT587" s="221">
        <v>6300000</v>
      </c>
      <c r="AU587" s="159">
        <f t="shared" si="42"/>
        <v>2310000</v>
      </c>
      <c r="AV587" s="98">
        <f t="shared" si="43"/>
        <v>0.73170731707317072</v>
      </c>
      <c r="AW587" s="193" t="s">
        <v>77</v>
      </c>
      <c r="AX587" s="119" t="s">
        <v>1215</v>
      </c>
      <c r="AY587" s="118" t="s">
        <v>3028</v>
      </c>
      <c r="AZ587" s="116" t="s">
        <v>69</v>
      </c>
      <c r="BA587" s="116" t="s">
        <v>69</v>
      </c>
    </row>
    <row r="588" spans="2:53" x14ac:dyDescent="0.25">
      <c r="B588" s="116">
        <v>2024</v>
      </c>
      <c r="C588" s="116">
        <v>891780111</v>
      </c>
      <c r="D588" s="117" t="s">
        <v>64</v>
      </c>
      <c r="E588" s="119" t="s">
        <v>1798</v>
      </c>
      <c r="F588" s="124" t="s">
        <v>2124</v>
      </c>
      <c r="G588" s="218">
        <v>0</v>
      </c>
      <c r="H588" s="119" t="s">
        <v>75</v>
      </c>
      <c r="I588" s="117" t="s">
        <v>65</v>
      </c>
      <c r="J588" s="118" t="s">
        <v>2354</v>
      </c>
      <c r="K588" s="118">
        <v>8610000</v>
      </c>
      <c r="L588" s="116" t="s">
        <v>70</v>
      </c>
      <c r="M588" s="118" t="s">
        <v>2686</v>
      </c>
      <c r="N588" s="118">
        <v>1004347619</v>
      </c>
      <c r="O588" s="122">
        <v>14</v>
      </c>
      <c r="P588" s="219">
        <v>45302</v>
      </c>
      <c r="Q588" s="118">
        <v>2126349000</v>
      </c>
      <c r="R588" s="219">
        <v>45345</v>
      </c>
      <c r="S588" s="118">
        <v>8610000</v>
      </c>
      <c r="T588" s="119" t="s">
        <v>67</v>
      </c>
      <c r="U588" s="118">
        <v>7633817</v>
      </c>
      <c r="V588" s="118" t="s">
        <v>1185</v>
      </c>
      <c r="W588" s="219">
        <v>45345</v>
      </c>
      <c r="X588" s="219">
        <v>45345</v>
      </c>
      <c r="Y588" s="125" t="s">
        <v>77</v>
      </c>
      <c r="Z588" s="219">
        <v>45457</v>
      </c>
      <c r="AA588" s="124">
        <f t="shared" si="41"/>
        <v>112</v>
      </c>
      <c r="AB588" s="118">
        <v>0</v>
      </c>
      <c r="AC588" s="220">
        <v>0</v>
      </c>
      <c r="AD588" s="118">
        <v>0</v>
      </c>
      <c r="AE588" s="193" t="s">
        <v>77</v>
      </c>
      <c r="AF588" s="124">
        <f t="shared" si="39"/>
        <v>0</v>
      </c>
      <c r="AG588" s="118">
        <v>0</v>
      </c>
      <c r="AH588" s="118">
        <v>0</v>
      </c>
      <c r="AI588" s="193" t="s">
        <v>77</v>
      </c>
      <c r="AJ588" s="119">
        <v>0</v>
      </c>
      <c r="AK588" s="123" t="s">
        <v>77</v>
      </c>
      <c r="AL588" s="123" t="s">
        <v>77</v>
      </c>
      <c r="AM588" s="124">
        <f t="shared" si="40"/>
        <v>0</v>
      </c>
      <c r="AN588" s="124">
        <f>+K588+AC588-AH588</f>
        <v>8610000</v>
      </c>
      <c r="AO588" s="119" t="s">
        <v>69</v>
      </c>
      <c r="AP588" s="118">
        <v>8610000</v>
      </c>
      <c r="AQ588" s="119" t="s">
        <v>1214</v>
      </c>
      <c r="AR588" s="118">
        <v>0</v>
      </c>
      <c r="AS588" s="127" t="s">
        <v>77</v>
      </c>
      <c r="AT588" s="221">
        <v>6300000</v>
      </c>
      <c r="AU588" s="159">
        <f t="shared" si="42"/>
        <v>2310000</v>
      </c>
      <c r="AV588" s="98">
        <f t="shared" si="43"/>
        <v>0.73170731707317072</v>
      </c>
      <c r="AW588" s="193" t="s">
        <v>77</v>
      </c>
      <c r="AX588" s="119" t="s">
        <v>1215</v>
      </c>
      <c r="AY588" s="118" t="s">
        <v>3029</v>
      </c>
      <c r="AZ588" s="116" t="s">
        <v>69</v>
      </c>
      <c r="BA588" s="116" t="s">
        <v>69</v>
      </c>
    </row>
    <row r="589" spans="2:53" x14ac:dyDescent="0.25">
      <c r="B589" s="116">
        <v>2024</v>
      </c>
      <c r="C589" s="116">
        <v>891780111</v>
      </c>
      <c r="D589" s="117" t="s">
        <v>64</v>
      </c>
      <c r="E589" s="119" t="s">
        <v>1799</v>
      </c>
      <c r="F589" s="124" t="s">
        <v>2125</v>
      </c>
      <c r="G589" s="218">
        <v>0</v>
      </c>
      <c r="H589" s="119" t="s">
        <v>75</v>
      </c>
      <c r="I589" s="117" t="s">
        <v>65</v>
      </c>
      <c r="J589" s="118" t="s">
        <v>2354</v>
      </c>
      <c r="K589" s="118">
        <v>8610000</v>
      </c>
      <c r="L589" s="116" t="s">
        <v>70</v>
      </c>
      <c r="M589" s="118" t="s">
        <v>2687</v>
      </c>
      <c r="N589" s="118">
        <v>36532658</v>
      </c>
      <c r="O589" s="122">
        <v>14</v>
      </c>
      <c r="P589" s="219">
        <v>45302</v>
      </c>
      <c r="Q589" s="118">
        <v>2126349000</v>
      </c>
      <c r="R589" s="219">
        <v>45345</v>
      </c>
      <c r="S589" s="118">
        <v>8610000</v>
      </c>
      <c r="T589" s="119" t="s">
        <v>67</v>
      </c>
      <c r="U589" s="118">
        <v>7633817</v>
      </c>
      <c r="V589" s="118" t="s">
        <v>1185</v>
      </c>
      <c r="W589" s="219">
        <v>45345</v>
      </c>
      <c r="X589" s="219">
        <v>45345</v>
      </c>
      <c r="Y589" s="125" t="s">
        <v>77</v>
      </c>
      <c r="Z589" s="219">
        <v>45457</v>
      </c>
      <c r="AA589" s="124">
        <f t="shared" si="41"/>
        <v>112</v>
      </c>
      <c r="AB589" s="118">
        <v>0</v>
      </c>
      <c r="AC589" s="220">
        <v>0</v>
      </c>
      <c r="AD589" s="118">
        <v>0</v>
      </c>
      <c r="AE589" s="193" t="s">
        <v>77</v>
      </c>
      <c r="AF589" s="124">
        <f t="shared" si="39"/>
        <v>0</v>
      </c>
      <c r="AG589" s="118">
        <v>0</v>
      </c>
      <c r="AH589" s="118">
        <v>0</v>
      </c>
      <c r="AI589" s="193" t="s">
        <v>77</v>
      </c>
      <c r="AJ589" s="119">
        <v>0</v>
      </c>
      <c r="AK589" s="123" t="s">
        <v>77</v>
      </c>
      <c r="AL589" s="123" t="s">
        <v>77</v>
      </c>
      <c r="AM589" s="124">
        <f t="shared" si="40"/>
        <v>0</v>
      </c>
      <c r="AN589" s="124">
        <f>+K589+AC589-AH589</f>
        <v>8610000</v>
      </c>
      <c r="AO589" s="119" t="s">
        <v>69</v>
      </c>
      <c r="AP589" s="118">
        <v>8610000</v>
      </c>
      <c r="AQ589" s="119" t="s">
        <v>1214</v>
      </c>
      <c r="AR589" s="118">
        <v>0</v>
      </c>
      <c r="AS589" s="127" t="s">
        <v>77</v>
      </c>
      <c r="AT589" s="221">
        <v>6300000</v>
      </c>
      <c r="AU589" s="159">
        <f t="shared" si="42"/>
        <v>2310000</v>
      </c>
      <c r="AV589" s="98">
        <f t="shared" si="43"/>
        <v>0.73170731707317072</v>
      </c>
      <c r="AW589" s="193" t="s">
        <v>77</v>
      </c>
      <c r="AX589" s="119" t="s">
        <v>1215</v>
      </c>
      <c r="AY589" s="118" t="s">
        <v>3030</v>
      </c>
      <c r="AZ589" s="116" t="s">
        <v>69</v>
      </c>
      <c r="BA589" s="116" t="s">
        <v>69</v>
      </c>
    </row>
    <row r="590" spans="2:53" x14ac:dyDescent="0.25">
      <c r="B590" s="116">
        <v>2024</v>
      </c>
      <c r="C590" s="116">
        <v>891780111</v>
      </c>
      <c r="D590" s="117" t="s">
        <v>64</v>
      </c>
      <c r="E590" s="119" t="s">
        <v>1800</v>
      </c>
      <c r="F590" s="124" t="s">
        <v>2126</v>
      </c>
      <c r="G590" s="218">
        <v>0</v>
      </c>
      <c r="H590" s="119" t="s">
        <v>75</v>
      </c>
      <c r="I590" s="117" t="s">
        <v>65</v>
      </c>
      <c r="J590" s="118" t="s">
        <v>2376</v>
      </c>
      <c r="K590" s="118">
        <v>8610000</v>
      </c>
      <c r="L590" s="116" t="s">
        <v>70</v>
      </c>
      <c r="M590" s="118" t="s">
        <v>2688</v>
      </c>
      <c r="N590" s="118">
        <v>1082889446</v>
      </c>
      <c r="O590" s="122">
        <v>14</v>
      </c>
      <c r="P590" s="219">
        <v>45302</v>
      </c>
      <c r="Q590" s="118">
        <v>2126349000</v>
      </c>
      <c r="R590" s="219">
        <v>45345</v>
      </c>
      <c r="S590" s="118">
        <v>8610000</v>
      </c>
      <c r="T590" s="119" t="s">
        <v>67</v>
      </c>
      <c r="U590" s="118">
        <v>85473390</v>
      </c>
      <c r="V590" s="118" t="s">
        <v>2709</v>
      </c>
      <c r="W590" s="219">
        <v>45345</v>
      </c>
      <c r="X590" s="219">
        <v>45345</v>
      </c>
      <c r="Y590" s="125" t="s">
        <v>77</v>
      </c>
      <c r="Z590" s="219">
        <v>45457</v>
      </c>
      <c r="AA590" s="124">
        <f t="shared" si="41"/>
        <v>112</v>
      </c>
      <c r="AB590" s="118">
        <v>0</v>
      </c>
      <c r="AC590" s="220">
        <v>0</v>
      </c>
      <c r="AD590" s="118">
        <v>0</v>
      </c>
      <c r="AE590" s="193" t="s">
        <v>77</v>
      </c>
      <c r="AF590" s="124">
        <f t="shared" si="39"/>
        <v>0</v>
      </c>
      <c r="AG590" s="118">
        <v>0</v>
      </c>
      <c r="AH590" s="118">
        <v>0</v>
      </c>
      <c r="AI590" s="193" t="s">
        <v>77</v>
      </c>
      <c r="AJ590" s="119">
        <v>0</v>
      </c>
      <c r="AK590" s="123" t="s">
        <v>77</v>
      </c>
      <c r="AL590" s="123" t="s">
        <v>77</v>
      </c>
      <c r="AM590" s="124">
        <f t="shared" si="40"/>
        <v>0</v>
      </c>
      <c r="AN590" s="124">
        <f>+K590+AC590-AH590</f>
        <v>8610000</v>
      </c>
      <c r="AO590" s="119" t="s">
        <v>69</v>
      </c>
      <c r="AP590" s="118">
        <v>8610000</v>
      </c>
      <c r="AQ590" s="119" t="s">
        <v>1214</v>
      </c>
      <c r="AR590" s="118">
        <v>0</v>
      </c>
      <c r="AS590" s="127" t="s">
        <v>77</v>
      </c>
      <c r="AT590" s="221">
        <v>6300000</v>
      </c>
      <c r="AU590" s="159">
        <f t="shared" si="42"/>
        <v>2310000</v>
      </c>
      <c r="AV590" s="98">
        <f t="shared" si="43"/>
        <v>0.73170731707317072</v>
      </c>
      <c r="AW590" s="193" t="s">
        <v>77</v>
      </c>
      <c r="AX590" s="119" t="s">
        <v>1215</v>
      </c>
      <c r="AY590" s="118" t="s">
        <v>3031</v>
      </c>
      <c r="AZ590" s="116" t="s">
        <v>69</v>
      </c>
      <c r="BA590" s="116" t="s">
        <v>69</v>
      </c>
    </row>
    <row r="591" spans="2:53" x14ac:dyDescent="0.25">
      <c r="B591" s="116">
        <v>2024</v>
      </c>
      <c r="C591" s="116">
        <v>891780111</v>
      </c>
      <c r="D591" s="117" t="s">
        <v>64</v>
      </c>
      <c r="E591" s="119" t="s">
        <v>1801</v>
      </c>
      <c r="F591" s="124" t="s">
        <v>2127</v>
      </c>
      <c r="G591" s="218">
        <v>0</v>
      </c>
      <c r="H591" s="119" t="s">
        <v>75</v>
      </c>
      <c r="I591" s="117" t="s">
        <v>65</v>
      </c>
      <c r="J591" s="118" t="s">
        <v>2377</v>
      </c>
      <c r="K591" s="118">
        <v>8610000</v>
      </c>
      <c r="L591" s="116" t="s">
        <v>70</v>
      </c>
      <c r="M591" s="118" t="s">
        <v>2689</v>
      </c>
      <c r="N591" s="118">
        <v>1082965670</v>
      </c>
      <c r="O591" s="122">
        <v>14</v>
      </c>
      <c r="P591" s="219">
        <v>45302</v>
      </c>
      <c r="Q591" s="118">
        <v>2126349000</v>
      </c>
      <c r="R591" s="219">
        <v>45345</v>
      </c>
      <c r="S591" s="118">
        <v>8610000</v>
      </c>
      <c r="T591" s="119" t="s">
        <v>67</v>
      </c>
      <c r="U591" s="118">
        <v>85473390</v>
      </c>
      <c r="V591" s="118" t="s">
        <v>2709</v>
      </c>
      <c r="W591" s="219">
        <v>45345</v>
      </c>
      <c r="X591" s="219">
        <v>45345</v>
      </c>
      <c r="Y591" s="125" t="s">
        <v>77</v>
      </c>
      <c r="Z591" s="219">
        <v>45457</v>
      </c>
      <c r="AA591" s="124">
        <f t="shared" si="41"/>
        <v>112</v>
      </c>
      <c r="AB591" s="118">
        <v>0</v>
      </c>
      <c r="AC591" s="220">
        <v>0</v>
      </c>
      <c r="AD591" s="118">
        <v>0</v>
      </c>
      <c r="AE591" s="193" t="s">
        <v>77</v>
      </c>
      <c r="AF591" s="124">
        <f t="shared" si="39"/>
        <v>0</v>
      </c>
      <c r="AG591" s="118">
        <v>0</v>
      </c>
      <c r="AH591" s="118">
        <v>0</v>
      </c>
      <c r="AI591" s="193" t="s">
        <v>77</v>
      </c>
      <c r="AJ591" s="119">
        <v>0</v>
      </c>
      <c r="AK591" s="123" t="s">
        <v>77</v>
      </c>
      <c r="AL591" s="123" t="s">
        <v>77</v>
      </c>
      <c r="AM591" s="124">
        <f t="shared" si="40"/>
        <v>0</v>
      </c>
      <c r="AN591" s="124">
        <f>+K591+AC591-AH591</f>
        <v>8610000</v>
      </c>
      <c r="AO591" s="119" t="s">
        <v>69</v>
      </c>
      <c r="AP591" s="118">
        <v>8610000</v>
      </c>
      <c r="AQ591" s="119" t="s">
        <v>1214</v>
      </c>
      <c r="AR591" s="118">
        <v>0</v>
      </c>
      <c r="AS591" s="127" t="s">
        <v>77</v>
      </c>
      <c r="AT591" s="221">
        <v>6300000</v>
      </c>
      <c r="AU591" s="159">
        <f t="shared" si="42"/>
        <v>2310000</v>
      </c>
      <c r="AV591" s="98">
        <f t="shared" si="43"/>
        <v>0.73170731707317072</v>
      </c>
      <c r="AW591" s="193" t="s">
        <v>77</v>
      </c>
      <c r="AX591" s="119" t="s">
        <v>1215</v>
      </c>
      <c r="AY591" s="118" t="s">
        <v>3032</v>
      </c>
      <c r="AZ591" s="116" t="s">
        <v>69</v>
      </c>
      <c r="BA591" s="116" t="s">
        <v>69</v>
      </c>
    </row>
    <row r="592" spans="2:53" x14ac:dyDescent="0.25">
      <c r="B592" s="116">
        <v>2024</v>
      </c>
      <c r="C592" s="116">
        <v>891780111</v>
      </c>
      <c r="D592" s="117" t="s">
        <v>64</v>
      </c>
      <c r="E592" s="119" t="s">
        <v>1802</v>
      </c>
      <c r="F592" s="124" t="s">
        <v>2128</v>
      </c>
      <c r="G592" s="218">
        <v>0</v>
      </c>
      <c r="H592" s="119" t="s">
        <v>75</v>
      </c>
      <c r="I592" s="117" t="s">
        <v>65</v>
      </c>
      <c r="J592" s="118" t="s">
        <v>2373</v>
      </c>
      <c r="K592" s="118">
        <v>8610000</v>
      </c>
      <c r="L592" s="116" t="s">
        <v>70</v>
      </c>
      <c r="M592" s="118" t="s">
        <v>2690</v>
      </c>
      <c r="N592" s="118">
        <v>1065647873</v>
      </c>
      <c r="O592" s="122">
        <v>14</v>
      </c>
      <c r="P592" s="219">
        <v>45302</v>
      </c>
      <c r="Q592" s="118">
        <v>2126349000</v>
      </c>
      <c r="R592" s="219">
        <v>45345</v>
      </c>
      <c r="S592" s="118">
        <v>8610000</v>
      </c>
      <c r="T592" s="119" t="s">
        <v>67</v>
      </c>
      <c r="U592" s="118">
        <v>85473390</v>
      </c>
      <c r="V592" s="118" t="s">
        <v>2709</v>
      </c>
      <c r="W592" s="219">
        <v>45345</v>
      </c>
      <c r="X592" s="219">
        <v>45345</v>
      </c>
      <c r="Y592" s="125" t="s">
        <v>77</v>
      </c>
      <c r="Z592" s="219">
        <v>45457</v>
      </c>
      <c r="AA592" s="124">
        <f t="shared" si="41"/>
        <v>112</v>
      </c>
      <c r="AB592" s="118">
        <v>0</v>
      </c>
      <c r="AC592" s="220">
        <v>0</v>
      </c>
      <c r="AD592" s="118">
        <v>0</v>
      </c>
      <c r="AE592" s="193" t="s">
        <v>77</v>
      </c>
      <c r="AF592" s="124">
        <f t="shared" si="39"/>
        <v>0</v>
      </c>
      <c r="AG592" s="118">
        <v>0</v>
      </c>
      <c r="AH592" s="118">
        <v>0</v>
      </c>
      <c r="AI592" s="193" t="s">
        <v>77</v>
      </c>
      <c r="AJ592" s="119">
        <v>0</v>
      </c>
      <c r="AK592" s="123" t="s">
        <v>77</v>
      </c>
      <c r="AL592" s="123" t="s">
        <v>77</v>
      </c>
      <c r="AM592" s="124">
        <f t="shared" si="40"/>
        <v>0</v>
      </c>
      <c r="AN592" s="124">
        <f>+K592+AC592-AH592</f>
        <v>8610000</v>
      </c>
      <c r="AO592" s="119" t="s">
        <v>69</v>
      </c>
      <c r="AP592" s="118">
        <v>8610000</v>
      </c>
      <c r="AQ592" s="119" t="s">
        <v>1214</v>
      </c>
      <c r="AR592" s="118">
        <v>0</v>
      </c>
      <c r="AS592" s="127" t="s">
        <v>77</v>
      </c>
      <c r="AT592" s="221">
        <v>6300000</v>
      </c>
      <c r="AU592" s="159">
        <f t="shared" si="42"/>
        <v>2310000</v>
      </c>
      <c r="AV592" s="98">
        <f t="shared" si="43"/>
        <v>0.73170731707317072</v>
      </c>
      <c r="AW592" s="193" t="s">
        <v>77</v>
      </c>
      <c r="AX592" s="119" t="s">
        <v>1215</v>
      </c>
      <c r="AY592" s="118" t="s">
        <v>3033</v>
      </c>
      <c r="AZ592" s="116" t="s">
        <v>69</v>
      </c>
      <c r="BA592" s="116" t="s">
        <v>69</v>
      </c>
    </row>
    <row r="593" spans="2:53" x14ac:dyDescent="0.25">
      <c r="B593" s="116">
        <v>2024</v>
      </c>
      <c r="C593" s="116">
        <v>891780111</v>
      </c>
      <c r="D593" s="117" t="s">
        <v>64</v>
      </c>
      <c r="E593" s="119" t="s">
        <v>1803</v>
      </c>
      <c r="F593" s="124" t="s">
        <v>2129</v>
      </c>
      <c r="G593" s="218">
        <v>0</v>
      </c>
      <c r="H593" s="119" t="s">
        <v>75</v>
      </c>
      <c r="I593" s="117" t="s">
        <v>65</v>
      </c>
      <c r="J593" s="118" t="s">
        <v>2378</v>
      </c>
      <c r="K593" s="118">
        <v>11700000</v>
      </c>
      <c r="L593" s="116" t="s">
        <v>70</v>
      </c>
      <c r="M593" s="118" t="s">
        <v>2691</v>
      </c>
      <c r="N593" s="118">
        <v>1082982732</v>
      </c>
      <c r="O593" s="122">
        <v>13</v>
      </c>
      <c r="P593" s="193">
        <v>45302</v>
      </c>
      <c r="Q593" s="118">
        <v>4518689382</v>
      </c>
      <c r="R593" s="219">
        <v>45345</v>
      </c>
      <c r="S593" s="118">
        <v>11700000</v>
      </c>
      <c r="T593" s="119" t="s">
        <v>67</v>
      </c>
      <c r="U593" s="118">
        <v>57461216</v>
      </c>
      <c r="V593" s="118" t="s">
        <v>1180</v>
      </c>
      <c r="W593" s="219">
        <v>45345</v>
      </c>
      <c r="X593" s="219">
        <v>45345</v>
      </c>
      <c r="Y593" s="125" t="s">
        <v>77</v>
      </c>
      <c r="Z593" s="219">
        <v>45457</v>
      </c>
      <c r="AA593" s="124">
        <f t="shared" si="41"/>
        <v>112</v>
      </c>
      <c r="AB593" s="118">
        <v>0</v>
      </c>
      <c r="AC593" s="220">
        <v>0</v>
      </c>
      <c r="AD593" s="118">
        <v>0</v>
      </c>
      <c r="AE593" s="193" t="s">
        <v>77</v>
      </c>
      <c r="AF593" s="124">
        <f t="shared" si="39"/>
        <v>0</v>
      </c>
      <c r="AG593" s="118">
        <v>0</v>
      </c>
      <c r="AH593" s="118">
        <v>0</v>
      </c>
      <c r="AI593" s="193" t="s">
        <v>77</v>
      </c>
      <c r="AJ593" s="119">
        <v>0</v>
      </c>
      <c r="AK593" s="123" t="s">
        <v>77</v>
      </c>
      <c r="AL593" s="123" t="s">
        <v>77</v>
      </c>
      <c r="AM593" s="124">
        <f t="shared" si="40"/>
        <v>0</v>
      </c>
      <c r="AN593" s="124">
        <f>+K593+AC593-AH593</f>
        <v>11700000</v>
      </c>
      <c r="AO593" s="119" t="s">
        <v>69</v>
      </c>
      <c r="AP593" s="118">
        <v>11700000</v>
      </c>
      <c r="AQ593" s="119" t="s">
        <v>1214</v>
      </c>
      <c r="AR593" s="118">
        <v>0</v>
      </c>
      <c r="AS593" s="127" t="s">
        <v>77</v>
      </c>
      <c r="AT593" s="221">
        <v>9000000</v>
      </c>
      <c r="AU593" s="159">
        <f t="shared" si="42"/>
        <v>2700000</v>
      </c>
      <c r="AV593" s="98">
        <f t="shared" si="43"/>
        <v>0.76923076923076927</v>
      </c>
      <c r="AW593" s="193" t="s">
        <v>77</v>
      </c>
      <c r="AX593" s="119" t="s">
        <v>1215</v>
      </c>
      <c r="AY593" s="118" t="s">
        <v>3034</v>
      </c>
      <c r="AZ593" s="116" t="s">
        <v>69</v>
      </c>
      <c r="BA593" s="116" t="s">
        <v>69</v>
      </c>
    </row>
    <row r="594" spans="2:53" x14ac:dyDescent="0.25">
      <c r="B594" s="116">
        <v>2024</v>
      </c>
      <c r="C594" s="116">
        <v>891780111</v>
      </c>
      <c r="D594" s="117" t="s">
        <v>64</v>
      </c>
      <c r="E594" s="119" t="s">
        <v>1804</v>
      </c>
      <c r="F594" s="124" t="s">
        <v>2130</v>
      </c>
      <c r="G594" s="218">
        <v>0</v>
      </c>
      <c r="H594" s="119" t="s">
        <v>75</v>
      </c>
      <c r="I594" s="117" t="s">
        <v>65</v>
      </c>
      <c r="J594" s="118" t="s">
        <v>746</v>
      </c>
      <c r="K594" s="118">
        <v>10167000</v>
      </c>
      <c r="L594" s="116" t="s">
        <v>70</v>
      </c>
      <c r="M594" s="118" t="s">
        <v>2692</v>
      </c>
      <c r="N594" s="118">
        <v>85477304</v>
      </c>
      <c r="O594" s="122">
        <v>13</v>
      </c>
      <c r="P594" s="193">
        <v>45302</v>
      </c>
      <c r="Q594" s="118">
        <v>4518689382</v>
      </c>
      <c r="R594" s="219">
        <v>45345</v>
      </c>
      <c r="S594" s="118">
        <v>10167000</v>
      </c>
      <c r="T594" s="119" t="s">
        <v>67</v>
      </c>
      <c r="U594" s="118">
        <v>36557666</v>
      </c>
      <c r="V594" s="118" t="s">
        <v>1174</v>
      </c>
      <c r="W594" s="219">
        <v>45345</v>
      </c>
      <c r="X594" s="219">
        <v>45345</v>
      </c>
      <c r="Y594" s="125" t="s">
        <v>77</v>
      </c>
      <c r="Z594" s="219">
        <v>45457</v>
      </c>
      <c r="AA594" s="124">
        <f t="shared" si="41"/>
        <v>112</v>
      </c>
      <c r="AB594" s="118">
        <v>0</v>
      </c>
      <c r="AC594" s="220">
        <v>0</v>
      </c>
      <c r="AD594" s="118">
        <v>0</v>
      </c>
      <c r="AE594" s="193" t="s">
        <v>77</v>
      </c>
      <c r="AF594" s="124">
        <f t="shared" si="39"/>
        <v>0</v>
      </c>
      <c r="AG594" s="118">
        <v>0</v>
      </c>
      <c r="AH594" s="118">
        <v>0</v>
      </c>
      <c r="AI594" s="193" t="s">
        <v>77</v>
      </c>
      <c r="AJ594" s="119">
        <v>0</v>
      </c>
      <c r="AK594" s="123" t="s">
        <v>77</v>
      </c>
      <c r="AL594" s="123" t="s">
        <v>77</v>
      </c>
      <c r="AM594" s="124">
        <f t="shared" si="40"/>
        <v>0</v>
      </c>
      <c r="AN594" s="124">
        <f>+K594+AC594-AH594</f>
        <v>10167000</v>
      </c>
      <c r="AO594" s="119" t="s">
        <v>69</v>
      </c>
      <c r="AP594" s="118">
        <v>10167000</v>
      </c>
      <c r="AQ594" s="119" t="s">
        <v>1214</v>
      </c>
      <c r="AR594" s="118">
        <v>0</v>
      </c>
      <c r="AS594" s="127" t="s">
        <v>77</v>
      </c>
      <c r="AT594" s="221">
        <v>7500000</v>
      </c>
      <c r="AU594" s="159">
        <f t="shared" si="42"/>
        <v>2667000</v>
      </c>
      <c r="AV594" s="98">
        <f t="shared" si="43"/>
        <v>0.73768073177928595</v>
      </c>
      <c r="AW594" s="193" t="s">
        <v>77</v>
      </c>
      <c r="AX594" s="119" t="s">
        <v>1215</v>
      </c>
      <c r="AY594" s="118" t="s">
        <v>3035</v>
      </c>
      <c r="AZ594" s="116" t="s">
        <v>69</v>
      </c>
      <c r="BA594" s="116" t="s">
        <v>69</v>
      </c>
    </row>
    <row r="595" spans="2:53" x14ac:dyDescent="0.25">
      <c r="B595" s="116">
        <v>2024</v>
      </c>
      <c r="C595" s="116">
        <v>891780111</v>
      </c>
      <c r="D595" s="117" t="s">
        <v>64</v>
      </c>
      <c r="E595" s="119" t="s">
        <v>1805</v>
      </c>
      <c r="F595" s="124" t="s">
        <v>2131</v>
      </c>
      <c r="G595" s="218">
        <v>0</v>
      </c>
      <c r="H595" s="119" t="s">
        <v>75</v>
      </c>
      <c r="I595" s="117" t="s">
        <v>65</v>
      </c>
      <c r="J595" s="118" t="s">
        <v>2379</v>
      </c>
      <c r="K595" s="118">
        <v>12000000</v>
      </c>
      <c r="L595" s="116" t="s">
        <v>70</v>
      </c>
      <c r="M595" s="118" t="s">
        <v>2693</v>
      </c>
      <c r="N595" s="118">
        <v>1083008431</v>
      </c>
      <c r="O595" s="122">
        <v>13</v>
      </c>
      <c r="P595" s="193">
        <v>45302</v>
      </c>
      <c r="Q595" s="118">
        <v>4518689382</v>
      </c>
      <c r="R595" s="219">
        <v>45345</v>
      </c>
      <c r="S595" s="118">
        <v>12000000</v>
      </c>
      <c r="T595" s="119" t="s">
        <v>67</v>
      </c>
      <c r="U595" s="118">
        <v>36557666</v>
      </c>
      <c r="V595" s="118" t="s">
        <v>1174</v>
      </c>
      <c r="W595" s="219">
        <v>45345</v>
      </c>
      <c r="X595" s="219">
        <v>45345</v>
      </c>
      <c r="Y595" s="125" t="s">
        <v>77</v>
      </c>
      <c r="Z595" s="219">
        <v>45457</v>
      </c>
      <c r="AA595" s="124">
        <f t="shared" si="41"/>
        <v>112</v>
      </c>
      <c r="AB595" s="118">
        <v>0</v>
      </c>
      <c r="AC595" s="220">
        <v>0</v>
      </c>
      <c r="AD595" s="118">
        <v>0</v>
      </c>
      <c r="AE595" s="193" t="s">
        <v>77</v>
      </c>
      <c r="AF595" s="124">
        <f t="shared" si="39"/>
        <v>0</v>
      </c>
      <c r="AG595" s="118">
        <v>0</v>
      </c>
      <c r="AH595" s="118">
        <v>0</v>
      </c>
      <c r="AI595" s="193" t="s">
        <v>77</v>
      </c>
      <c r="AJ595" s="119">
        <v>0</v>
      </c>
      <c r="AK595" s="123" t="s">
        <v>77</v>
      </c>
      <c r="AL595" s="123" t="s">
        <v>77</v>
      </c>
      <c r="AM595" s="124">
        <f t="shared" si="40"/>
        <v>0</v>
      </c>
      <c r="AN595" s="124">
        <f>+K595+AC595-AH595</f>
        <v>12000000</v>
      </c>
      <c r="AO595" s="119" t="s">
        <v>69</v>
      </c>
      <c r="AP595" s="118">
        <v>12000000</v>
      </c>
      <c r="AQ595" s="119" t="s">
        <v>1214</v>
      </c>
      <c r="AR595" s="118">
        <v>0</v>
      </c>
      <c r="AS595" s="127" t="s">
        <v>77</v>
      </c>
      <c r="AT595" s="221">
        <v>9000000</v>
      </c>
      <c r="AU595" s="159">
        <f t="shared" si="42"/>
        <v>3000000</v>
      </c>
      <c r="AV595" s="98">
        <f t="shared" si="43"/>
        <v>0.75</v>
      </c>
      <c r="AW595" s="193" t="s">
        <v>77</v>
      </c>
      <c r="AX595" s="119" t="s">
        <v>1215</v>
      </c>
      <c r="AY595" s="118" t="s">
        <v>3036</v>
      </c>
      <c r="AZ595" s="116" t="s">
        <v>69</v>
      </c>
      <c r="BA595" s="116" t="s">
        <v>69</v>
      </c>
    </row>
    <row r="596" spans="2:53" x14ac:dyDescent="0.25">
      <c r="B596" s="116">
        <v>2024</v>
      </c>
      <c r="C596" s="116">
        <v>891780111</v>
      </c>
      <c r="D596" s="117" t="s">
        <v>64</v>
      </c>
      <c r="E596" s="119" t="s">
        <v>1806</v>
      </c>
      <c r="F596" s="124" t="s">
        <v>2132</v>
      </c>
      <c r="G596" s="218">
        <v>0</v>
      </c>
      <c r="H596" s="119" t="s">
        <v>75</v>
      </c>
      <c r="I596" s="117" t="s">
        <v>65</v>
      </c>
      <c r="J596" s="118" t="s">
        <v>2380</v>
      </c>
      <c r="K596" s="118">
        <v>12000000</v>
      </c>
      <c r="L596" s="116" t="s">
        <v>70</v>
      </c>
      <c r="M596" s="118" t="s">
        <v>2694</v>
      </c>
      <c r="N596" s="118">
        <v>1095701829</v>
      </c>
      <c r="O596" s="122">
        <v>13</v>
      </c>
      <c r="P596" s="193">
        <v>45302</v>
      </c>
      <c r="Q596" s="118">
        <v>4518689382</v>
      </c>
      <c r="R596" s="219">
        <v>45345</v>
      </c>
      <c r="S596" s="118">
        <v>12000000</v>
      </c>
      <c r="T596" s="119" t="s">
        <v>67</v>
      </c>
      <c r="U596" s="118">
        <v>36557666</v>
      </c>
      <c r="V596" s="118" t="s">
        <v>1174</v>
      </c>
      <c r="W596" s="219">
        <v>45345</v>
      </c>
      <c r="X596" s="219">
        <v>45345</v>
      </c>
      <c r="Y596" s="125" t="s">
        <v>77</v>
      </c>
      <c r="Z596" s="219">
        <v>45457</v>
      </c>
      <c r="AA596" s="124">
        <f t="shared" si="41"/>
        <v>112</v>
      </c>
      <c r="AB596" s="118">
        <v>0</v>
      </c>
      <c r="AC596" s="220">
        <v>0</v>
      </c>
      <c r="AD596" s="118">
        <v>0</v>
      </c>
      <c r="AE596" s="193" t="s">
        <v>77</v>
      </c>
      <c r="AF596" s="124">
        <f t="shared" si="39"/>
        <v>0</v>
      </c>
      <c r="AG596" s="118">
        <v>0</v>
      </c>
      <c r="AH596" s="118">
        <v>0</v>
      </c>
      <c r="AI596" s="193" t="s">
        <v>77</v>
      </c>
      <c r="AJ596" s="119">
        <v>0</v>
      </c>
      <c r="AK596" s="123" t="s">
        <v>77</v>
      </c>
      <c r="AL596" s="123" t="s">
        <v>77</v>
      </c>
      <c r="AM596" s="124">
        <f t="shared" si="40"/>
        <v>0</v>
      </c>
      <c r="AN596" s="124">
        <f>+K596+AC596-AH596</f>
        <v>12000000</v>
      </c>
      <c r="AO596" s="119" t="s">
        <v>69</v>
      </c>
      <c r="AP596" s="118">
        <v>12000000</v>
      </c>
      <c r="AQ596" s="119" t="s">
        <v>1214</v>
      </c>
      <c r="AR596" s="118">
        <v>0</v>
      </c>
      <c r="AS596" s="127" t="s">
        <v>77</v>
      </c>
      <c r="AT596" s="221">
        <v>9000000</v>
      </c>
      <c r="AU596" s="159">
        <f t="shared" si="42"/>
        <v>3000000</v>
      </c>
      <c r="AV596" s="98">
        <f t="shared" si="43"/>
        <v>0.75</v>
      </c>
      <c r="AW596" s="193" t="s">
        <v>77</v>
      </c>
      <c r="AX596" s="119" t="s">
        <v>1215</v>
      </c>
      <c r="AY596" s="118" t="s">
        <v>3037</v>
      </c>
      <c r="AZ596" s="116" t="s">
        <v>69</v>
      </c>
      <c r="BA596" s="116" t="s">
        <v>69</v>
      </c>
    </row>
    <row r="597" spans="2:53" x14ac:dyDescent="0.25">
      <c r="B597" s="116">
        <v>2024</v>
      </c>
      <c r="C597" s="116">
        <v>891780111</v>
      </c>
      <c r="D597" s="117" t="s">
        <v>64</v>
      </c>
      <c r="E597" s="119" t="s">
        <v>1807</v>
      </c>
      <c r="F597" s="124" t="s">
        <v>2133</v>
      </c>
      <c r="G597" s="218">
        <v>0</v>
      </c>
      <c r="H597" s="119" t="s">
        <v>75</v>
      </c>
      <c r="I597" s="117" t="s">
        <v>644</v>
      </c>
      <c r="J597" s="118" t="s">
        <v>2381</v>
      </c>
      <c r="K597" s="118">
        <v>8500000</v>
      </c>
      <c r="L597" s="116" t="s">
        <v>70</v>
      </c>
      <c r="M597" s="118" t="s">
        <v>2695</v>
      </c>
      <c r="N597" s="118">
        <v>1083029427</v>
      </c>
      <c r="O597" s="122">
        <v>170</v>
      </c>
      <c r="P597" s="219">
        <v>45320</v>
      </c>
      <c r="Q597" s="118">
        <v>165200000</v>
      </c>
      <c r="R597" s="219">
        <v>45345</v>
      </c>
      <c r="S597" s="118">
        <v>8500000</v>
      </c>
      <c r="T597" s="119" t="s">
        <v>67</v>
      </c>
      <c r="U597" s="118">
        <v>36559959</v>
      </c>
      <c r="V597" s="118" t="s">
        <v>2706</v>
      </c>
      <c r="W597" s="219">
        <v>45345</v>
      </c>
      <c r="X597" s="219">
        <v>45345</v>
      </c>
      <c r="Y597" s="125" t="s">
        <v>77</v>
      </c>
      <c r="Z597" s="219">
        <v>45381</v>
      </c>
      <c r="AA597" s="124">
        <f t="shared" si="41"/>
        <v>36</v>
      </c>
      <c r="AB597" s="118">
        <v>0</v>
      </c>
      <c r="AC597" s="220">
        <v>0</v>
      </c>
      <c r="AD597" s="118">
        <v>0</v>
      </c>
      <c r="AE597" s="193" t="s">
        <v>77</v>
      </c>
      <c r="AF597" s="124">
        <f t="shared" si="39"/>
        <v>0</v>
      </c>
      <c r="AG597" s="118">
        <v>0</v>
      </c>
      <c r="AH597" s="118">
        <v>0</v>
      </c>
      <c r="AI597" s="193" t="s">
        <v>77</v>
      </c>
      <c r="AJ597" s="119">
        <v>0</v>
      </c>
      <c r="AK597" s="123" t="s">
        <v>77</v>
      </c>
      <c r="AL597" s="123" t="s">
        <v>77</v>
      </c>
      <c r="AM597" s="124">
        <f t="shared" si="40"/>
        <v>0</v>
      </c>
      <c r="AN597" s="124">
        <f>+K597+AC597-AH597</f>
        <v>8500000</v>
      </c>
      <c r="AO597" s="119" t="s">
        <v>1214</v>
      </c>
      <c r="AP597" s="118">
        <v>0</v>
      </c>
      <c r="AQ597" s="119" t="s">
        <v>1214</v>
      </c>
      <c r="AR597" s="118">
        <v>0</v>
      </c>
      <c r="AS597" s="127" t="s">
        <v>77</v>
      </c>
      <c r="AT597" s="221">
        <v>4250000</v>
      </c>
      <c r="AU597" s="159">
        <f t="shared" si="42"/>
        <v>4250000</v>
      </c>
      <c r="AV597" s="98">
        <f t="shared" si="43"/>
        <v>0.5</v>
      </c>
      <c r="AW597" s="193" t="s">
        <v>77</v>
      </c>
      <c r="AX597" s="119" t="s">
        <v>1215</v>
      </c>
      <c r="AY597" s="118" t="s">
        <v>3038</v>
      </c>
      <c r="AZ597" s="116" t="s">
        <v>69</v>
      </c>
      <c r="BA597" s="116" t="s">
        <v>69</v>
      </c>
    </row>
    <row r="598" spans="2:53" x14ac:dyDescent="0.25">
      <c r="B598" s="116">
        <v>2024</v>
      </c>
      <c r="C598" s="116">
        <v>891780111</v>
      </c>
      <c r="D598" s="117" t="s">
        <v>64</v>
      </c>
      <c r="E598" s="119" t="s">
        <v>1808</v>
      </c>
      <c r="F598" s="124" t="s">
        <v>2134</v>
      </c>
      <c r="G598" s="218">
        <v>0</v>
      </c>
      <c r="H598" s="119" t="s">
        <v>75</v>
      </c>
      <c r="I598" s="117" t="s">
        <v>65</v>
      </c>
      <c r="J598" s="118" t="s">
        <v>2382</v>
      </c>
      <c r="K598" s="118">
        <v>9500000</v>
      </c>
      <c r="L598" s="116" t="s">
        <v>70</v>
      </c>
      <c r="M598" s="118" t="s">
        <v>2696</v>
      </c>
      <c r="N598" s="118">
        <v>1082953987</v>
      </c>
      <c r="O598" s="122">
        <v>14</v>
      </c>
      <c r="P598" s="219">
        <v>45302</v>
      </c>
      <c r="Q598" s="118">
        <v>2126349000</v>
      </c>
      <c r="R598" s="219">
        <v>45345</v>
      </c>
      <c r="S598" s="118">
        <v>9500000</v>
      </c>
      <c r="T598" s="119" t="s">
        <v>67</v>
      </c>
      <c r="U598" s="118">
        <v>36557666</v>
      </c>
      <c r="V598" s="118" t="s">
        <v>1174</v>
      </c>
      <c r="W598" s="219">
        <v>45345</v>
      </c>
      <c r="X598" s="219">
        <v>45345</v>
      </c>
      <c r="Y598" s="125" t="s">
        <v>77</v>
      </c>
      <c r="Z598" s="219">
        <v>45457</v>
      </c>
      <c r="AA598" s="124">
        <f t="shared" si="41"/>
        <v>112</v>
      </c>
      <c r="AB598" s="118">
        <v>0</v>
      </c>
      <c r="AC598" s="220">
        <v>0</v>
      </c>
      <c r="AD598" s="118">
        <v>0</v>
      </c>
      <c r="AE598" s="193" t="s">
        <v>77</v>
      </c>
      <c r="AF598" s="124">
        <f t="shared" si="39"/>
        <v>0</v>
      </c>
      <c r="AG598" s="118">
        <v>0</v>
      </c>
      <c r="AH598" s="118">
        <v>0</v>
      </c>
      <c r="AI598" s="193" t="s">
        <v>77</v>
      </c>
      <c r="AJ598" s="119">
        <v>0</v>
      </c>
      <c r="AK598" s="123" t="s">
        <v>77</v>
      </c>
      <c r="AL598" s="123" t="s">
        <v>77</v>
      </c>
      <c r="AM598" s="124">
        <f t="shared" si="40"/>
        <v>0</v>
      </c>
      <c r="AN598" s="124">
        <f>+K598+AC598-AH598</f>
        <v>9500000</v>
      </c>
      <c r="AO598" s="119" t="s">
        <v>69</v>
      </c>
      <c r="AP598" s="118">
        <v>9500000</v>
      </c>
      <c r="AQ598" s="119" t="s">
        <v>1214</v>
      </c>
      <c r="AR598" s="118">
        <v>0</v>
      </c>
      <c r="AS598" s="127" t="s">
        <v>77</v>
      </c>
      <c r="AT598" s="221">
        <v>7500000</v>
      </c>
      <c r="AU598" s="159">
        <f t="shared" si="42"/>
        <v>2000000</v>
      </c>
      <c r="AV598" s="98">
        <f t="shared" si="43"/>
        <v>0.78947368421052633</v>
      </c>
      <c r="AW598" s="193" t="s">
        <v>77</v>
      </c>
      <c r="AX598" s="119" t="s">
        <v>1215</v>
      </c>
      <c r="AY598" s="118" t="s">
        <v>3039</v>
      </c>
      <c r="AZ598" s="116" t="s">
        <v>69</v>
      </c>
      <c r="BA598" s="116" t="s">
        <v>69</v>
      </c>
    </row>
    <row r="599" spans="2:53" x14ac:dyDescent="0.25">
      <c r="B599" s="116">
        <v>2024</v>
      </c>
      <c r="C599" s="116">
        <v>891780111</v>
      </c>
      <c r="D599" s="117" t="s">
        <v>64</v>
      </c>
      <c r="E599" s="119" t="s">
        <v>1809</v>
      </c>
      <c r="F599" s="124" t="s">
        <v>2135</v>
      </c>
      <c r="G599" s="218">
        <v>0</v>
      </c>
      <c r="H599" s="119" t="s">
        <v>75</v>
      </c>
      <c r="I599" s="117" t="s">
        <v>644</v>
      </c>
      <c r="J599" s="118" t="s">
        <v>2383</v>
      </c>
      <c r="K599" s="118">
        <v>8800000</v>
      </c>
      <c r="L599" s="116" t="s">
        <v>70</v>
      </c>
      <c r="M599" s="118" t="s">
        <v>2697</v>
      </c>
      <c r="N599" s="118">
        <v>40960316</v>
      </c>
      <c r="O599" s="122">
        <v>388</v>
      </c>
      <c r="P599" s="219">
        <v>45338</v>
      </c>
      <c r="Q599" s="118">
        <v>466800000</v>
      </c>
      <c r="R599" s="219">
        <v>45345</v>
      </c>
      <c r="S599" s="118">
        <v>8800000</v>
      </c>
      <c r="T599" s="119" t="s">
        <v>67</v>
      </c>
      <c r="U599" s="118">
        <v>36559959</v>
      </c>
      <c r="V599" s="118" t="s">
        <v>2706</v>
      </c>
      <c r="W599" s="219">
        <v>45345</v>
      </c>
      <c r="X599" s="219">
        <v>45345</v>
      </c>
      <c r="Y599" s="125" t="s">
        <v>77</v>
      </c>
      <c r="Z599" s="219">
        <v>45382</v>
      </c>
      <c r="AA599" s="124">
        <f t="shared" si="41"/>
        <v>37</v>
      </c>
      <c r="AB599" s="118">
        <v>0</v>
      </c>
      <c r="AC599" s="220">
        <v>0</v>
      </c>
      <c r="AD599" s="118">
        <v>0</v>
      </c>
      <c r="AE599" s="193" t="s">
        <v>77</v>
      </c>
      <c r="AF599" s="124">
        <f t="shared" si="39"/>
        <v>0</v>
      </c>
      <c r="AG599" s="118">
        <v>0</v>
      </c>
      <c r="AH599" s="118">
        <v>0</v>
      </c>
      <c r="AI599" s="193" t="s">
        <v>77</v>
      </c>
      <c r="AJ599" s="119">
        <v>0</v>
      </c>
      <c r="AK599" s="123" t="s">
        <v>77</v>
      </c>
      <c r="AL599" s="123" t="s">
        <v>77</v>
      </c>
      <c r="AM599" s="124">
        <f t="shared" si="40"/>
        <v>0</v>
      </c>
      <c r="AN599" s="124">
        <f>+K599+AC599-AH599</f>
        <v>8800000</v>
      </c>
      <c r="AO599" s="119" t="s">
        <v>1214</v>
      </c>
      <c r="AP599" s="118">
        <v>0</v>
      </c>
      <c r="AQ599" s="119" t="s">
        <v>1214</v>
      </c>
      <c r="AR599" s="118">
        <v>0</v>
      </c>
      <c r="AS599" s="127" t="s">
        <v>77</v>
      </c>
      <c r="AT599" s="221">
        <v>0</v>
      </c>
      <c r="AU599" s="159">
        <f t="shared" si="42"/>
        <v>8800000</v>
      </c>
      <c r="AV599" s="98">
        <f t="shared" si="43"/>
        <v>0</v>
      </c>
      <c r="AW599" s="193" t="s">
        <v>77</v>
      </c>
      <c r="AX599" s="119" t="s">
        <v>1215</v>
      </c>
      <c r="AY599" s="118" t="s">
        <v>3040</v>
      </c>
      <c r="AZ599" s="116" t="s">
        <v>69</v>
      </c>
      <c r="BA599" s="116" t="s">
        <v>69</v>
      </c>
    </row>
    <row r="600" spans="2:53" x14ac:dyDescent="0.25">
      <c r="B600" s="116">
        <v>2024</v>
      </c>
      <c r="C600" s="116">
        <v>891780111</v>
      </c>
      <c r="D600" s="117" t="s">
        <v>64</v>
      </c>
      <c r="E600" s="119" t="s">
        <v>1810</v>
      </c>
      <c r="F600" s="124" t="s">
        <v>2136</v>
      </c>
      <c r="G600" s="218">
        <v>0</v>
      </c>
      <c r="H600" s="119" t="s">
        <v>75</v>
      </c>
      <c r="I600" s="117" t="s">
        <v>65</v>
      </c>
      <c r="J600" s="118" t="s">
        <v>2384</v>
      </c>
      <c r="K600" s="118">
        <v>10000000</v>
      </c>
      <c r="L600" s="116" t="s">
        <v>70</v>
      </c>
      <c r="M600" s="118" t="s">
        <v>2698</v>
      </c>
      <c r="N600" s="118">
        <v>1083044067</v>
      </c>
      <c r="O600" s="122">
        <v>13</v>
      </c>
      <c r="P600" s="193">
        <v>45302</v>
      </c>
      <c r="Q600" s="118">
        <v>4518689382</v>
      </c>
      <c r="R600" s="219">
        <v>45345</v>
      </c>
      <c r="S600" s="118">
        <v>10000000</v>
      </c>
      <c r="T600" s="119" t="s">
        <v>67</v>
      </c>
      <c r="U600" s="118">
        <v>36557666</v>
      </c>
      <c r="V600" s="118" t="s">
        <v>1174</v>
      </c>
      <c r="W600" s="219">
        <v>45345</v>
      </c>
      <c r="X600" s="219">
        <v>45345</v>
      </c>
      <c r="Y600" s="125" t="s">
        <v>77</v>
      </c>
      <c r="Z600" s="219">
        <v>45457</v>
      </c>
      <c r="AA600" s="124">
        <f t="shared" si="41"/>
        <v>112</v>
      </c>
      <c r="AB600" s="118">
        <v>0</v>
      </c>
      <c r="AC600" s="220">
        <v>0</v>
      </c>
      <c r="AD600" s="118">
        <v>0</v>
      </c>
      <c r="AE600" s="193" t="s">
        <v>77</v>
      </c>
      <c r="AF600" s="124">
        <f t="shared" si="39"/>
        <v>0</v>
      </c>
      <c r="AG600" s="118">
        <v>1</v>
      </c>
      <c r="AH600" s="220">
        <v>6167000</v>
      </c>
      <c r="AI600" s="193">
        <v>45383</v>
      </c>
      <c r="AJ600" s="119">
        <v>0</v>
      </c>
      <c r="AK600" s="123" t="s">
        <v>77</v>
      </c>
      <c r="AL600" s="123" t="s">
        <v>77</v>
      </c>
      <c r="AM600" s="124">
        <f t="shared" si="40"/>
        <v>0</v>
      </c>
      <c r="AN600" s="124">
        <f>+K600+AC600-AH600</f>
        <v>3833000</v>
      </c>
      <c r="AO600" s="119" t="s">
        <v>69</v>
      </c>
      <c r="AP600" s="118">
        <v>10000000</v>
      </c>
      <c r="AQ600" s="119" t="s">
        <v>1214</v>
      </c>
      <c r="AR600" s="118">
        <v>0</v>
      </c>
      <c r="AS600" s="127" t="s">
        <v>77</v>
      </c>
      <c r="AT600" s="221">
        <v>2500000</v>
      </c>
      <c r="AU600" s="159">
        <f t="shared" si="42"/>
        <v>1333000</v>
      </c>
      <c r="AV600" s="98">
        <f t="shared" si="43"/>
        <v>0.65223062875032611</v>
      </c>
      <c r="AW600" s="193" t="s">
        <v>77</v>
      </c>
      <c r="AX600" s="119" t="s">
        <v>1216</v>
      </c>
      <c r="AY600" s="118" t="s">
        <v>3041</v>
      </c>
      <c r="AZ600" s="116" t="s">
        <v>69</v>
      </c>
      <c r="BA600" s="116" t="s">
        <v>69</v>
      </c>
    </row>
    <row r="601" spans="2:53" x14ac:dyDescent="0.25">
      <c r="B601" s="116">
        <v>2024</v>
      </c>
      <c r="C601" s="116">
        <v>891780111</v>
      </c>
      <c r="D601" s="117" t="s">
        <v>64</v>
      </c>
      <c r="E601" s="119" t="s">
        <v>1811</v>
      </c>
      <c r="F601" s="124" t="s">
        <v>2137</v>
      </c>
      <c r="G601" s="218">
        <v>0</v>
      </c>
      <c r="H601" s="119" t="s">
        <v>75</v>
      </c>
      <c r="I601" s="117" t="s">
        <v>65</v>
      </c>
      <c r="J601" s="118" t="s">
        <v>2385</v>
      </c>
      <c r="K601" s="118">
        <v>8800000</v>
      </c>
      <c r="L601" s="116" t="s">
        <v>70</v>
      </c>
      <c r="M601" s="118" t="s">
        <v>2699</v>
      </c>
      <c r="N601" s="118">
        <v>12612617</v>
      </c>
      <c r="O601" s="122">
        <v>14</v>
      </c>
      <c r="P601" s="219">
        <v>45302</v>
      </c>
      <c r="Q601" s="118">
        <v>2126349000</v>
      </c>
      <c r="R601" s="219">
        <v>45345</v>
      </c>
      <c r="S601" s="118">
        <v>8800000</v>
      </c>
      <c r="T601" s="119" t="s">
        <v>67</v>
      </c>
      <c r="U601" s="118">
        <v>85468582</v>
      </c>
      <c r="V601" s="118" t="s">
        <v>1188</v>
      </c>
      <c r="W601" s="219">
        <v>45345</v>
      </c>
      <c r="X601" s="219">
        <v>45345</v>
      </c>
      <c r="Y601" s="125" t="s">
        <v>77</v>
      </c>
      <c r="Z601" s="219">
        <v>45457</v>
      </c>
      <c r="AA601" s="124">
        <f t="shared" si="41"/>
        <v>112</v>
      </c>
      <c r="AB601" s="118">
        <v>0</v>
      </c>
      <c r="AC601" s="220">
        <v>0</v>
      </c>
      <c r="AD601" s="118">
        <v>0</v>
      </c>
      <c r="AE601" s="193" t="s">
        <v>77</v>
      </c>
      <c r="AF601" s="124">
        <f t="shared" si="39"/>
        <v>0</v>
      </c>
      <c r="AG601" s="118">
        <v>0</v>
      </c>
      <c r="AH601" s="118">
        <v>0</v>
      </c>
      <c r="AI601" s="193" t="s">
        <v>77</v>
      </c>
      <c r="AJ601" s="119">
        <v>0</v>
      </c>
      <c r="AK601" s="123" t="s">
        <v>77</v>
      </c>
      <c r="AL601" s="123" t="s">
        <v>77</v>
      </c>
      <c r="AM601" s="124">
        <f t="shared" si="40"/>
        <v>0</v>
      </c>
      <c r="AN601" s="124">
        <f>+K601+AC601-AH601</f>
        <v>8800000</v>
      </c>
      <c r="AO601" s="119" t="s">
        <v>69</v>
      </c>
      <c r="AP601" s="118">
        <v>8800000</v>
      </c>
      <c r="AQ601" s="119" t="s">
        <v>1214</v>
      </c>
      <c r="AR601" s="118">
        <v>0</v>
      </c>
      <c r="AS601" s="127" t="s">
        <v>77</v>
      </c>
      <c r="AT601" s="221">
        <v>4400000</v>
      </c>
      <c r="AU601" s="159">
        <f t="shared" si="42"/>
        <v>4400000</v>
      </c>
      <c r="AV601" s="98">
        <f t="shared" si="43"/>
        <v>0.5</v>
      </c>
      <c r="AW601" s="193" t="s">
        <v>77</v>
      </c>
      <c r="AX601" s="119" t="s">
        <v>1215</v>
      </c>
      <c r="AY601" s="118" t="s">
        <v>3042</v>
      </c>
      <c r="AZ601" s="116" t="s">
        <v>69</v>
      </c>
      <c r="BA601" s="116" t="s">
        <v>69</v>
      </c>
    </row>
    <row r="602" spans="2:53" x14ac:dyDescent="0.25">
      <c r="B602" s="116">
        <v>2024</v>
      </c>
      <c r="C602" s="116">
        <v>891780111</v>
      </c>
      <c r="D602" s="117" t="s">
        <v>64</v>
      </c>
      <c r="E602" s="119" t="s">
        <v>1812</v>
      </c>
      <c r="F602" s="124" t="s">
        <v>2138</v>
      </c>
      <c r="G602" s="218">
        <v>0</v>
      </c>
      <c r="H602" s="119" t="s">
        <v>75</v>
      </c>
      <c r="I602" s="117" t="s">
        <v>65</v>
      </c>
      <c r="J602" s="118" t="s">
        <v>875</v>
      </c>
      <c r="K602" s="118">
        <v>8400000</v>
      </c>
      <c r="L602" s="116" t="s">
        <v>70</v>
      </c>
      <c r="M602" s="118" t="s">
        <v>2700</v>
      </c>
      <c r="N602" s="118">
        <v>1082838731</v>
      </c>
      <c r="O602" s="122">
        <v>14</v>
      </c>
      <c r="P602" s="219">
        <v>45302</v>
      </c>
      <c r="Q602" s="118">
        <v>2126349000</v>
      </c>
      <c r="R602" s="219">
        <v>45345</v>
      </c>
      <c r="S602" s="118">
        <v>8400000</v>
      </c>
      <c r="T602" s="119" t="s">
        <v>67</v>
      </c>
      <c r="U602" s="118">
        <v>57444673</v>
      </c>
      <c r="V602" s="118" t="s">
        <v>1175</v>
      </c>
      <c r="W602" s="219">
        <v>45345</v>
      </c>
      <c r="X602" s="219">
        <v>45345</v>
      </c>
      <c r="Y602" s="125" t="s">
        <v>77</v>
      </c>
      <c r="Z602" s="219">
        <v>45457</v>
      </c>
      <c r="AA602" s="124">
        <f t="shared" si="41"/>
        <v>112</v>
      </c>
      <c r="AB602" s="118">
        <v>0</v>
      </c>
      <c r="AC602" s="220">
        <v>0</v>
      </c>
      <c r="AD602" s="118">
        <v>0</v>
      </c>
      <c r="AE602" s="193" t="s">
        <v>77</v>
      </c>
      <c r="AF602" s="124">
        <f t="shared" si="39"/>
        <v>0</v>
      </c>
      <c r="AG602" s="118">
        <v>0</v>
      </c>
      <c r="AH602" s="118">
        <v>0</v>
      </c>
      <c r="AI602" s="193" t="s">
        <v>77</v>
      </c>
      <c r="AJ602" s="119">
        <v>0</v>
      </c>
      <c r="AK602" s="123" t="s">
        <v>77</v>
      </c>
      <c r="AL602" s="123" t="s">
        <v>77</v>
      </c>
      <c r="AM602" s="124">
        <f t="shared" si="40"/>
        <v>0</v>
      </c>
      <c r="AN602" s="124">
        <f>+K602+AC602-AH602</f>
        <v>8400000</v>
      </c>
      <c r="AO602" s="119" t="s">
        <v>69</v>
      </c>
      <c r="AP602" s="118">
        <v>8400000</v>
      </c>
      <c r="AQ602" s="119" t="s">
        <v>1214</v>
      </c>
      <c r="AR602" s="118">
        <v>0</v>
      </c>
      <c r="AS602" s="127" t="s">
        <v>77</v>
      </c>
      <c r="AT602" s="221">
        <v>6300000</v>
      </c>
      <c r="AU602" s="159">
        <f t="shared" si="42"/>
        <v>2100000</v>
      </c>
      <c r="AV602" s="98">
        <f t="shared" si="43"/>
        <v>0.75</v>
      </c>
      <c r="AW602" s="193" t="s">
        <v>77</v>
      </c>
      <c r="AX602" s="119" t="s">
        <v>1215</v>
      </c>
      <c r="AY602" s="118" t="s">
        <v>3043</v>
      </c>
      <c r="AZ602" s="116" t="s">
        <v>69</v>
      </c>
      <c r="BA602" s="116" t="s">
        <v>69</v>
      </c>
    </row>
    <row r="603" spans="2:53" x14ac:dyDescent="0.25">
      <c r="B603" s="116">
        <v>2024</v>
      </c>
      <c r="C603" s="116">
        <v>891780111</v>
      </c>
      <c r="D603" s="117" t="s">
        <v>64</v>
      </c>
      <c r="E603" s="119" t="s">
        <v>1813</v>
      </c>
      <c r="F603" s="124" t="s">
        <v>2139</v>
      </c>
      <c r="G603" s="218">
        <v>0</v>
      </c>
      <c r="H603" s="119" t="s">
        <v>75</v>
      </c>
      <c r="I603" s="117" t="s">
        <v>65</v>
      </c>
      <c r="J603" s="118" t="s">
        <v>2386</v>
      </c>
      <c r="K603" s="118">
        <v>12000000</v>
      </c>
      <c r="L603" s="116" t="s">
        <v>70</v>
      </c>
      <c r="M603" s="118" t="s">
        <v>2701</v>
      </c>
      <c r="N603" s="118">
        <v>1085180904</v>
      </c>
      <c r="O603" s="122">
        <v>13</v>
      </c>
      <c r="P603" s="193">
        <v>45302</v>
      </c>
      <c r="Q603" s="118">
        <v>4518689382</v>
      </c>
      <c r="R603" s="219">
        <v>45345</v>
      </c>
      <c r="S603" s="118">
        <v>12000000</v>
      </c>
      <c r="T603" s="119" t="s">
        <v>67</v>
      </c>
      <c r="U603" s="118">
        <v>72175281</v>
      </c>
      <c r="V603" s="118" t="s">
        <v>1197</v>
      </c>
      <c r="W603" s="219">
        <v>45345</v>
      </c>
      <c r="X603" s="219">
        <v>45345</v>
      </c>
      <c r="Y603" s="125" t="s">
        <v>77</v>
      </c>
      <c r="Z603" s="219">
        <v>45457</v>
      </c>
      <c r="AA603" s="124">
        <f t="shared" si="41"/>
        <v>112</v>
      </c>
      <c r="AB603" s="118">
        <v>0</v>
      </c>
      <c r="AC603" s="220">
        <v>0</v>
      </c>
      <c r="AD603" s="118">
        <v>0</v>
      </c>
      <c r="AE603" s="193" t="s">
        <v>77</v>
      </c>
      <c r="AF603" s="124">
        <f t="shared" si="39"/>
        <v>0</v>
      </c>
      <c r="AG603" s="118">
        <v>0</v>
      </c>
      <c r="AH603" s="118">
        <v>0</v>
      </c>
      <c r="AI603" s="193" t="s">
        <v>77</v>
      </c>
      <c r="AJ603" s="119">
        <v>0</v>
      </c>
      <c r="AK603" s="123" t="s">
        <v>77</v>
      </c>
      <c r="AL603" s="123" t="s">
        <v>77</v>
      </c>
      <c r="AM603" s="124">
        <f t="shared" si="40"/>
        <v>0</v>
      </c>
      <c r="AN603" s="124">
        <f>+K603+AC603-AH603</f>
        <v>12000000</v>
      </c>
      <c r="AO603" s="119" t="s">
        <v>69</v>
      </c>
      <c r="AP603" s="118">
        <v>12000000</v>
      </c>
      <c r="AQ603" s="119" t="s">
        <v>1214</v>
      </c>
      <c r="AR603" s="118">
        <v>0</v>
      </c>
      <c r="AS603" s="127" t="s">
        <v>77</v>
      </c>
      <c r="AT603" s="221">
        <v>9000000</v>
      </c>
      <c r="AU603" s="159">
        <f t="shared" si="42"/>
        <v>3000000</v>
      </c>
      <c r="AV603" s="98">
        <f t="shared" si="43"/>
        <v>0.75</v>
      </c>
      <c r="AW603" s="193" t="s">
        <v>77</v>
      </c>
      <c r="AX603" s="119" t="s">
        <v>1215</v>
      </c>
      <c r="AY603" s="118" t="s">
        <v>3044</v>
      </c>
      <c r="AZ603" s="116" t="s">
        <v>69</v>
      </c>
      <c r="BA603" s="116" t="s">
        <v>69</v>
      </c>
    </row>
    <row r="604" spans="2:53" x14ac:dyDescent="0.25">
      <c r="B604" s="116">
        <v>2024</v>
      </c>
      <c r="C604" s="116">
        <v>891780111</v>
      </c>
      <c r="D604" s="117" t="s">
        <v>64</v>
      </c>
      <c r="E604" s="119" t="s">
        <v>1814</v>
      </c>
      <c r="F604" s="124" t="s">
        <v>2140</v>
      </c>
      <c r="G604" s="218">
        <v>0</v>
      </c>
      <c r="H604" s="119" t="s">
        <v>75</v>
      </c>
      <c r="I604" s="117" t="s">
        <v>65</v>
      </c>
      <c r="J604" s="118" t="s">
        <v>2387</v>
      </c>
      <c r="K604" s="118">
        <v>8610000</v>
      </c>
      <c r="L604" s="116" t="s">
        <v>70</v>
      </c>
      <c r="M604" s="118" t="s">
        <v>2702</v>
      </c>
      <c r="N604" s="118">
        <v>1085168115</v>
      </c>
      <c r="O604" s="122">
        <v>14</v>
      </c>
      <c r="P604" s="219">
        <v>45302</v>
      </c>
      <c r="Q604" s="118">
        <v>2126349000</v>
      </c>
      <c r="R604" s="219">
        <v>45345</v>
      </c>
      <c r="S604" s="118">
        <v>8610000</v>
      </c>
      <c r="T604" s="119" t="s">
        <v>67</v>
      </c>
      <c r="U604" s="118">
        <v>85473390</v>
      </c>
      <c r="V604" s="118" t="s">
        <v>2709</v>
      </c>
      <c r="W604" s="219">
        <v>45345</v>
      </c>
      <c r="X604" s="219">
        <v>45345</v>
      </c>
      <c r="Y604" s="125" t="s">
        <v>77</v>
      </c>
      <c r="Z604" s="219">
        <v>45457</v>
      </c>
      <c r="AA604" s="124">
        <f t="shared" si="41"/>
        <v>112</v>
      </c>
      <c r="AB604" s="118">
        <v>0</v>
      </c>
      <c r="AC604" s="220">
        <v>0</v>
      </c>
      <c r="AD604" s="118">
        <v>0</v>
      </c>
      <c r="AE604" s="193" t="s">
        <v>77</v>
      </c>
      <c r="AF604" s="124">
        <f t="shared" si="39"/>
        <v>0</v>
      </c>
      <c r="AG604" s="118">
        <v>0</v>
      </c>
      <c r="AH604" s="118">
        <v>0</v>
      </c>
      <c r="AI604" s="193" t="s">
        <v>77</v>
      </c>
      <c r="AJ604" s="119">
        <v>0</v>
      </c>
      <c r="AK604" s="123" t="s">
        <v>77</v>
      </c>
      <c r="AL604" s="123" t="s">
        <v>77</v>
      </c>
      <c r="AM604" s="124">
        <f t="shared" si="40"/>
        <v>0</v>
      </c>
      <c r="AN604" s="124">
        <f>+K604+AC604-AH604</f>
        <v>8610000</v>
      </c>
      <c r="AO604" s="119" t="s">
        <v>69</v>
      </c>
      <c r="AP604" s="118">
        <v>8610000</v>
      </c>
      <c r="AQ604" s="119" t="s">
        <v>1214</v>
      </c>
      <c r="AR604" s="118">
        <v>0</v>
      </c>
      <c r="AS604" s="127" t="s">
        <v>77</v>
      </c>
      <c r="AT604" s="221">
        <v>7560000</v>
      </c>
      <c r="AU604" s="159">
        <f t="shared" si="42"/>
        <v>1050000</v>
      </c>
      <c r="AV604" s="98">
        <f t="shared" si="43"/>
        <v>0.87804878048780488</v>
      </c>
      <c r="AW604" s="193" t="s">
        <v>77</v>
      </c>
      <c r="AX604" s="119" t="s">
        <v>1215</v>
      </c>
      <c r="AY604" s="118" t="s">
        <v>3045</v>
      </c>
      <c r="AZ604" s="116" t="s">
        <v>69</v>
      </c>
      <c r="BA604" s="116" t="s">
        <v>69</v>
      </c>
    </row>
    <row r="605" spans="2:53" x14ac:dyDescent="0.25">
      <c r="B605" s="116">
        <v>2024</v>
      </c>
      <c r="C605" s="116">
        <v>891780111</v>
      </c>
      <c r="D605" s="117" t="s">
        <v>64</v>
      </c>
      <c r="E605" s="119" t="s">
        <v>1815</v>
      </c>
      <c r="F605" s="124" t="s">
        <v>2098</v>
      </c>
      <c r="G605" s="218">
        <v>0</v>
      </c>
      <c r="H605" s="119" t="s">
        <v>75</v>
      </c>
      <c r="I605" s="117" t="s">
        <v>65</v>
      </c>
      <c r="J605" s="118" t="s">
        <v>2388</v>
      </c>
      <c r="K605" s="118">
        <v>20000000</v>
      </c>
      <c r="L605" s="116" t="s">
        <v>70</v>
      </c>
      <c r="M605" s="118" t="s">
        <v>2703</v>
      </c>
      <c r="N605" s="118">
        <v>85451746</v>
      </c>
      <c r="O605" s="122">
        <v>13</v>
      </c>
      <c r="P605" s="193">
        <v>45302</v>
      </c>
      <c r="Q605" s="118">
        <v>4518689382</v>
      </c>
      <c r="R605" s="219">
        <v>45345</v>
      </c>
      <c r="S605" s="118">
        <v>20000000</v>
      </c>
      <c r="T605" s="119" t="s">
        <v>67</v>
      </c>
      <c r="U605" s="118">
        <v>15443332</v>
      </c>
      <c r="V605" s="118" t="s">
        <v>1177</v>
      </c>
      <c r="W605" s="219">
        <v>45345</v>
      </c>
      <c r="X605" s="219">
        <v>45345</v>
      </c>
      <c r="Y605" s="125" t="s">
        <v>77</v>
      </c>
      <c r="Z605" s="219">
        <v>45457</v>
      </c>
      <c r="AA605" s="124">
        <f t="shared" si="41"/>
        <v>112</v>
      </c>
      <c r="AB605" s="118">
        <v>0</v>
      </c>
      <c r="AC605" s="220">
        <v>0</v>
      </c>
      <c r="AD605" s="118">
        <v>0</v>
      </c>
      <c r="AE605" s="193" t="s">
        <v>77</v>
      </c>
      <c r="AF605" s="124">
        <f t="shared" si="39"/>
        <v>0</v>
      </c>
      <c r="AG605" s="118">
        <v>0</v>
      </c>
      <c r="AH605" s="118">
        <v>0</v>
      </c>
      <c r="AI605" s="193" t="s">
        <v>77</v>
      </c>
      <c r="AJ605" s="119">
        <v>0</v>
      </c>
      <c r="AK605" s="123" t="s">
        <v>77</v>
      </c>
      <c r="AL605" s="123" t="s">
        <v>77</v>
      </c>
      <c r="AM605" s="124">
        <f t="shared" si="40"/>
        <v>0</v>
      </c>
      <c r="AN605" s="124">
        <f>+K605+AC605-AH605</f>
        <v>20000000</v>
      </c>
      <c r="AO605" s="119" t="s">
        <v>69</v>
      </c>
      <c r="AP605" s="118">
        <v>20000000</v>
      </c>
      <c r="AQ605" s="119" t="s">
        <v>1214</v>
      </c>
      <c r="AR605" s="118">
        <v>0</v>
      </c>
      <c r="AS605" s="127" t="s">
        <v>77</v>
      </c>
      <c r="AT605" s="221">
        <v>17500000</v>
      </c>
      <c r="AU605" s="159">
        <f t="shared" si="42"/>
        <v>2500000</v>
      </c>
      <c r="AV605" s="98">
        <f t="shared" si="43"/>
        <v>0.875</v>
      </c>
      <c r="AW605" s="193" t="s">
        <v>77</v>
      </c>
      <c r="AX605" s="119" t="s">
        <v>1215</v>
      </c>
      <c r="AY605" s="118" t="s">
        <v>3046</v>
      </c>
      <c r="AZ605" s="116" t="s">
        <v>69</v>
      </c>
      <c r="BA605" s="116" t="s">
        <v>69</v>
      </c>
    </row>
    <row r="606" spans="2:53" x14ac:dyDescent="0.25">
      <c r="B606" s="116">
        <v>2024</v>
      </c>
      <c r="C606" s="116">
        <v>891780111</v>
      </c>
      <c r="D606" s="117" t="s">
        <v>64</v>
      </c>
      <c r="E606" s="119" t="s">
        <v>1816</v>
      </c>
      <c r="F606" s="124" t="s">
        <v>2099</v>
      </c>
      <c r="G606" s="218">
        <v>0</v>
      </c>
      <c r="H606" s="119" t="s">
        <v>75</v>
      </c>
      <c r="I606" s="117" t="s">
        <v>65</v>
      </c>
      <c r="J606" s="118" t="s">
        <v>2389</v>
      </c>
      <c r="K606" s="118">
        <v>12100000</v>
      </c>
      <c r="L606" s="116" t="s">
        <v>70</v>
      </c>
      <c r="M606" s="118" t="s">
        <v>2704</v>
      </c>
      <c r="N606" s="118">
        <v>1082944543</v>
      </c>
      <c r="O606" s="122">
        <v>13</v>
      </c>
      <c r="P606" s="193">
        <v>45302</v>
      </c>
      <c r="Q606" s="118">
        <v>4518689382</v>
      </c>
      <c r="R606" s="219">
        <v>45349</v>
      </c>
      <c r="S606" s="118">
        <v>12100000</v>
      </c>
      <c r="T606" s="119" t="s">
        <v>67</v>
      </c>
      <c r="U606" s="118">
        <v>93400727</v>
      </c>
      <c r="V606" s="118" t="s">
        <v>1169</v>
      </c>
      <c r="W606" s="219">
        <v>45349</v>
      </c>
      <c r="X606" s="219">
        <v>45349</v>
      </c>
      <c r="Y606" s="125" t="s">
        <v>77</v>
      </c>
      <c r="Z606" s="219">
        <v>45457</v>
      </c>
      <c r="AA606" s="124">
        <f t="shared" si="41"/>
        <v>108</v>
      </c>
      <c r="AB606" s="118">
        <v>0</v>
      </c>
      <c r="AC606" s="220">
        <v>0</v>
      </c>
      <c r="AD606" s="118">
        <v>0</v>
      </c>
      <c r="AE606" s="193" t="s">
        <v>77</v>
      </c>
      <c r="AF606" s="124">
        <f t="shared" si="39"/>
        <v>0</v>
      </c>
      <c r="AG606" s="118">
        <v>0</v>
      </c>
      <c r="AH606" s="118">
        <v>0</v>
      </c>
      <c r="AI606" s="193" t="s">
        <v>77</v>
      </c>
      <c r="AJ606" s="119">
        <v>0</v>
      </c>
      <c r="AK606" s="123" t="s">
        <v>77</v>
      </c>
      <c r="AL606" s="123" t="s">
        <v>77</v>
      </c>
      <c r="AM606" s="124">
        <f t="shared" si="40"/>
        <v>0</v>
      </c>
      <c r="AN606" s="124">
        <f>+K606+AC606-AH606</f>
        <v>12100000</v>
      </c>
      <c r="AO606" s="119" t="s">
        <v>69</v>
      </c>
      <c r="AP606" s="118">
        <v>12100000</v>
      </c>
      <c r="AQ606" s="119" t="s">
        <v>1214</v>
      </c>
      <c r="AR606" s="118">
        <v>0</v>
      </c>
      <c r="AS606" s="127" t="s">
        <v>77</v>
      </c>
      <c r="AT606" s="221">
        <v>10450000</v>
      </c>
      <c r="AU606" s="159">
        <f t="shared" si="42"/>
        <v>1650000</v>
      </c>
      <c r="AV606" s="98">
        <f t="shared" si="43"/>
        <v>0.86363636363636365</v>
      </c>
      <c r="AW606" s="193" t="s">
        <v>77</v>
      </c>
      <c r="AX606" s="119" t="s">
        <v>1215</v>
      </c>
      <c r="AY606" s="118" t="s">
        <v>3047</v>
      </c>
      <c r="AZ606" s="116" t="s">
        <v>69</v>
      </c>
      <c r="BA606" s="116" t="s">
        <v>69</v>
      </c>
    </row>
    <row r="607" spans="2:53" x14ac:dyDescent="0.25">
      <c r="B607" s="116">
        <v>2024</v>
      </c>
      <c r="C607" s="116">
        <v>891780111</v>
      </c>
      <c r="D607" s="117" t="s">
        <v>64</v>
      </c>
      <c r="E607" s="119" t="s">
        <v>1817</v>
      </c>
      <c r="F607" s="124" t="s">
        <v>2100</v>
      </c>
      <c r="G607" s="218">
        <v>0</v>
      </c>
      <c r="H607" s="119" t="s">
        <v>75</v>
      </c>
      <c r="I607" s="117" t="s">
        <v>65</v>
      </c>
      <c r="J607" s="118" t="s">
        <v>2354</v>
      </c>
      <c r="K607" s="118">
        <v>8120000</v>
      </c>
      <c r="L607" s="116" t="s">
        <v>70</v>
      </c>
      <c r="M607" s="118" t="s">
        <v>2705</v>
      </c>
      <c r="N607" s="118">
        <v>84459678</v>
      </c>
      <c r="O607" s="122">
        <v>14</v>
      </c>
      <c r="P607" s="219">
        <v>45302</v>
      </c>
      <c r="Q607" s="118">
        <v>2126349000</v>
      </c>
      <c r="R607" s="219">
        <v>45349</v>
      </c>
      <c r="S607" s="118">
        <v>8120000</v>
      </c>
      <c r="T607" s="119" t="s">
        <v>67</v>
      </c>
      <c r="U607" s="118">
        <v>7633817</v>
      </c>
      <c r="V607" s="118" t="s">
        <v>1185</v>
      </c>
      <c r="W607" s="219">
        <v>45349</v>
      </c>
      <c r="X607" s="219">
        <v>45349</v>
      </c>
      <c r="Y607" s="125" t="s">
        <v>77</v>
      </c>
      <c r="Z607" s="219">
        <v>45457</v>
      </c>
      <c r="AA607" s="124">
        <f t="shared" si="41"/>
        <v>108</v>
      </c>
      <c r="AB607" s="118">
        <v>0</v>
      </c>
      <c r="AC607" s="220">
        <v>0</v>
      </c>
      <c r="AD607" s="118">
        <v>0</v>
      </c>
      <c r="AE607" s="193" t="s">
        <v>77</v>
      </c>
      <c r="AF607" s="124">
        <f t="shared" si="39"/>
        <v>0</v>
      </c>
      <c r="AG607" s="118">
        <v>0</v>
      </c>
      <c r="AH607" s="118">
        <v>0</v>
      </c>
      <c r="AI607" s="193" t="s">
        <v>77</v>
      </c>
      <c r="AJ607" s="119">
        <v>0</v>
      </c>
      <c r="AK607" s="123" t="s">
        <v>77</v>
      </c>
      <c r="AL607" s="123" t="s">
        <v>77</v>
      </c>
      <c r="AM607" s="124">
        <f t="shared" si="40"/>
        <v>0</v>
      </c>
      <c r="AN607" s="124">
        <f>+K607+AC607-AH607</f>
        <v>8120000</v>
      </c>
      <c r="AO607" s="119" t="s">
        <v>69</v>
      </c>
      <c r="AP607" s="118">
        <v>8120000</v>
      </c>
      <c r="AQ607" s="119" t="s">
        <v>1214</v>
      </c>
      <c r="AR607" s="118">
        <v>0</v>
      </c>
      <c r="AS607" s="127" t="s">
        <v>77</v>
      </c>
      <c r="AT607" s="221">
        <v>4200000</v>
      </c>
      <c r="AU607" s="159">
        <f t="shared" si="42"/>
        <v>3920000</v>
      </c>
      <c r="AV607" s="98">
        <f t="shared" si="43"/>
        <v>0.51724137931034486</v>
      </c>
      <c r="AW607" s="193" t="s">
        <v>77</v>
      </c>
      <c r="AX607" s="119" t="s">
        <v>1215</v>
      </c>
      <c r="AY607" s="118" t="s">
        <v>3048</v>
      </c>
      <c r="AZ607" s="116" t="s">
        <v>69</v>
      </c>
      <c r="BA607" s="116" t="s">
        <v>69</v>
      </c>
    </row>
    <row r="608" spans="2:53" x14ac:dyDescent="0.25">
      <c r="B608" s="116">
        <v>2024</v>
      </c>
      <c r="C608" s="116">
        <v>891780111</v>
      </c>
      <c r="D608" s="117" t="s">
        <v>64</v>
      </c>
      <c r="E608" s="119" t="s">
        <v>1818</v>
      </c>
      <c r="F608" s="124" t="s">
        <v>2101</v>
      </c>
      <c r="G608" s="218">
        <v>0</v>
      </c>
      <c r="H608" s="119" t="s">
        <v>75</v>
      </c>
      <c r="I608" s="117" t="s">
        <v>65</v>
      </c>
      <c r="J608" s="118" t="s">
        <v>2390</v>
      </c>
      <c r="K608" s="118">
        <v>11500000</v>
      </c>
      <c r="L608" s="116" t="s">
        <v>70</v>
      </c>
      <c r="M608" s="118" t="s">
        <v>2526</v>
      </c>
      <c r="N608" s="118">
        <v>1083038270</v>
      </c>
      <c r="O608" s="122">
        <v>13</v>
      </c>
      <c r="P608" s="193">
        <v>45302</v>
      </c>
      <c r="Q608" s="118">
        <v>4518689382</v>
      </c>
      <c r="R608" s="219">
        <v>45349</v>
      </c>
      <c r="S608" s="118">
        <v>11500000</v>
      </c>
      <c r="T608" s="119" t="s">
        <v>67</v>
      </c>
      <c r="U608" s="118">
        <v>36557666</v>
      </c>
      <c r="V608" s="118" t="s">
        <v>1174</v>
      </c>
      <c r="W608" s="219">
        <v>45349</v>
      </c>
      <c r="X608" s="219">
        <v>45349</v>
      </c>
      <c r="Y608" s="125" t="s">
        <v>77</v>
      </c>
      <c r="Z608" s="219">
        <v>45457</v>
      </c>
      <c r="AA608" s="124">
        <f t="shared" si="41"/>
        <v>108</v>
      </c>
      <c r="AB608" s="118">
        <v>0</v>
      </c>
      <c r="AC608" s="220">
        <v>0</v>
      </c>
      <c r="AD608" s="118">
        <v>0</v>
      </c>
      <c r="AE608" s="193" t="s">
        <v>77</v>
      </c>
      <c r="AF608" s="124">
        <f t="shared" ref="AF608" si="44">+IF(AE608="1800-01-01",0,AE608-Z608)</f>
        <v>0</v>
      </c>
      <c r="AG608" s="118">
        <v>0</v>
      </c>
      <c r="AH608" s="118">
        <v>0</v>
      </c>
      <c r="AI608" s="193" t="s">
        <v>77</v>
      </c>
      <c r="AJ608" s="119">
        <v>0</v>
      </c>
      <c r="AK608" s="123" t="s">
        <v>77</v>
      </c>
      <c r="AL608" s="123" t="s">
        <v>77</v>
      </c>
      <c r="AM608" s="124">
        <f t="shared" ref="AM608" si="45">+IF(AK608="1800-01-01",0,AL608-AK608)</f>
        <v>0</v>
      </c>
      <c r="AN608" s="124">
        <f>+K608+AC608-AH608</f>
        <v>11500000</v>
      </c>
      <c r="AO608" s="119" t="s">
        <v>69</v>
      </c>
      <c r="AP608" s="118">
        <v>11500000</v>
      </c>
      <c r="AQ608" s="119" t="s">
        <v>1214</v>
      </c>
      <c r="AR608" s="118">
        <v>0</v>
      </c>
      <c r="AS608" s="127" t="s">
        <v>77</v>
      </c>
      <c r="AT608" s="221">
        <v>10100000</v>
      </c>
      <c r="AU608" s="159">
        <f t="shared" si="42"/>
        <v>1400000</v>
      </c>
      <c r="AV608" s="98">
        <f t="shared" si="43"/>
        <v>0.87826086956521743</v>
      </c>
      <c r="AW608" s="193" t="s">
        <v>77</v>
      </c>
      <c r="AX608" s="119" t="s">
        <v>1215</v>
      </c>
      <c r="AY608" s="118" t="s">
        <v>3049</v>
      </c>
      <c r="AZ608" s="116" t="s">
        <v>69</v>
      </c>
      <c r="BA608" s="116" t="s">
        <v>69</v>
      </c>
    </row>
    <row r="609" spans="2:53" x14ac:dyDescent="0.25">
      <c r="B609" s="116">
        <v>2024</v>
      </c>
      <c r="C609" s="116">
        <v>891780111</v>
      </c>
      <c r="D609" s="117" t="s">
        <v>64</v>
      </c>
      <c r="E609" s="119" t="s">
        <v>3050</v>
      </c>
      <c r="F609" s="124" t="str">
        <f>VLOOKUP(E609,[6]Hoja1!$C:$D,2,FALSE)</f>
        <v>CO1.REQ.5910011</v>
      </c>
      <c r="G609" s="218">
        <v>0</v>
      </c>
      <c r="H609" s="119" t="s">
        <v>75</v>
      </c>
      <c r="I609" s="117" t="s">
        <v>65</v>
      </c>
      <c r="J609" s="118" t="s">
        <v>3090</v>
      </c>
      <c r="K609" s="118">
        <v>10400000</v>
      </c>
      <c r="L609" s="116" t="s">
        <v>70</v>
      </c>
      <c r="M609" s="118" t="s">
        <v>3126</v>
      </c>
      <c r="N609" s="118">
        <v>1083035620</v>
      </c>
      <c r="O609" s="122">
        <v>13</v>
      </c>
      <c r="P609" s="193">
        <v>45302</v>
      </c>
      <c r="Q609" s="118">
        <v>4518689382</v>
      </c>
      <c r="R609" s="219">
        <v>45355</v>
      </c>
      <c r="S609" s="118">
        <v>10400000</v>
      </c>
      <c r="T609" s="119" t="s">
        <v>67</v>
      </c>
      <c r="U609" s="118">
        <v>36665858</v>
      </c>
      <c r="V609" s="118" t="s">
        <v>1200</v>
      </c>
      <c r="W609" s="219">
        <v>45355</v>
      </c>
      <c r="X609" s="219">
        <v>45355</v>
      </c>
      <c r="Y609" s="125" t="s">
        <v>77</v>
      </c>
      <c r="Z609" s="219">
        <v>45457</v>
      </c>
      <c r="AA609" s="124">
        <f t="shared" si="41"/>
        <v>102</v>
      </c>
      <c r="AB609" s="118">
        <v>0</v>
      </c>
      <c r="AC609" s="220">
        <v>0</v>
      </c>
      <c r="AD609" s="118">
        <v>0</v>
      </c>
      <c r="AE609" s="193" t="s">
        <v>77</v>
      </c>
      <c r="AF609" s="124">
        <f t="shared" ref="AF609:AF610" si="46">+IF(AE609="1800-01-01",0,AE609-Z609)</f>
        <v>0</v>
      </c>
      <c r="AG609" s="118">
        <v>0</v>
      </c>
      <c r="AH609" s="118">
        <v>0</v>
      </c>
      <c r="AI609" s="193" t="s">
        <v>77</v>
      </c>
      <c r="AJ609" s="119">
        <v>0</v>
      </c>
      <c r="AK609" s="123" t="s">
        <v>77</v>
      </c>
      <c r="AL609" s="123" t="s">
        <v>77</v>
      </c>
      <c r="AM609" s="124">
        <f t="shared" ref="AM609:AM648" si="47">+IF(AK609="1800-01-01",0,AL609-AK609)</f>
        <v>0</v>
      </c>
      <c r="AN609" s="124">
        <f>+K609+AC609-AH609</f>
        <v>10400000</v>
      </c>
      <c r="AO609" s="119" t="s">
        <v>69</v>
      </c>
      <c r="AP609" s="118">
        <v>10400000</v>
      </c>
      <c r="AQ609" s="119" t="s">
        <v>1214</v>
      </c>
      <c r="AR609" s="118">
        <v>0</v>
      </c>
      <c r="AS609" s="127" t="s">
        <v>77</v>
      </c>
      <c r="AT609" s="221">
        <v>9000000</v>
      </c>
      <c r="AU609" s="159">
        <f t="shared" si="42"/>
        <v>1400000</v>
      </c>
      <c r="AV609" s="98">
        <f t="shared" si="43"/>
        <v>0.86538461538461542</v>
      </c>
      <c r="AW609" s="193" t="s">
        <v>77</v>
      </c>
      <c r="AX609" s="119" t="s">
        <v>1215</v>
      </c>
      <c r="AY609" s="118" t="s">
        <v>3160</v>
      </c>
      <c r="AZ609" s="116" t="s">
        <v>69</v>
      </c>
      <c r="BA609" s="116" t="s">
        <v>69</v>
      </c>
    </row>
    <row r="610" spans="2:53" x14ac:dyDescent="0.25">
      <c r="B610" s="116">
        <v>2024</v>
      </c>
      <c r="C610" s="116">
        <v>891780111</v>
      </c>
      <c r="D610" s="117" t="s">
        <v>64</v>
      </c>
      <c r="E610" s="119" t="s">
        <v>3051</v>
      </c>
      <c r="F610" s="124" t="str">
        <f>VLOOKUP(E610,[6]Hoja1!$C:$D,2,FALSE)</f>
        <v>CO1.REQ.5909781</v>
      </c>
      <c r="G610" s="218">
        <v>0</v>
      </c>
      <c r="H610" s="119" t="s">
        <v>75</v>
      </c>
      <c r="I610" s="117" t="s">
        <v>65</v>
      </c>
      <c r="J610" s="118" t="s">
        <v>3091</v>
      </c>
      <c r="K610" s="118">
        <v>12600000</v>
      </c>
      <c r="L610" s="116" t="s">
        <v>70</v>
      </c>
      <c r="M610" s="118" t="s">
        <v>3127</v>
      </c>
      <c r="N610" s="118">
        <v>26670062</v>
      </c>
      <c r="O610" s="122">
        <v>13</v>
      </c>
      <c r="P610" s="193">
        <v>45302</v>
      </c>
      <c r="Q610" s="118">
        <v>4518689382</v>
      </c>
      <c r="R610" s="219">
        <v>45355</v>
      </c>
      <c r="S610" s="118">
        <v>12600000</v>
      </c>
      <c r="T610" s="119" t="s">
        <v>67</v>
      </c>
      <c r="U610" s="118">
        <v>85459497</v>
      </c>
      <c r="V610" s="118" t="s">
        <v>1186</v>
      </c>
      <c r="W610" s="219">
        <v>45355</v>
      </c>
      <c r="X610" s="219">
        <v>45355</v>
      </c>
      <c r="Y610" s="125" t="s">
        <v>77</v>
      </c>
      <c r="Z610" s="219">
        <v>45457</v>
      </c>
      <c r="AA610" s="124">
        <f t="shared" si="41"/>
        <v>102</v>
      </c>
      <c r="AB610" s="118">
        <v>0</v>
      </c>
      <c r="AC610" s="220">
        <v>0</v>
      </c>
      <c r="AD610" s="118">
        <v>0</v>
      </c>
      <c r="AE610" s="193" t="s">
        <v>77</v>
      </c>
      <c r="AF610" s="124">
        <f t="shared" si="46"/>
        <v>0</v>
      </c>
      <c r="AG610" s="118">
        <v>1</v>
      </c>
      <c r="AH610" s="118">
        <v>12600000</v>
      </c>
      <c r="AI610" s="193">
        <v>45386</v>
      </c>
      <c r="AJ610" s="119">
        <v>0</v>
      </c>
      <c r="AK610" s="123" t="s">
        <v>77</v>
      </c>
      <c r="AL610" s="123" t="s">
        <v>77</v>
      </c>
      <c r="AM610" s="124">
        <f t="shared" si="47"/>
        <v>0</v>
      </c>
      <c r="AN610" s="124">
        <f>+K610+AC610-AH610</f>
        <v>0</v>
      </c>
      <c r="AO610" s="119" t="s">
        <v>69</v>
      </c>
      <c r="AP610" s="118">
        <v>12600000</v>
      </c>
      <c r="AQ610" s="119" t="s">
        <v>1214</v>
      </c>
      <c r="AR610" s="118">
        <v>0</v>
      </c>
      <c r="AS610" s="127" t="s">
        <v>77</v>
      </c>
      <c r="AT610" s="221">
        <v>0</v>
      </c>
      <c r="AU610" s="159">
        <f t="shared" si="42"/>
        <v>0</v>
      </c>
      <c r="AV610" s="98" t="str">
        <f t="shared" si="43"/>
        <v>_</v>
      </c>
      <c r="AW610" s="193" t="s">
        <v>77</v>
      </c>
      <c r="AX610" s="119" t="s">
        <v>1216</v>
      </c>
      <c r="AY610" s="118" t="s">
        <v>3161</v>
      </c>
      <c r="AZ610" s="116" t="s">
        <v>69</v>
      </c>
      <c r="BA610" s="116" t="s">
        <v>69</v>
      </c>
    </row>
    <row r="611" spans="2:53" x14ac:dyDescent="0.25">
      <c r="B611" s="116">
        <v>2024</v>
      </c>
      <c r="C611" s="116">
        <v>891780111</v>
      </c>
      <c r="D611" s="117" t="s">
        <v>64</v>
      </c>
      <c r="E611" s="119" t="s">
        <v>3052</v>
      </c>
      <c r="F611" s="124" t="str">
        <f>VLOOKUP(E611,[6]Hoja1!$C:$D,2,FALSE)</f>
        <v>CO1.REQ.5910341</v>
      </c>
      <c r="G611" s="218">
        <v>0</v>
      </c>
      <c r="H611" s="119" t="s">
        <v>75</v>
      </c>
      <c r="I611" s="117" t="s">
        <v>65</v>
      </c>
      <c r="J611" s="118" t="s">
        <v>3092</v>
      </c>
      <c r="K611" s="118">
        <v>10500000</v>
      </c>
      <c r="L611" s="116" t="s">
        <v>70</v>
      </c>
      <c r="M611" s="118" t="s">
        <v>3128</v>
      </c>
      <c r="N611" s="118">
        <v>1140864165</v>
      </c>
      <c r="O611" s="122">
        <v>13</v>
      </c>
      <c r="P611" s="193">
        <v>45302</v>
      </c>
      <c r="Q611" s="118">
        <v>4518689382</v>
      </c>
      <c r="R611" s="219">
        <v>45355</v>
      </c>
      <c r="S611" s="118">
        <v>10500000</v>
      </c>
      <c r="T611" s="119" t="s">
        <v>67</v>
      </c>
      <c r="U611" s="118">
        <v>57428039</v>
      </c>
      <c r="V611" s="118" t="s">
        <v>2720</v>
      </c>
      <c r="W611" s="219">
        <v>45355</v>
      </c>
      <c r="X611" s="219">
        <v>45355</v>
      </c>
      <c r="Y611" s="125" t="s">
        <v>77</v>
      </c>
      <c r="Z611" s="219">
        <v>45457</v>
      </c>
      <c r="AA611" s="124">
        <f t="shared" si="41"/>
        <v>102</v>
      </c>
      <c r="AB611" s="118">
        <v>0</v>
      </c>
      <c r="AC611" s="220">
        <v>0</v>
      </c>
      <c r="AD611" s="118">
        <v>0</v>
      </c>
      <c r="AE611" s="193" t="s">
        <v>77</v>
      </c>
      <c r="AF611" s="124">
        <f t="shared" ref="AF611:AF648" si="48">+IF(AE611="1800-01-01",0,AE611-Z611)</f>
        <v>0</v>
      </c>
      <c r="AG611" s="118">
        <v>0</v>
      </c>
      <c r="AH611" s="118">
        <v>0</v>
      </c>
      <c r="AI611" s="193" t="s">
        <v>77</v>
      </c>
      <c r="AJ611" s="119">
        <v>0</v>
      </c>
      <c r="AK611" s="123" t="s">
        <v>77</v>
      </c>
      <c r="AL611" s="123" t="s">
        <v>77</v>
      </c>
      <c r="AM611" s="124">
        <f t="shared" si="47"/>
        <v>0</v>
      </c>
      <c r="AN611" s="124">
        <f>+K611+AC611-AH611</f>
        <v>10500000</v>
      </c>
      <c r="AO611" s="119" t="s">
        <v>69</v>
      </c>
      <c r="AP611" s="118">
        <v>10500000</v>
      </c>
      <c r="AQ611" s="119" t="s">
        <v>1214</v>
      </c>
      <c r="AR611" s="118">
        <v>0</v>
      </c>
      <c r="AS611" s="127" t="s">
        <v>77</v>
      </c>
      <c r="AT611" s="221">
        <v>9000000</v>
      </c>
      <c r="AU611" s="159">
        <f t="shared" si="42"/>
        <v>1500000</v>
      </c>
      <c r="AV611" s="98">
        <f t="shared" si="43"/>
        <v>0.8571428571428571</v>
      </c>
      <c r="AW611" s="193" t="s">
        <v>77</v>
      </c>
      <c r="AX611" s="119" t="s">
        <v>1215</v>
      </c>
      <c r="AY611" s="118" t="s">
        <v>3162</v>
      </c>
      <c r="AZ611" s="116" t="s">
        <v>69</v>
      </c>
      <c r="BA611" s="116" t="s">
        <v>69</v>
      </c>
    </row>
    <row r="612" spans="2:53" x14ac:dyDescent="0.25">
      <c r="B612" s="116">
        <v>2024</v>
      </c>
      <c r="C612" s="116">
        <v>891780111</v>
      </c>
      <c r="D612" s="117" t="s">
        <v>64</v>
      </c>
      <c r="E612" s="119" t="s">
        <v>3053</v>
      </c>
      <c r="F612" s="124" t="str">
        <f>VLOOKUP(E612,[6]Hoja1!$C:$D,2,FALSE)</f>
        <v>CO1.REQ.5918467</v>
      </c>
      <c r="G612" s="218">
        <v>0</v>
      </c>
      <c r="H612" s="119" t="s">
        <v>75</v>
      </c>
      <c r="I612" s="117" t="s">
        <v>65</v>
      </c>
      <c r="J612" s="118" t="s">
        <v>3093</v>
      </c>
      <c r="K612" s="118">
        <v>12600000</v>
      </c>
      <c r="L612" s="116" t="s">
        <v>70</v>
      </c>
      <c r="M612" s="118" t="s">
        <v>3129</v>
      </c>
      <c r="N612" s="118">
        <v>1004347463</v>
      </c>
      <c r="O612" s="122">
        <v>13</v>
      </c>
      <c r="P612" s="193">
        <v>45302</v>
      </c>
      <c r="Q612" s="118">
        <v>4518689382</v>
      </c>
      <c r="R612" s="219">
        <v>45356</v>
      </c>
      <c r="S612" s="118">
        <v>12600000</v>
      </c>
      <c r="T612" s="119" t="s">
        <v>67</v>
      </c>
      <c r="U612" s="118">
        <v>15443332</v>
      </c>
      <c r="V612" s="118" t="s">
        <v>1177</v>
      </c>
      <c r="W612" s="219">
        <v>45356</v>
      </c>
      <c r="X612" s="219">
        <v>45356</v>
      </c>
      <c r="Y612" s="125" t="s">
        <v>77</v>
      </c>
      <c r="Z612" s="219">
        <v>45457</v>
      </c>
      <c r="AA612" s="124">
        <f t="shared" si="41"/>
        <v>101</v>
      </c>
      <c r="AB612" s="118">
        <v>0</v>
      </c>
      <c r="AC612" s="220">
        <v>0</v>
      </c>
      <c r="AD612" s="118">
        <v>0</v>
      </c>
      <c r="AE612" s="193" t="s">
        <v>77</v>
      </c>
      <c r="AF612" s="124">
        <f t="shared" si="48"/>
        <v>0</v>
      </c>
      <c r="AG612" s="118">
        <v>0</v>
      </c>
      <c r="AH612" s="118">
        <v>0</v>
      </c>
      <c r="AI612" s="193" t="s">
        <v>77</v>
      </c>
      <c r="AJ612" s="119">
        <v>0</v>
      </c>
      <c r="AK612" s="123" t="s">
        <v>77</v>
      </c>
      <c r="AL612" s="123" t="s">
        <v>77</v>
      </c>
      <c r="AM612" s="124">
        <f t="shared" si="47"/>
        <v>0</v>
      </c>
      <c r="AN612" s="124">
        <f>+K612+AC612-AH612</f>
        <v>12600000</v>
      </c>
      <c r="AO612" s="119" t="s">
        <v>69</v>
      </c>
      <c r="AP612" s="118">
        <v>12600000</v>
      </c>
      <c r="AQ612" s="119" t="s">
        <v>1214</v>
      </c>
      <c r="AR612" s="118">
        <v>0</v>
      </c>
      <c r="AS612" s="127" t="s">
        <v>77</v>
      </c>
      <c r="AT612" s="221">
        <v>7200000</v>
      </c>
      <c r="AU612" s="159">
        <f t="shared" si="42"/>
        <v>5400000</v>
      </c>
      <c r="AV612" s="98">
        <f t="shared" si="43"/>
        <v>0.5714285714285714</v>
      </c>
      <c r="AW612" s="193" t="s">
        <v>77</v>
      </c>
      <c r="AX612" s="119" t="s">
        <v>1215</v>
      </c>
      <c r="AY612" s="118" t="s">
        <v>3163</v>
      </c>
      <c r="AZ612" s="116" t="s">
        <v>69</v>
      </c>
      <c r="BA612" s="116" t="s">
        <v>69</v>
      </c>
    </row>
    <row r="613" spans="2:53" x14ac:dyDescent="0.25">
      <c r="B613" s="116">
        <v>2024</v>
      </c>
      <c r="C613" s="116">
        <v>891780111</v>
      </c>
      <c r="D613" s="117" t="s">
        <v>64</v>
      </c>
      <c r="E613" s="119" t="s">
        <v>3054</v>
      </c>
      <c r="F613" s="124" t="str">
        <f>VLOOKUP(E613,[6]Hoja1!$C:$D,2,FALSE)</f>
        <v>CO1.REQ.5934998</v>
      </c>
      <c r="G613" s="218">
        <v>2023000100072</v>
      </c>
      <c r="H613" s="119" t="s">
        <v>75</v>
      </c>
      <c r="I613" s="117" t="s">
        <v>644</v>
      </c>
      <c r="J613" s="118" t="s">
        <v>3094</v>
      </c>
      <c r="K613" s="118">
        <v>34320000</v>
      </c>
      <c r="L613" s="116" t="s">
        <v>70</v>
      </c>
      <c r="M613" s="118" t="s">
        <v>3130</v>
      </c>
      <c r="N613" s="118">
        <v>1081918985</v>
      </c>
      <c r="O613" s="122">
        <v>540</v>
      </c>
      <c r="P613" s="193">
        <v>45352</v>
      </c>
      <c r="Q613" s="118">
        <v>42320000</v>
      </c>
      <c r="R613" s="219">
        <v>45358</v>
      </c>
      <c r="S613" s="118">
        <v>34320000</v>
      </c>
      <c r="T613" s="119" t="s">
        <v>67</v>
      </c>
      <c r="U613" s="118">
        <v>85081920</v>
      </c>
      <c r="V613" s="118" t="s">
        <v>2725</v>
      </c>
      <c r="W613" s="219">
        <v>45358</v>
      </c>
      <c r="X613" s="219">
        <v>45358</v>
      </c>
      <c r="Y613" s="125" t="s">
        <v>77</v>
      </c>
      <c r="Z613" s="219">
        <v>45535</v>
      </c>
      <c r="AA613" s="124">
        <f t="shared" si="41"/>
        <v>177</v>
      </c>
      <c r="AB613" s="118">
        <v>0</v>
      </c>
      <c r="AC613" s="220">
        <v>0</v>
      </c>
      <c r="AD613" s="118">
        <v>0</v>
      </c>
      <c r="AE613" s="193" t="s">
        <v>77</v>
      </c>
      <c r="AF613" s="124">
        <f t="shared" si="48"/>
        <v>0</v>
      </c>
      <c r="AG613" s="118">
        <v>0</v>
      </c>
      <c r="AH613" s="118">
        <v>0</v>
      </c>
      <c r="AI613" s="193" t="s">
        <v>77</v>
      </c>
      <c r="AJ613" s="119">
        <v>0</v>
      </c>
      <c r="AK613" s="123" t="s">
        <v>77</v>
      </c>
      <c r="AL613" s="123" t="s">
        <v>77</v>
      </c>
      <c r="AM613" s="124">
        <f t="shared" si="47"/>
        <v>0</v>
      </c>
      <c r="AN613" s="124">
        <f>+K613+AC613-AH613</f>
        <v>34320000</v>
      </c>
      <c r="AO613" s="119" t="s">
        <v>1214</v>
      </c>
      <c r="AP613" s="118">
        <v>0</v>
      </c>
      <c r="AQ613" s="119" t="s">
        <v>1214</v>
      </c>
      <c r="AR613" s="118">
        <v>0</v>
      </c>
      <c r="AS613" s="127" t="s">
        <v>77</v>
      </c>
      <c r="AT613" s="221">
        <v>17160000</v>
      </c>
      <c r="AU613" s="159">
        <f t="shared" si="42"/>
        <v>17160000</v>
      </c>
      <c r="AV613" s="98">
        <f t="shared" si="43"/>
        <v>0.5</v>
      </c>
      <c r="AW613" s="193" t="s">
        <v>77</v>
      </c>
      <c r="AX613" s="119" t="s">
        <v>1215</v>
      </c>
      <c r="AY613" s="118" t="s">
        <v>3164</v>
      </c>
      <c r="AZ613" s="116" t="s">
        <v>69</v>
      </c>
      <c r="BA613" s="116" t="s">
        <v>69</v>
      </c>
    </row>
    <row r="614" spans="2:53" x14ac:dyDescent="0.25">
      <c r="B614" s="116">
        <v>2024</v>
      </c>
      <c r="C614" s="116">
        <v>891780111</v>
      </c>
      <c r="D614" s="117" t="s">
        <v>64</v>
      </c>
      <c r="E614" s="119" t="s">
        <v>3055</v>
      </c>
      <c r="F614" s="124" t="str">
        <f>VLOOKUP(E614,[6]Hoja1!$C:$D,2,FALSE)</f>
        <v>CO1.REQ.5935631</v>
      </c>
      <c r="G614" s="218">
        <v>0</v>
      </c>
      <c r="H614" s="119" t="s">
        <v>75</v>
      </c>
      <c r="I614" s="117" t="s">
        <v>65</v>
      </c>
      <c r="J614" s="118" t="s">
        <v>3095</v>
      </c>
      <c r="K614" s="118">
        <v>17500000</v>
      </c>
      <c r="L614" s="116" t="s">
        <v>70</v>
      </c>
      <c r="M614" s="118" t="s">
        <v>3131</v>
      </c>
      <c r="N614" s="118">
        <v>1082944226</v>
      </c>
      <c r="O614" s="122">
        <v>13</v>
      </c>
      <c r="P614" s="193">
        <v>45302</v>
      </c>
      <c r="Q614" s="118">
        <v>4518689382</v>
      </c>
      <c r="R614" s="219">
        <v>45358</v>
      </c>
      <c r="S614" s="118">
        <v>17500000</v>
      </c>
      <c r="T614" s="119" t="s">
        <v>67</v>
      </c>
      <c r="U614" s="118">
        <v>84452087</v>
      </c>
      <c r="V614" s="118" t="s">
        <v>1171</v>
      </c>
      <c r="W614" s="219">
        <v>45358</v>
      </c>
      <c r="X614" s="219">
        <v>45358</v>
      </c>
      <c r="Y614" s="125" t="s">
        <v>77</v>
      </c>
      <c r="Z614" s="219">
        <v>45457</v>
      </c>
      <c r="AA614" s="124">
        <f t="shared" si="41"/>
        <v>99</v>
      </c>
      <c r="AB614" s="118">
        <v>0</v>
      </c>
      <c r="AC614" s="220">
        <v>0</v>
      </c>
      <c r="AD614" s="118">
        <v>0</v>
      </c>
      <c r="AE614" s="193" t="s">
        <v>77</v>
      </c>
      <c r="AF614" s="124">
        <f t="shared" si="48"/>
        <v>0</v>
      </c>
      <c r="AG614" s="118">
        <v>0</v>
      </c>
      <c r="AH614" s="118">
        <v>0</v>
      </c>
      <c r="AI614" s="193" t="s">
        <v>77</v>
      </c>
      <c r="AJ614" s="119">
        <v>0</v>
      </c>
      <c r="AK614" s="123" t="s">
        <v>77</v>
      </c>
      <c r="AL614" s="123" t="s">
        <v>77</v>
      </c>
      <c r="AM614" s="124">
        <f t="shared" si="47"/>
        <v>0</v>
      </c>
      <c r="AN614" s="124">
        <f>+K614+AC614-AH614</f>
        <v>17500000</v>
      </c>
      <c r="AO614" s="119" t="s">
        <v>69</v>
      </c>
      <c r="AP614" s="118">
        <v>17500000</v>
      </c>
      <c r="AQ614" s="119" t="s">
        <v>1214</v>
      </c>
      <c r="AR614" s="118">
        <v>0</v>
      </c>
      <c r="AS614" s="127" t="s">
        <v>77</v>
      </c>
      <c r="AT614" s="221">
        <v>15000000</v>
      </c>
      <c r="AU614" s="159">
        <f t="shared" si="42"/>
        <v>2500000</v>
      </c>
      <c r="AV614" s="98">
        <f t="shared" si="43"/>
        <v>0.8571428571428571</v>
      </c>
      <c r="AW614" s="193" t="s">
        <v>77</v>
      </c>
      <c r="AX614" s="119" t="s">
        <v>1215</v>
      </c>
      <c r="AY614" s="118" t="s">
        <v>3165</v>
      </c>
      <c r="AZ614" s="116" t="s">
        <v>69</v>
      </c>
      <c r="BA614" s="116" t="s">
        <v>69</v>
      </c>
    </row>
    <row r="615" spans="2:53" x14ac:dyDescent="0.25">
      <c r="B615" s="116">
        <v>2024</v>
      </c>
      <c r="C615" s="116">
        <v>891780111</v>
      </c>
      <c r="D615" s="117" t="s">
        <v>64</v>
      </c>
      <c r="E615" s="119" t="s">
        <v>3056</v>
      </c>
      <c r="F615" s="124" t="str">
        <f>VLOOKUP(E615,[6]Hoja1!$C:$D,2,FALSE)</f>
        <v>CO1.REQ.5935513</v>
      </c>
      <c r="G615" s="218">
        <v>0</v>
      </c>
      <c r="H615" s="119" t="s">
        <v>75</v>
      </c>
      <c r="I615" s="117" t="s">
        <v>65</v>
      </c>
      <c r="J615" s="118" t="s">
        <v>3096</v>
      </c>
      <c r="K615" s="118">
        <v>10500000</v>
      </c>
      <c r="L615" s="116" t="s">
        <v>70</v>
      </c>
      <c r="M615" s="118" t="s">
        <v>3132</v>
      </c>
      <c r="N615" s="118">
        <v>1007917725</v>
      </c>
      <c r="O615" s="122">
        <v>13</v>
      </c>
      <c r="P615" s="193">
        <v>45302</v>
      </c>
      <c r="Q615" s="118">
        <v>4518689382</v>
      </c>
      <c r="R615" s="219">
        <v>45358</v>
      </c>
      <c r="S615" s="118">
        <v>10500000</v>
      </c>
      <c r="T615" s="119" t="s">
        <v>67</v>
      </c>
      <c r="U615" s="118">
        <v>1192791759</v>
      </c>
      <c r="V615" s="118" t="s">
        <v>1179</v>
      </c>
      <c r="W615" s="219">
        <v>45358</v>
      </c>
      <c r="X615" s="219">
        <v>45358</v>
      </c>
      <c r="Y615" s="125" t="s">
        <v>77</v>
      </c>
      <c r="Z615" s="219">
        <v>45457</v>
      </c>
      <c r="AA615" s="124">
        <f t="shared" si="41"/>
        <v>99</v>
      </c>
      <c r="AB615" s="118">
        <v>0</v>
      </c>
      <c r="AC615" s="220">
        <v>0</v>
      </c>
      <c r="AD615" s="118">
        <v>0</v>
      </c>
      <c r="AE615" s="193" t="s">
        <v>77</v>
      </c>
      <c r="AF615" s="124">
        <f t="shared" si="48"/>
        <v>0</v>
      </c>
      <c r="AG615" s="118">
        <v>0</v>
      </c>
      <c r="AH615" s="118">
        <v>0</v>
      </c>
      <c r="AI615" s="193" t="s">
        <v>77</v>
      </c>
      <c r="AJ615" s="119">
        <v>0</v>
      </c>
      <c r="AK615" s="123" t="s">
        <v>77</v>
      </c>
      <c r="AL615" s="123" t="s">
        <v>77</v>
      </c>
      <c r="AM615" s="124">
        <f t="shared" si="47"/>
        <v>0</v>
      </c>
      <c r="AN615" s="124">
        <f>+K615+AC615-AH615</f>
        <v>10500000</v>
      </c>
      <c r="AO615" s="119" t="s">
        <v>69</v>
      </c>
      <c r="AP615" s="118">
        <v>10500000</v>
      </c>
      <c r="AQ615" s="119" t="s">
        <v>1214</v>
      </c>
      <c r="AR615" s="118">
        <v>0</v>
      </c>
      <c r="AS615" s="127" t="s">
        <v>77</v>
      </c>
      <c r="AT615" s="221">
        <v>9000000</v>
      </c>
      <c r="AU615" s="159">
        <f t="shared" si="42"/>
        <v>1500000</v>
      </c>
      <c r="AV615" s="98">
        <f t="shared" si="43"/>
        <v>0.8571428571428571</v>
      </c>
      <c r="AW615" s="193" t="s">
        <v>77</v>
      </c>
      <c r="AX615" s="119" t="s">
        <v>1215</v>
      </c>
      <c r="AY615" s="118" t="s">
        <v>3166</v>
      </c>
      <c r="AZ615" s="116" t="s">
        <v>69</v>
      </c>
      <c r="BA615" s="116" t="s">
        <v>69</v>
      </c>
    </row>
    <row r="616" spans="2:53" x14ac:dyDescent="0.25">
      <c r="B616" s="116">
        <v>2024</v>
      </c>
      <c r="C616" s="116">
        <v>891780111</v>
      </c>
      <c r="D616" s="117" t="s">
        <v>64</v>
      </c>
      <c r="E616" s="119" t="s">
        <v>3057</v>
      </c>
      <c r="F616" s="124" t="str">
        <f>VLOOKUP(E616,[6]Hoja1!$C:$D,2,FALSE)</f>
        <v>CO1.REQ.5935655</v>
      </c>
      <c r="G616" s="218">
        <v>0</v>
      </c>
      <c r="H616" s="119" t="s">
        <v>75</v>
      </c>
      <c r="I616" s="117" t="s">
        <v>65</v>
      </c>
      <c r="J616" s="118" t="s">
        <v>3097</v>
      </c>
      <c r="K616" s="118">
        <v>11550000</v>
      </c>
      <c r="L616" s="116" t="s">
        <v>70</v>
      </c>
      <c r="M616" s="118" t="s">
        <v>3133</v>
      </c>
      <c r="N616" s="118">
        <v>1004278559</v>
      </c>
      <c r="O616" s="122">
        <v>13</v>
      </c>
      <c r="P616" s="193">
        <v>45302</v>
      </c>
      <c r="Q616" s="118">
        <v>4518689382</v>
      </c>
      <c r="R616" s="219">
        <v>45358</v>
      </c>
      <c r="S616" s="118">
        <v>11550000</v>
      </c>
      <c r="T616" s="119" t="s">
        <v>67</v>
      </c>
      <c r="U616" s="118">
        <v>1082964146</v>
      </c>
      <c r="V616" s="118" t="s">
        <v>2708</v>
      </c>
      <c r="W616" s="219">
        <v>45358</v>
      </c>
      <c r="X616" s="219">
        <v>45358</v>
      </c>
      <c r="Y616" s="125" t="s">
        <v>77</v>
      </c>
      <c r="Z616" s="219">
        <v>45457</v>
      </c>
      <c r="AA616" s="124">
        <f t="shared" si="41"/>
        <v>99</v>
      </c>
      <c r="AB616" s="118">
        <v>0</v>
      </c>
      <c r="AC616" s="220">
        <v>0</v>
      </c>
      <c r="AD616" s="118">
        <v>0</v>
      </c>
      <c r="AE616" s="193" t="s">
        <v>77</v>
      </c>
      <c r="AF616" s="124">
        <f t="shared" si="48"/>
        <v>0</v>
      </c>
      <c r="AG616" s="118">
        <v>0</v>
      </c>
      <c r="AH616" s="118">
        <v>0</v>
      </c>
      <c r="AI616" s="193" t="s">
        <v>77</v>
      </c>
      <c r="AJ616" s="119">
        <v>0</v>
      </c>
      <c r="AK616" s="123" t="s">
        <v>77</v>
      </c>
      <c r="AL616" s="123" t="s">
        <v>77</v>
      </c>
      <c r="AM616" s="124">
        <f t="shared" si="47"/>
        <v>0</v>
      </c>
      <c r="AN616" s="124">
        <f>+K616+AC616-AH616</f>
        <v>11550000</v>
      </c>
      <c r="AO616" s="119" t="s">
        <v>69</v>
      </c>
      <c r="AP616" s="118">
        <v>11550000</v>
      </c>
      <c r="AQ616" s="119" t="s">
        <v>1214</v>
      </c>
      <c r="AR616" s="118">
        <v>0</v>
      </c>
      <c r="AS616" s="127" t="s">
        <v>77</v>
      </c>
      <c r="AT616" s="221">
        <v>9900000</v>
      </c>
      <c r="AU616" s="159">
        <f t="shared" si="42"/>
        <v>1650000</v>
      </c>
      <c r="AV616" s="98">
        <f t="shared" si="43"/>
        <v>0.8571428571428571</v>
      </c>
      <c r="AW616" s="193" t="s">
        <v>77</v>
      </c>
      <c r="AX616" s="119" t="s">
        <v>1215</v>
      </c>
      <c r="AY616" s="118" t="s">
        <v>3167</v>
      </c>
      <c r="AZ616" s="116" t="s">
        <v>69</v>
      </c>
      <c r="BA616" s="116" t="s">
        <v>69</v>
      </c>
    </row>
    <row r="617" spans="2:53" x14ac:dyDescent="0.25">
      <c r="B617" s="116">
        <v>2024</v>
      </c>
      <c r="C617" s="116">
        <v>891780111</v>
      </c>
      <c r="D617" s="117" t="s">
        <v>64</v>
      </c>
      <c r="E617" s="119" t="s">
        <v>3058</v>
      </c>
      <c r="F617" s="124" t="str">
        <f>VLOOKUP(E617,[6]Hoja1!$C:$D,2,FALSE)</f>
        <v>CO1.REQ.5936361</v>
      </c>
      <c r="G617" s="218">
        <v>2023000100072</v>
      </c>
      <c r="H617" s="119" t="s">
        <v>75</v>
      </c>
      <c r="I617" s="117" t="s">
        <v>644</v>
      </c>
      <c r="J617" s="118" t="s">
        <v>3098</v>
      </c>
      <c r="K617" s="118">
        <v>8000000</v>
      </c>
      <c r="L617" s="116" t="s">
        <v>70</v>
      </c>
      <c r="M617" s="118" t="s">
        <v>3134</v>
      </c>
      <c r="N617" s="118">
        <v>85474786</v>
      </c>
      <c r="O617" s="122">
        <v>540</v>
      </c>
      <c r="P617" s="193">
        <v>45352</v>
      </c>
      <c r="Q617" s="118">
        <v>42320000</v>
      </c>
      <c r="R617" s="219">
        <v>45358</v>
      </c>
      <c r="S617" s="118">
        <v>8000000</v>
      </c>
      <c r="T617" s="119" t="s">
        <v>67</v>
      </c>
      <c r="U617" s="118">
        <v>39141438</v>
      </c>
      <c r="V617" s="118" t="s">
        <v>3157</v>
      </c>
      <c r="W617" s="219">
        <v>45358</v>
      </c>
      <c r="X617" s="219">
        <v>45358</v>
      </c>
      <c r="Y617" s="125" t="s">
        <v>77</v>
      </c>
      <c r="Z617" s="219">
        <v>45417</v>
      </c>
      <c r="AA617" s="124">
        <f t="shared" si="41"/>
        <v>59</v>
      </c>
      <c r="AB617" s="118">
        <v>0</v>
      </c>
      <c r="AC617" s="220">
        <v>0</v>
      </c>
      <c r="AD617" s="118">
        <v>0</v>
      </c>
      <c r="AE617" s="193" t="s">
        <v>77</v>
      </c>
      <c r="AF617" s="124">
        <f t="shared" si="48"/>
        <v>0</v>
      </c>
      <c r="AG617" s="118">
        <v>0</v>
      </c>
      <c r="AH617" s="118">
        <v>0</v>
      </c>
      <c r="AI617" s="193" t="s">
        <v>77</v>
      </c>
      <c r="AJ617" s="119">
        <v>0</v>
      </c>
      <c r="AK617" s="123" t="s">
        <v>77</v>
      </c>
      <c r="AL617" s="123" t="s">
        <v>77</v>
      </c>
      <c r="AM617" s="124">
        <f t="shared" si="47"/>
        <v>0</v>
      </c>
      <c r="AN617" s="124">
        <f>+K617+AC617-AH617</f>
        <v>8000000</v>
      </c>
      <c r="AO617" s="119" t="s">
        <v>1214</v>
      </c>
      <c r="AP617" s="118">
        <v>0</v>
      </c>
      <c r="AQ617" s="119" t="s">
        <v>1214</v>
      </c>
      <c r="AR617" s="118">
        <v>0</v>
      </c>
      <c r="AS617" s="127" t="s">
        <v>77</v>
      </c>
      <c r="AT617" s="221">
        <v>4000000</v>
      </c>
      <c r="AU617" s="159">
        <f t="shared" si="42"/>
        <v>4000000</v>
      </c>
      <c r="AV617" s="98">
        <f t="shared" si="43"/>
        <v>0.5</v>
      </c>
      <c r="AW617" s="193" t="s">
        <v>77</v>
      </c>
      <c r="AX617" s="119" t="s">
        <v>1215</v>
      </c>
      <c r="AY617" s="118" t="s">
        <v>3168</v>
      </c>
      <c r="AZ617" s="116" t="s">
        <v>69</v>
      </c>
      <c r="BA617" s="116" t="s">
        <v>69</v>
      </c>
    </row>
    <row r="618" spans="2:53" x14ac:dyDescent="0.25">
      <c r="B618" s="116">
        <v>2024</v>
      </c>
      <c r="C618" s="116">
        <v>891780111</v>
      </c>
      <c r="D618" s="117" t="s">
        <v>64</v>
      </c>
      <c r="E618" s="119" t="s">
        <v>3059</v>
      </c>
      <c r="F618" s="124" t="str">
        <f>VLOOKUP(E618,[6]Hoja1!$C:$D,2,FALSE)</f>
        <v>CO1.REQ.5936665</v>
      </c>
      <c r="G618" s="218">
        <v>0</v>
      </c>
      <c r="H618" s="119" t="s">
        <v>75</v>
      </c>
      <c r="I618" s="117" t="s">
        <v>65</v>
      </c>
      <c r="J618" s="118" t="s">
        <v>3099</v>
      </c>
      <c r="K618" s="118">
        <v>7350000</v>
      </c>
      <c r="L618" s="116" t="s">
        <v>70</v>
      </c>
      <c r="M618" s="118" t="s">
        <v>3135</v>
      </c>
      <c r="N618" s="118">
        <v>7628983</v>
      </c>
      <c r="O618" s="122">
        <v>14</v>
      </c>
      <c r="P618" s="219">
        <v>45302</v>
      </c>
      <c r="Q618" s="118">
        <v>2126349000</v>
      </c>
      <c r="R618" s="219">
        <v>45358</v>
      </c>
      <c r="S618" s="118">
        <v>7350000</v>
      </c>
      <c r="T618" s="119" t="s">
        <v>67</v>
      </c>
      <c r="U618" s="118">
        <v>7144175</v>
      </c>
      <c r="V618" s="118" t="s">
        <v>3158</v>
      </c>
      <c r="W618" s="219">
        <v>45358</v>
      </c>
      <c r="X618" s="219">
        <v>45358</v>
      </c>
      <c r="Y618" s="125" t="s">
        <v>77</v>
      </c>
      <c r="Z618" s="219">
        <v>45457</v>
      </c>
      <c r="AA618" s="124">
        <f t="shared" si="41"/>
        <v>99</v>
      </c>
      <c r="AB618" s="118">
        <v>0</v>
      </c>
      <c r="AC618" s="220">
        <v>0</v>
      </c>
      <c r="AD618" s="118">
        <v>0</v>
      </c>
      <c r="AE618" s="193" t="s">
        <v>77</v>
      </c>
      <c r="AF618" s="124">
        <f t="shared" si="48"/>
        <v>0</v>
      </c>
      <c r="AG618" s="118">
        <v>0</v>
      </c>
      <c r="AH618" s="118">
        <v>0</v>
      </c>
      <c r="AI618" s="193" t="s">
        <v>77</v>
      </c>
      <c r="AJ618" s="119">
        <v>0</v>
      </c>
      <c r="AK618" s="123" t="s">
        <v>77</v>
      </c>
      <c r="AL618" s="123" t="s">
        <v>77</v>
      </c>
      <c r="AM618" s="124">
        <f t="shared" si="47"/>
        <v>0</v>
      </c>
      <c r="AN618" s="124">
        <f>+K618+AC618-AH618</f>
        <v>7350000</v>
      </c>
      <c r="AO618" s="119" t="s">
        <v>69</v>
      </c>
      <c r="AP618" s="118">
        <v>7350000</v>
      </c>
      <c r="AQ618" s="119" t="s">
        <v>1214</v>
      </c>
      <c r="AR618" s="118">
        <v>0</v>
      </c>
      <c r="AS618" s="127" t="s">
        <v>77</v>
      </c>
      <c r="AT618" s="221">
        <v>2100000</v>
      </c>
      <c r="AU618" s="159">
        <f t="shared" si="42"/>
        <v>5250000</v>
      </c>
      <c r="AV618" s="98">
        <f t="shared" si="43"/>
        <v>0.2857142857142857</v>
      </c>
      <c r="AW618" s="193" t="s">
        <v>77</v>
      </c>
      <c r="AX618" s="119" t="s">
        <v>1215</v>
      </c>
      <c r="AY618" s="118" t="s">
        <v>3169</v>
      </c>
      <c r="AZ618" s="116" t="s">
        <v>69</v>
      </c>
      <c r="BA618" s="116" t="s">
        <v>69</v>
      </c>
    </row>
    <row r="619" spans="2:53" x14ac:dyDescent="0.25">
      <c r="B619" s="116">
        <v>2024</v>
      </c>
      <c r="C619" s="116">
        <v>891780111</v>
      </c>
      <c r="D619" s="117" t="s">
        <v>64</v>
      </c>
      <c r="E619" s="119" t="s">
        <v>3060</v>
      </c>
      <c r="F619" s="124" t="str">
        <f>VLOOKUP(E619,[6]Hoja1!$C:$D,2,FALSE)</f>
        <v>CO1.REQ.5952806</v>
      </c>
      <c r="G619" s="218">
        <v>0</v>
      </c>
      <c r="H619" s="119" t="s">
        <v>75</v>
      </c>
      <c r="I619" s="117" t="s">
        <v>65</v>
      </c>
      <c r="J619" s="118" t="s">
        <v>3100</v>
      </c>
      <c r="K619" s="118">
        <v>11550000</v>
      </c>
      <c r="L619" s="116" t="s">
        <v>70</v>
      </c>
      <c r="M619" s="118" t="s">
        <v>3136</v>
      </c>
      <c r="N619" s="118">
        <v>85464059</v>
      </c>
      <c r="O619" s="122">
        <v>13</v>
      </c>
      <c r="P619" s="193">
        <v>45302</v>
      </c>
      <c r="Q619" s="118">
        <v>4518689382</v>
      </c>
      <c r="R619" s="219">
        <v>45362</v>
      </c>
      <c r="S619" s="118">
        <v>11550000</v>
      </c>
      <c r="T619" s="119" t="s">
        <v>67</v>
      </c>
      <c r="U619" s="118">
        <v>72004252</v>
      </c>
      <c r="V619" s="118" t="s">
        <v>1191</v>
      </c>
      <c r="W619" s="219">
        <v>45362</v>
      </c>
      <c r="X619" s="219">
        <v>45362</v>
      </c>
      <c r="Y619" s="125" t="s">
        <v>77</v>
      </c>
      <c r="Z619" s="219">
        <v>45457</v>
      </c>
      <c r="AA619" s="124">
        <f t="shared" si="41"/>
        <v>95</v>
      </c>
      <c r="AB619" s="118">
        <v>0</v>
      </c>
      <c r="AC619" s="220">
        <v>0</v>
      </c>
      <c r="AD619" s="118">
        <v>0</v>
      </c>
      <c r="AE619" s="193" t="s">
        <v>77</v>
      </c>
      <c r="AF619" s="124">
        <f t="shared" si="48"/>
        <v>0</v>
      </c>
      <c r="AG619" s="118">
        <v>0</v>
      </c>
      <c r="AH619" s="118">
        <v>0</v>
      </c>
      <c r="AI619" s="193" t="s">
        <v>77</v>
      </c>
      <c r="AJ619" s="119">
        <v>0</v>
      </c>
      <c r="AK619" s="123" t="s">
        <v>77</v>
      </c>
      <c r="AL619" s="123" t="s">
        <v>77</v>
      </c>
      <c r="AM619" s="124">
        <f t="shared" si="47"/>
        <v>0</v>
      </c>
      <c r="AN619" s="124">
        <f>+K619+AC619-AH619</f>
        <v>11550000</v>
      </c>
      <c r="AO619" s="119" t="s">
        <v>69</v>
      </c>
      <c r="AP619" s="118">
        <v>11550000</v>
      </c>
      <c r="AQ619" s="119" t="s">
        <v>1214</v>
      </c>
      <c r="AR619" s="118">
        <v>0</v>
      </c>
      <c r="AS619" s="127" t="s">
        <v>77</v>
      </c>
      <c r="AT619" s="221">
        <v>9900000</v>
      </c>
      <c r="AU619" s="159">
        <f t="shared" si="42"/>
        <v>1650000</v>
      </c>
      <c r="AV619" s="98">
        <f t="shared" si="43"/>
        <v>0.8571428571428571</v>
      </c>
      <c r="AW619" s="193" t="s">
        <v>77</v>
      </c>
      <c r="AX619" s="119" t="s">
        <v>1215</v>
      </c>
      <c r="AY619" s="118" t="s">
        <v>3170</v>
      </c>
      <c r="AZ619" s="116" t="s">
        <v>69</v>
      </c>
      <c r="BA619" s="116" t="s">
        <v>69</v>
      </c>
    </row>
    <row r="620" spans="2:53" x14ac:dyDescent="0.25">
      <c r="B620" s="116">
        <v>2024</v>
      </c>
      <c r="C620" s="116">
        <v>891780111</v>
      </c>
      <c r="D620" s="117" t="s">
        <v>64</v>
      </c>
      <c r="E620" s="119" t="s">
        <v>3061</v>
      </c>
      <c r="F620" s="124" t="str">
        <f>VLOOKUP(E620,[6]Hoja1!$C:$D,2,FALSE)</f>
        <v>CO1.REQ.5952840</v>
      </c>
      <c r="G620" s="218">
        <v>0</v>
      </c>
      <c r="H620" s="119" t="s">
        <v>75</v>
      </c>
      <c r="I620" s="117" t="s">
        <v>65</v>
      </c>
      <c r="J620" s="118" t="s">
        <v>3101</v>
      </c>
      <c r="K620" s="118">
        <v>7500000</v>
      </c>
      <c r="L620" s="116" t="s">
        <v>70</v>
      </c>
      <c r="M620" s="118" t="s">
        <v>3137</v>
      </c>
      <c r="N620" s="118">
        <v>1082929825</v>
      </c>
      <c r="O620" s="122">
        <v>13</v>
      </c>
      <c r="P620" s="193">
        <v>45302</v>
      </c>
      <c r="Q620" s="118">
        <v>4518689382</v>
      </c>
      <c r="R620" s="219">
        <v>45362</v>
      </c>
      <c r="S620" s="118">
        <v>7500000</v>
      </c>
      <c r="T620" s="119" t="s">
        <v>67</v>
      </c>
      <c r="U620" s="118">
        <v>7601831</v>
      </c>
      <c r="V620" s="118" t="s">
        <v>2715</v>
      </c>
      <c r="W620" s="219">
        <v>45362</v>
      </c>
      <c r="X620" s="219">
        <v>45362</v>
      </c>
      <c r="Y620" s="125" t="s">
        <v>77</v>
      </c>
      <c r="Z620" s="219">
        <v>45454</v>
      </c>
      <c r="AA620" s="124">
        <f t="shared" si="41"/>
        <v>92</v>
      </c>
      <c r="AB620" s="118">
        <v>0</v>
      </c>
      <c r="AC620" s="220">
        <v>0</v>
      </c>
      <c r="AD620" s="118">
        <v>0</v>
      </c>
      <c r="AE620" s="193" t="s">
        <v>77</v>
      </c>
      <c r="AF620" s="124">
        <f t="shared" si="48"/>
        <v>0</v>
      </c>
      <c r="AG620" s="118">
        <v>0</v>
      </c>
      <c r="AH620" s="118">
        <v>0</v>
      </c>
      <c r="AI620" s="193" t="s">
        <v>77</v>
      </c>
      <c r="AJ620" s="119">
        <v>0</v>
      </c>
      <c r="AK620" s="123" t="s">
        <v>77</v>
      </c>
      <c r="AL620" s="123" t="s">
        <v>77</v>
      </c>
      <c r="AM620" s="124">
        <f t="shared" si="47"/>
        <v>0</v>
      </c>
      <c r="AN620" s="124">
        <f>+K620+AC620-AH620</f>
        <v>7500000</v>
      </c>
      <c r="AO620" s="119" t="s">
        <v>69</v>
      </c>
      <c r="AP620" s="118">
        <v>7500000</v>
      </c>
      <c r="AQ620" s="119" t="s">
        <v>1214</v>
      </c>
      <c r="AR620" s="118">
        <v>0</v>
      </c>
      <c r="AS620" s="127" t="s">
        <v>77</v>
      </c>
      <c r="AT620" s="221">
        <v>6667000</v>
      </c>
      <c r="AU620" s="159">
        <f t="shared" si="42"/>
        <v>833000</v>
      </c>
      <c r="AV620" s="98">
        <f t="shared" si="43"/>
        <v>0.88893333333333335</v>
      </c>
      <c r="AW620" s="193" t="s">
        <v>77</v>
      </c>
      <c r="AX620" s="119" t="s">
        <v>1215</v>
      </c>
      <c r="AY620" s="118" t="s">
        <v>3171</v>
      </c>
      <c r="AZ620" s="116" t="s">
        <v>69</v>
      </c>
      <c r="BA620" s="116" t="s">
        <v>69</v>
      </c>
    </row>
    <row r="621" spans="2:53" x14ac:dyDescent="0.25">
      <c r="B621" s="116">
        <v>2024</v>
      </c>
      <c r="C621" s="116">
        <v>891780111</v>
      </c>
      <c r="D621" s="117" t="s">
        <v>64</v>
      </c>
      <c r="E621" s="119" t="s">
        <v>3062</v>
      </c>
      <c r="F621" s="124" t="str">
        <f>VLOOKUP(E621,[6]Hoja1!$C:$D,2,FALSE)</f>
        <v>CO1.REQ.5959542</v>
      </c>
      <c r="G621" s="218">
        <v>0</v>
      </c>
      <c r="H621" s="119" t="s">
        <v>75</v>
      </c>
      <c r="I621" s="117" t="s">
        <v>65</v>
      </c>
      <c r="J621" s="118" t="s">
        <v>3102</v>
      </c>
      <c r="K621" s="118">
        <v>9090000</v>
      </c>
      <c r="L621" s="116" t="s">
        <v>70</v>
      </c>
      <c r="M621" s="118" t="s">
        <v>3138</v>
      </c>
      <c r="N621" s="118">
        <v>1083045454</v>
      </c>
      <c r="O621" s="122">
        <v>13</v>
      </c>
      <c r="P621" s="193">
        <v>45302</v>
      </c>
      <c r="Q621" s="118">
        <v>4518689382</v>
      </c>
      <c r="R621" s="219">
        <v>45363</v>
      </c>
      <c r="S621" s="118">
        <v>9090000</v>
      </c>
      <c r="T621" s="119" t="s">
        <v>67</v>
      </c>
      <c r="U621" s="118">
        <v>36557666</v>
      </c>
      <c r="V621" s="118" t="s">
        <v>1174</v>
      </c>
      <c r="W621" s="219">
        <v>45363</v>
      </c>
      <c r="X621" s="219">
        <v>45363</v>
      </c>
      <c r="Y621" s="125" t="s">
        <v>77</v>
      </c>
      <c r="Z621" s="219">
        <v>45457</v>
      </c>
      <c r="AA621" s="124">
        <f t="shared" si="41"/>
        <v>94</v>
      </c>
      <c r="AB621" s="118">
        <v>0</v>
      </c>
      <c r="AC621" s="220">
        <v>0</v>
      </c>
      <c r="AD621" s="118">
        <v>0</v>
      </c>
      <c r="AE621" s="193" t="s">
        <v>77</v>
      </c>
      <c r="AF621" s="124">
        <f t="shared" si="48"/>
        <v>0</v>
      </c>
      <c r="AG621" s="118">
        <v>0</v>
      </c>
      <c r="AH621" s="118">
        <v>0</v>
      </c>
      <c r="AI621" s="193" t="s">
        <v>77</v>
      </c>
      <c r="AJ621" s="119">
        <v>0</v>
      </c>
      <c r="AK621" s="123" t="s">
        <v>77</v>
      </c>
      <c r="AL621" s="123" t="s">
        <v>77</v>
      </c>
      <c r="AM621" s="124">
        <f t="shared" si="47"/>
        <v>0</v>
      </c>
      <c r="AN621" s="124">
        <f>+K621+AC621-AH621</f>
        <v>9090000</v>
      </c>
      <c r="AO621" s="119" t="s">
        <v>69</v>
      </c>
      <c r="AP621" s="118">
        <v>9090000</v>
      </c>
      <c r="AQ621" s="119" t="s">
        <v>1214</v>
      </c>
      <c r="AR621" s="118">
        <v>0</v>
      </c>
      <c r="AS621" s="127" t="s">
        <v>77</v>
      </c>
      <c r="AT621" s="221">
        <v>7740000</v>
      </c>
      <c r="AU621" s="159">
        <f t="shared" si="42"/>
        <v>1350000</v>
      </c>
      <c r="AV621" s="98">
        <f t="shared" si="43"/>
        <v>0.85148514851485146</v>
      </c>
      <c r="AW621" s="193" t="s">
        <v>77</v>
      </c>
      <c r="AX621" s="119" t="s">
        <v>1215</v>
      </c>
      <c r="AY621" s="118" t="s">
        <v>3172</v>
      </c>
      <c r="AZ621" s="116" t="s">
        <v>69</v>
      </c>
      <c r="BA621" s="116" t="s">
        <v>69</v>
      </c>
    </row>
    <row r="622" spans="2:53" x14ac:dyDescent="0.25">
      <c r="B622" s="116">
        <v>2024</v>
      </c>
      <c r="C622" s="116">
        <v>891780111</v>
      </c>
      <c r="D622" s="117" t="s">
        <v>64</v>
      </c>
      <c r="E622" s="119" t="s">
        <v>3063</v>
      </c>
      <c r="F622" s="124" t="str">
        <f>VLOOKUP(E622,[6]Hoja1!$C:$D,2,FALSE)</f>
        <v>CO1.REQ.5959909</v>
      </c>
      <c r="G622" s="218">
        <v>0</v>
      </c>
      <c r="H622" s="119" t="s">
        <v>75</v>
      </c>
      <c r="I622" s="117" t="s">
        <v>65</v>
      </c>
      <c r="J622" s="118" t="s">
        <v>3103</v>
      </c>
      <c r="K622" s="118">
        <v>10500000</v>
      </c>
      <c r="L622" s="116" t="s">
        <v>70</v>
      </c>
      <c r="M622" s="118" t="s">
        <v>3139</v>
      </c>
      <c r="N622" s="118">
        <v>1082945799</v>
      </c>
      <c r="O622" s="122">
        <v>13</v>
      </c>
      <c r="P622" s="193">
        <v>45302</v>
      </c>
      <c r="Q622" s="118">
        <v>4518689382</v>
      </c>
      <c r="R622" s="219">
        <v>45363</v>
      </c>
      <c r="S622" s="118">
        <v>10500000</v>
      </c>
      <c r="T622" s="119" t="s">
        <v>67</v>
      </c>
      <c r="U622" s="118">
        <v>57461216</v>
      </c>
      <c r="V622" s="118" t="s">
        <v>1180</v>
      </c>
      <c r="W622" s="219">
        <v>45363</v>
      </c>
      <c r="X622" s="219">
        <v>45363</v>
      </c>
      <c r="Y622" s="125" t="s">
        <v>77</v>
      </c>
      <c r="Z622" s="219">
        <v>45457</v>
      </c>
      <c r="AA622" s="124">
        <f t="shared" si="41"/>
        <v>94</v>
      </c>
      <c r="AB622" s="118">
        <v>0</v>
      </c>
      <c r="AC622" s="220">
        <v>0</v>
      </c>
      <c r="AD622" s="118">
        <v>0</v>
      </c>
      <c r="AE622" s="193" t="s">
        <v>77</v>
      </c>
      <c r="AF622" s="124">
        <f t="shared" si="48"/>
        <v>0</v>
      </c>
      <c r="AG622" s="118">
        <v>1</v>
      </c>
      <c r="AH622" s="118">
        <v>7900000</v>
      </c>
      <c r="AI622" s="193">
        <v>45382</v>
      </c>
      <c r="AJ622" s="119">
        <v>0</v>
      </c>
      <c r="AK622" s="123" t="s">
        <v>77</v>
      </c>
      <c r="AL622" s="123" t="s">
        <v>77</v>
      </c>
      <c r="AM622" s="124">
        <f t="shared" si="47"/>
        <v>0</v>
      </c>
      <c r="AN622" s="124">
        <f>+K622+AC622-AH622</f>
        <v>2600000</v>
      </c>
      <c r="AO622" s="119" t="s">
        <v>69</v>
      </c>
      <c r="AP622" s="118">
        <v>10500000</v>
      </c>
      <c r="AQ622" s="119" t="s">
        <v>1214</v>
      </c>
      <c r="AR622" s="118">
        <v>0</v>
      </c>
      <c r="AS622" s="127" t="s">
        <v>77</v>
      </c>
      <c r="AT622" s="221">
        <v>2600000</v>
      </c>
      <c r="AU622" s="159">
        <f t="shared" si="42"/>
        <v>0</v>
      </c>
      <c r="AV622" s="98">
        <f t="shared" si="43"/>
        <v>1</v>
      </c>
      <c r="AW622" s="193" t="s">
        <v>77</v>
      </c>
      <c r="AX622" s="119" t="s">
        <v>1216</v>
      </c>
      <c r="AY622" s="118" t="s">
        <v>3173</v>
      </c>
      <c r="AZ622" s="116" t="s">
        <v>69</v>
      </c>
      <c r="BA622" s="116" t="s">
        <v>69</v>
      </c>
    </row>
    <row r="623" spans="2:53" x14ac:dyDescent="0.25">
      <c r="B623" s="116">
        <v>2024</v>
      </c>
      <c r="C623" s="116">
        <v>891780111</v>
      </c>
      <c r="D623" s="117" t="s">
        <v>64</v>
      </c>
      <c r="E623" s="119" t="s">
        <v>3064</v>
      </c>
      <c r="F623" s="124" t="str">
        <f>VLOOKUP(E623,[6]Hoja1!$C:$D,2,FALSE)</f>
        <v>CO1.REQ.5959478</v>
      </c>
      <c r="G623" s="218">
        <v>0</v>
      </c>
      <c r="H623" s="119" t="s">
        <v>75</v>
      </c>
      <c r="I623" s="117" t="s">
        <v>65</v>
      </c>
      <c r="J623" s="118" t="s">
        <v>3104</v>
      </c>
      <c r="K623" s="118">
        <v>6860000</v>
      </c>
      <c r="L623" s="116" t="s">
        <v>70</v>
      </c>
      <c r="M623" s="118" t="s">
        <v>3140</v>
      </c>
      <c r="N623" s="118">
        <v>36560538</v>
      </c>
      <c r="O623" s="122">
        <v>14</v>
      </c>
      <c r="P623" s="219">
        <v>45302</v>
      </c>
      <c r="Q623" s="118">
        <v>2126349000</v>
      </c>
      <c r="R623" s="219">
        <v>45363</v>
      </c>
      <c r="S623" s="118">
        <v>6860000</v>
      </c>
      <c r="T623" s="119" t="s">
        <v>67</v>
      </c>
      <c r="U623" s="118">
        <v>85459497</v>
      </c>
      <c r="V623" s="118" t="s">
        <v>1186</v>
      </c>
      <c r="W623" s="219">
        <v>45363</v>
      </c>
      <c r="X623" s="219">
        <v>45363</v>
      </c>
      <c r="Y623" s="125" t="s">
        <v>77</v>
      </c>
      <c r="Z623" s="219">
        <v>45457</v>
      </c>
      <c r="AA623" s="124">
        <f t="shared" si="41"/>
        <v>94</v>
      </c>
      <c r="AB623" s="118">
        <v>0</v>
      </c>
      <c r="AC623" s="220">
        <v>0</v>
      </c>
      <c r="AD623" s="118">
        <v>0</v>
      </c>
      <c r="AE623" s="193" t="s">
        <v>77</v>
      </c>
      <c r="AF623" s="124">
        <f t="shared" si="48"/>
        <v>0</v>
      </c>
      <c r="AG623" s="118">
        <v>0</v>
      </c>
      <c r="AH623" s="118">
        <v>0</v>
      </c>
      <c r="AI623" s="193" t="s">
        <v>77</v>
      </c>
      <c r="AJ623" s="119">
        <v>0</v>
      </c>
      <c r="AK623" s="123" t="s">
        <v>77</v>
      </c>
      <c r="AL623" s="123" t="s">
        <v>77</v>
      </c>
      <c r="AM623" s="124">
        <f t="shared" si="47"/>
        <v>0</v>
      </c>
      <c r="AN623" s="124">
        <f>+K623+AC623-AH623</f>
        <v>6860000</v>
      </c>
      <c r="AO623" s="119" t="s">
        <v>69</v>
      </c>
      <c r="AP623" s="118">
        <v>6860000</v>
      </c>
      <c r="AQ623" s="119" t="s">
        <v>1214</v>
      </c>
      <c r="AR623" s="118">
        <v>0</v>
      </c>
      <c r="AS623" s="127" t="s">
        <v>77</v>
      </c>
      <c r="AT623" s="221">
        <v>4200000</v>
      </c>
      <c r="AU623" s="159">
        <f t="shared" si="42"/>
        <v>2660000</v>
      </c>
      <c r="AV623" s="98">
        <f t="shared" si="43"/>
        <v>0.61224489795918369</v>
      </c>
      <c r="AW623" s="193" t="s">
        <v>77</v>
      </c>
      <c r="AX623" s="119" t="s">
        <v>1215</v>
      </c>
      <c r="AY623" s="118" t="s">
        <v>3174</v>
      </c>
      <c r="AZ623" s="116" t="s">
        <v>69</v>
      </c>
      <c r="BA623" s="116" t="s">
        <v>69</v>
      </c>
    </row>
    <row r="624" spans="2:53" x14ac:dyDescent="0.25">
      <c r="B624" s="116">
        <v>2024</v>
      </c>
      <c r="C624" s="116">
        <v>891780111</v>
      </c>
      <c r="D624" s="117" t="s">
        <v>64</v>
      </c>
      <c r="E624" s="119" t="s">
        <v>3065</v>
      </c>
      <c r="F624" s="124" t="str">
        <f>VLOOKUP(E624,[6]Hoja1!$C:$D,2,FALSE)</f>
        <v>CO1.REQ.5957067</v>
      </c>
      <c r="G624" s="218">
        <v>0</v>
      </c>
      <c r="H624" s="119" t="s">
        <v>75</v>
      </c>
      <c r="I624" s="117" t="s">
        <v>65</v>
      </c>
      <c r="J624" s="118" t="s">
        <v>3105</v>
      </c>
      <c r="K624" s="118">
        <v>11110000</v>
      </c>
      <c r="L624" s="116" t="s">
        <v>70</v>
      </c>
      <c r="M624" s="118" t="s">
        <v>3141</v>
      </c>
      <c r="N624" s="118">
        <v>1083029651</v>
      </c>
      <c r="O624" s="122">
        <v>13</v>
      </c>
      <c r="P624" s="193">
        <v>45302</v>
      </c>
      <c r="Q624" s="118">
        <v>4518689382</v>
      </c>
      <c r="R624" s="219">
        <v>45363</v>
      </c>
      <c r="S624" s="118">
        <v>11110000</v>
      </c>
      <c r="T624" s="119" t="s">
        <v>67</v>
      </c>
      <c r="U624" s="118">
        <v>1082870070</v>
      </c>
      <c r="V624" s="118" t="s">
        <v>1202</v>
      </c>
      <c r="W624" s="219">
        <v>45363</v>
      </c>
      <c r="X624" s="219">
        <v>45363</v>
      </c>
      <c r="Y624" s="125" t="s">
        <v>77</v>
      </c>
      <c r="Z624" s="219">
        <v>45457</v>
      </c>
      <c r="AA624" s="124">
        <f t="shared" si="41"/>
        <v>94</v>
      </c>
      <c r="AB624" s="118">
        <v>0</v>
      </c>
      <c r="AC624" s="220">
        <v>0</v>
      </c>
      <c r="AD624" s="118">
        <v>0</v>
      </c>
      <c r="AE624" s="193" t="s">
        <v>77</v>
      </c>
      <c r="AF624" s="124">
        <f t="shared" si="48"/>
        <v>0</v>
      </c>
      <c r="AG624" s="118">
        <v>0</v>
      </c>
      <c r="AH624" s="118">
        <v>0</v>
      </c>
      <c r="AI624" s="193" t="s">
        <v>77</v>
      </c>
      <c r="AJ624" s="119">
        <v>0</v>
      </c>
      <c r="AK624" s="123" t="s">
        <v>77</v>
      </c>
      <c r="AL624" s="123" t="s">
        <v>77</v>
      </c>
      <c r="AM624" s="124">
        <f t="shared" si="47"/>
        <v>0</v>
      </c>
      <c r="AN624" s="124">
        <f>+K624+AC624-AH624</f>
        <v>11110000</v>
      </c>
      <c r="AO624" s="119" t="s">
        <v>69</v>
      </c>
      <c r="AP624" s="118">
        <v>11110000</v>
      </c>
      <c r="AQ624" s="119" t="s">
        <v>1214</v>
      </c>
      <c r="AR624" s="118">
        <v>0</v>
      </c>
      <c r="AS624" s="127" t="s">
        <v>77</v>
      </c>
      <c r="AT624" s="221">
        <v>9900000</v>
      </c>
      <c r="AU624" s="159">
        <f t="shared" si="42"/>
        <v>1210000</v>
      </c>
      <c r="AV624" s="98">
        <f t="shared" si="43"/>
        <v>0.8910891089108911</v>
      </c>
      <c r="AW624" s="193" t="s">
        <v>77</v>
      </c>
      <c r="AX624" s="119" t="s">
        <v>1215</v>
      </c>
      <c r="AY624" s="118" t="s">
        <v>3175</v>
      </c>
      <c r="AZ624" s="116" t="s">
        <v>69</v>
      </c>
      <c r="BA624" s="116" t="s">
        <v>69</v>
      </c>
    </row>
    <row r="625" spans="2:53" x14ac:dyDescent="0.25">
      <c r="B625" s="116">
        <v>2024</v>
      </c>
      <c r="C625" s="116">
        <v>891780111</v>
      </c>
      <c r="D625" s="117" t="s">
        <v>64</v>
      </c>
      <c r="E625" s="119" t="s">
        <v>3066</v>
      </c>
      <c r="F625" s="124" t="str">
        <f>VLOOKUP(E625,[6]Hoja1!$C:$D,2,FALSE)</f>
        <v>CO1.REQ.5958788</v>
      </c>
      <c r="G625" s="218">
        <v>0</v>
      </c>
      <c r="H625" s="119" t="s">
        <v>75</v>
      </c>
      <c r="I625" s="117" t="s">
        <v>65</v>
      </c>
      <c r="J625" s="118" t="s">
        <v>3106</v>
      </c>
      <c r="K625" s="118">
        <v>10780000</v>
      </c>
      <c r="L625" s="116" t="s">
        <v>70</v>
      </c>
      <c r="M625" s="118" t="s">
        <v>3142</v>
      </c>
      <c r="N625" s="118">
        <v>57442581</v>
      </c>
      <c r="O625" s="122">
        <v>13</v>
      </c>
      <c r="P625" s="193">
        <v>45302</v>
      </c>
      <c r="Q625" s="118">
        <v>4518689382</v>
      </c>
      <c r="R625" s="219">
        <v>45363</v>
      </c>
      <c r="S625" s="118">
        <v>10780000</v>
      </c>
      <c r="T625" s="119" t="s">
        <v>67</v>
      </c>
      <c r="U625" s="118">
        <v>93400727</v>
      </c>
      <c r="V625" s="118" t="s">
        <v>1169</v>
      </c>
      <c r="W625" s="219">
        <v>45363</v>
      </c>
      <c r="X625" s="219">
        <v>45363</v>
      </c>
      <c r="Y625" s="125" t="s">
        <v>77</v>
      </c>
      <c r="Z625" s="219">
        <v>45457</v>
      </c>
      <c r="AA625" s="124">
        <f t="shared" si="41"/>
        <v>94</v>
      </c>
      <c r="AB625" s="118">
        <v>0</v>
      </c>
      <c r="AC625" s="220">
        <v>0</v>
      </c>
      <c r="AD625" s="118">
        <v>0</v>
      </c>
      <c r="AE625" s="193" t="s">
        <v>77</v>
      </c>
      <c r="AF625" s="124">
        <f t="shared" si="48"/>
        <v>0</v>
      </c>
      <c r="AG625" s="118">
        <v>0</v>
      </c>
      <c r="AH625" s="118">
        <v>0</v>
      </c>
      <c r="AI625" s="193" t="s">
        <v>77</v>
      </c>
      <c r="AJ625" s="119">
        <v>0</v>
      </c>
      <c r="AK625" s="123" t="s">
        <v>77</v>
      </c>
      <c r="AL625" s="123" t="s">
        <v>77</v>
      </c>
      <c r="AM625" s="124">
        <f t="shared" si="47"/>
        <v>0</v>
      </c>
      <c r="AN625" s="124">
        <f>+K625+AC625-AH625</f>
        <v>10780000</v>
      </c>
      <c r="AO625" s="119" t="s">
        <v>69</v>
      </c>
      <c r="AP625" s="118">
        <v>10780000</v>
      </c>
      <c r="AQ625" s="119" t="s">
        <v>1214</v>
      </c>
      <c r="AR625" s="118">
        <v>0</v>
      </c>
      <c r="AS625" s="127" t="s">
        <v>77</v>
      </c>
      <c r="AT625" s="221">
        <v>9130000</v>
      </c>
      <c r="AU625" s="159">
        <f t="shared" si="42"/>
        <v>1650000</v>
      </c>
      <c r="AV625" s="98">
        <f t="shared" si="43"/>
        <v>0.84693877551020413</v>
      </c>
      <c r="AW625" s="193" t="s">
        <v>77</v>
      </c>
      <c r="AX625" s="119" t="s">
        <v>1215</v>
      </c>
      <c r="AY625" s="118" t="s">
        <v>3176</v>
      </c>
      <c r="AZ625" s="116" t="s">
        <v>69</v>
      </c>
      <c r="BA625" s="116" t="s">
        <v>69</v>
      </c>
    </row>
    <row r="626" spans="2:53" x14ac:dyDescent="0.25">
      <c r="B626" s="116">
        <v>2024</v>
      </c>
      <c r="C626" s="116">
        <v>891780111</v>
      </c>
      <c r="D626" s="117" t="s">
        <v>64</v>
      </c>
      <c r="E626" s="119" t="s">
        <v>3067</v>
      </c>
      <c r="F626" s="124" t="str">
        <f>VLOOKUP(E626,[6]Hoja1!$C:$D,2,FALSE)</f>
        <v>CO1.REQ.5959157</v>
      </c>
      <c r="G626" s="218">
        <v>0</v>
      </c>
      <c r="H626" s="119" t="s">
        <v>75</v>
      </c>
      <c r="I626" s="117" t="s">
        <v>65</v>
      </c>
      <c r="J626" s="118" t="s">
        <v>2197</v>
      </c>
      <c r="K626" s="118">
        <v>6860000</v>
      </c>
      <c r="L626" s="116" t="s">
        <v>70</v>
      </c>
      <c r="M626" s="118" t="s">
        <v>3143</v>
      </c>
      <c r="N626" s="118">
        <v>85456053</v>
      </c>
      <c r="O626" s="122">
        <v>14</v>
      </c>
      <c r="P626" s="219">
        <v>45302</v>
      </c>
      <c r="Q626" s="118">
        <v>2126349000</v>
      </c>
      <c r="R626" s="219">
        <v>45363</v>
      </c>
      <c r="S626" s="118">
        <v>6860000</v>
      </c>
      <c r="T626" s="119" t="s">
        <v>67</v>
      </c>
      <c r="U626" s="118">
        <v>85459497</v>
      </c>
      <c r="V626" s="118" t="s">
        <v>1186</v>
      </c>
      <c r="W626" s="219">
        <v>45363</v>
      </c>
      <c r="X626" s="219">
        <v>45363</v>
      </c>
      <c r="Y626" s="125" t="s">
        <v>77</v>
      </c>
      <c r="Z626" s="219">
        <v>45457</v>
      </c>
      <c r="AA626" s="124">
        <f t="shared" si="41"/>
        <v>94</v>
      </c>
      <c r="AB626" s="118">
        <v>0</v>
      </c>
      <c r="AC626" s="220">
        <v>0</v>
      </c>
      <c r="AD626" s="118">
        <v>0</v>
      </c>
      <c r="AE626" s="193" t="s">
        <v>77</v>
      </c>
      <c r="AF626" s="124">
        <f t="shared" si="48"/>
        <v>0</v>
      </c>
      <c r="AG626" s="118">
        <v>0</v>
      </c>
      <c r="AH626" s="118">
        <v>0</v>
      </c>
      <c r="AI626" s="193" t="s">
        <v>77</v>
      </c>
      <c r="AJ626" s="119">
        <v>0</v>
      </c>
      <c r="AK626" s="123" t="s">
        <v>77</v>
      </c>
      <c r="AL626" s="123" t="s">
        <v>77</v>
      </c>
      <c r="AM626" s="124">
        <f t="shared" si="47"/>
        <v>0</v>
      </c>
      <c r="AN626" s="124">
        <f>+K626+AC626-AH626</f>
        <v>6860000</v>
      </c>
      <c r="AO626" s="119" t="s">
        <v>69</v>
      </c>
      <c r="AP626" s="118">
        <v>6860000</v>
      </c>
      <c r="AQ626" s="119" t="s">
        <v>1214</v>
      </c>
      <c r="AR626" s="118">
        <v>0</v>
      </c>
      <c r="AS626" s="127" t="s">
        <v>77</v>
      </c>
      <c r="AT626" s="221">
        <v>4200000</v>
      </c>
      <c r="AU626" s="159">
        <f t="shared" si="42"/>
        <v>2660000</v>
      </c>
      <c r="AV626" s="98">
        <f t="shared" si="43"/>
        <v>0.61224489795918369</v>
      </c>
      <c r="AW626" s="193" t="s">
        <v>77</v>
      </c>
      <c r="AX626" s="119" t="s">
        <v>1215</v>
      </c>
      <c r="AY626" s="118" t="s">
        <v>3177</v>
      </c>
      <c r="AZ626" s="116" t="s">
        <v>69</v>
      </c>
      <c r="BA626" s="116" t="s">
        <v>69</v>
      </c>
    </row>
    <row r="627" spans="2:53" x14ac:dyDescent="0.25">
      <c r="B627" s="116">
        <v>2024</v>
      </c>
      <c r="C627" s="116">
        <v>891780111</v>
      </c>
      <c r="D627" s="117" t="s">
        <v>64</v>
      </c>
      <c r="E627" s="119" t="s">
        <v>3068</v>
      </c>
      <c r="F627" s="124" t="str">
        <f>VLOOKUP(E627,[6]Hoja1!$C:$D,2,FALSE)</f>
        <v>CO1.REQ.5956731</v>
      </c>
      <c r="G627" s="218">
        <v>0</v>
      </c>
      <c r="H627" s="119" t="s">
        <v>75</v>
      </c>
      <c r="I627" s="117" t="s">
        <v>65</v>
      </c>
      <c r="J627" s="118" t="s">
        <v>3107</v>
      </c>
      <c r="K627" s="118">
        <v>13467000</v>
      </c>
      <c r="L627" s="116" t="s">
        <v>70</v>
      </c>
      <c r="M627" s="118" t="s">
        <v>3144</v>
      </c>
      <c r="N627" s="118">
        <v>1082962127</v>
      </c>
      <c r="O627" s="122">
        <v>13</v>
      </c>
      <c r="P627" s="193">
        <v>45302</v>
      </c>
      <c r="Q627" s="118">
        <v>4518689382</v>
      </c>
      <c r="R627" s="219">
        <v>45363</v>
      </c>
      <c r="S627" s="118">
        <v>13467000</v>
      </c>
      <c r="T627" s="119" t="s">
        <v>67</v>
      </c>
      <c r="U627" s="118">
        <v>1082870070</v>
      </c>
      <c r="V627" s="118" t="s">
        <v>1202</v>
      </c>
      <c r="W627" s="219">
        <v>45363</v>
      </c>
      <c r="X627" s="219">
        <v>45363</v>
      </c>
      <c r="Y627" s="125" t="s">
        <v>77</v>
      </c>
      <c r="Z627" s="219">
        <v>45457</v>
      </c>
      <c r="AA627" s="124">
        <f t="shared" si="41"/>
        <v>94</v>
      </c>
      <c r="AB627" s="118">
        <v>0</v>
      </c>
      <c r="AC627" s="220">
        <v>0</v>
      </c>
      <c r="AD627" s="118">
        <v>0</v>
      </c>
      <c r="AE627" s="193" t="s">
        <v>77</v>
      </c>
      <c r="AF627" s="124">
        <f t="shared" si="48"/>
        <v>0</v>
      </c>
      <c r="AG627" s="118">
        <v>0</v>
      </c>
      <c r="AH627" s="118">
        <v>0</v>
      </c>
      <c r="AI627" s="193" t="s">
        <v>77</v>
      </c>
      <c r="AJ627" s="119">
        <v>0</v>
      </c>
      <c r="AK627" s="123" t="s">
        <v>77</v>
      </c>
      <c r="AL627" s="123" t="s">
        <v>77</v>
      </c>
      <c r="AM627" s="124">
        <f t="shared" si="47"/>
        <v>0</v>
      </c>
      <c r="AN627" s="124">
        <f>+K627+AC627-AH627</f>
        <v>13467000</v>
      </c>
      <c r="AO627" s="119" t="s">
        <v>69</v>
      </c>
      <c r="AP627" s="118">
        <v>13467000</v>
      </c>
      <c r="AQ627" s="119" t="s">
        <v>1214</v>
      </c>
      <c r="AR627" s="118">
        <v>0</v>
      </c>
      <c r="AS627" s="127" t="s">
        <v>77</v>
      </c>
      <c r="AT627" s="221">
        <v>12000000</v>
      </c>
      <c r="AU627" s="159">
        <f t="shared" si="42"/>
        <v>1467000</v>
      </c>
      <c r="AV627" s="98">
        <f t="shared" si="43"/>
        <v>0.89106705279572285</v>
      </c>
      <c r="AW627" s="193" t="s">
        <v>77</v>
      </c>
      <c r="AX627" s="119" t="s">
        <v>1215</v>
      </c>
      <c r="AY627" s="118" t="s">
        <v>3178</v>
      </c>
      <c r="AZ627" s="116" t="s">
        <v>69</v>
      </c>
      <c r="BA627" s="116" t="s">
        <v>69</v>
      </c>
    </row>
    <row r="628" spans="2:53" x14ac:dyDescent="0.25">
      <c r="B628" s="116">
        <v>2024</v>
      </c>
      <c r="C628" s="116">
        <v>891780111</v>
      </c>
      <c r="D628" s="117" t="s">
        <v>64</v>
      </c>
      <c r="E628" s="119" t="s">
        <v>3069</v>
      </c>
      <c r="F628" s="124" t="str">
        <f>VLOOKUP(E628,[6]Hoja1!$C:$D,2,FALSE)</f>
        <v>CO1.REQ.5956740</v>
      </c>
      <c r="G628" s="218">
        <v>0</v>
      </c>
      <c r="H628" s="119" t="s">
        <v>75</v>
      </c>
      <c r="I628" s="117" t="s">
        <v>65</v>
      </c>
      <c r="J628" s="118" t="s">
        <v>3108</v>
      </c>
      <c r="K628" s="118">
        <v>10450000</v>
      </c>
      <c r="L628" s="116" t="s">
        <v>70</v>
      </c>
      <c r="M628" s="118" t="s">
        <v>3145</v>
      </c>
      <c r="N628" s="118">
        <v>1065823897</v>
      </c>
      <c r="O628" s="122">
        <v>13</v>
      </c>
      <c r="P628" s="193">
        <v>45302</v>
      </c>
      <c r="Q628" s="118">
        <v>4518689382</v>
      </c>
      <c r="R628" s="219">
        <v>45363</v>
      </c>
      <c r="S628" s="118">
        <v>10450000</v>
      </c>
      <c r="T628" s="119" t="s">
        <v>67</v>
      </c>
      <c r="U628" s="118">
        <v>84452087</v>
      </c>
      <c r="V628" s="118" t="s">
        <v>1171</v>
      </c>
      <c r="W628" s="219">
        <v>45363</v>
      </c>
      <c r="X628" s="219">
        <v>45363</v>
      </c>
      <c r="Y628" s="125" t="s">
        <v>77</v>
      </c>
      <c r="Z628" s="219">
        <v>45457</v>
      </c>
      <c r="AA628" s="124">
        <f t="shared" si="41"/>
        <v>94</v>
      </c>
      <c r="AB628" s="118">
        <v>0</v>
      </c>
      <c r="AC628" s="220">
        <v>0</v>
      </c>
      <c r="AD628" s="118">
        <v>0</v>
      </c>
      <c r="AE628" s="193" t="s">
        <v>77</v>
      </c>
      <c r="AF628" s="124">
        <f t="shared" si="48"/>
        <v>0</v>
      </c>
      <c r="AG628" s="118">
        <v>0</v>
      </c>
      <c r="AH628" s="118">
        <v>0</v>
      </c>
      <c r="AI628" s="193" t="s">
        <v>77</v>
      </c>
      <c r="AJ628" s="119">
        <v>0</v>
      </c>
      <c r="AK628" s="123" t="s">
        <v>77</v>
      </c>
      <c r="AL628" s="123" t="s">
        <v>77</v>
      </c>
      <c r="AM628" s="124">
        <f t="shared" si="47"/>
        <v>0</v>
      </c>
      <c r="AN628" s="124">
        <f>+K628+AC628-AH628</f>
        <v>10450000</v>
      </c>
      <c r="AO628" s="119" t="s">
        <v>69</v>
      </c>
      <c r="AP628" s="118">
        <v>10450000</v>
      </c>
      <c r="AQ628" s="119" t="s">
        <v>1214</v>
      </c>
      <c r="AR628" s="118">
        <v>0</v>
      </c>
      <c r="AS628" s="127" t="s">
        <v>77</v>
      </c>
      <c r="AT628" s="221">
        <v>8800000</v>
      </c>
      <c r="AU628" s="159">
        <f t="shared" si="42"/>
        <v>1650000</v>
      </c>
      <c r="AV628" s="98">
        <f t="shared" si="43"/>
        <v>0.84210526315789469</v>
      </c>
      <c r="AW628" s="193" t="s">
        <v>77</v>
      </c>
      <c r="AX628" s="119" t="s">
        <v>1215</v>
      </c>
      <c r="AY628" s="118" t="s">
        <v>3179</v>
      </c>
      <c r="AZ628" s="116" t="s">
        <v>69</v>
      </c>
      <c r="BA628" s="116" t="s">
        <v>69</v>
      </c>
    </row>
    <row r="629" spans="2:53" x14ac:dyDescent="0.25">
      <c r="B629" s="116">
        <v>2024</v>
      </c>
      <c r="C629" s="116">
        <v>891780111</v>
      </c>
      <c r="D629" s="117" t="s">
        <v>64</v>
      </c>
      <c r="E629" s="119" t="s">
        <v>3070</v>
      </c>
      <c r="F629" s="124" t="str">
        <f>VLOOKUP(E629,[6]Hoja1!$C:$D,2,FALSE)</f>
        <v>CO1.REQ.5957021</v>
      </c>
      <c r="G629" s="218">
        <v>0</v>
      </c>
      <c r="H629" s="119" t="s">
        <v>75</v>
      </c>
      <c r="I629" s="117" t="s">
        <v>65</v>
      </c>
      <c r="J629" s="118" t="s">
        <v>3109</v>
      </c>
      <c r="K629" s="118">
        <v>11550000</v>
      </c>
      <c r="L629" s="116" t="s">
        <v>70</v>
      </c>
      <c r="M629" s="118" t="s">
        <v>1017</v>
      </c>
      <c r="N629" s="118">
        <v>57428933</v>
      </c>
      <c r="O629" s="122">
        <v>13</v>
      </c>
      <c r="P629" s="193">
        <v>45302</v>
      </c>
      <c r="Q629" s="118">
        <v>4518689382</v>
      </c>
      <c r="R629" s="219">
        <v>45364</v>
      </c>
      <c r="S629" s="118">
        <v>11550000</v>
      </c>
      <c r="T629" s="119" t="s">
        <v>67</v>
      </c>
      <c r="U629" s="118">
        <v>57435262</v>
      </c>
      <c r="V629" s="118" t="s">
        <v>1190</v>
      </c>
      <c r="W629" s="219">
        <v>45364</v>
      </c>
      <c r="X629" s="219">
        <v>45364</v>
      </c>
      <c r="Y629" s="125" t="s">
        <v>77</v>
      </c>
      <c r="Z629" s="219">
        <v>45457</v>
      </c>
      <c r="AA629" s="124">
        <f t="shared" si="41"/>
        <v>93</v>
      </c>
      <c r="AB629" s="118">
        <v>0</v>
      </c>
      <c r="AC629" s="220">
        <v>0</v>
      </c>
      <c r="AD629" s="118">
        <v>0</v>
      </c>
      <c r="AE629" s="193" t="s">
        <v>77</v>
      </c>
      <c r="AF629" s="124">
        <f t="shared" si="48"/>
        <v>0</v>
      </c>
      <c r="AG629" s="118">
        <v>0</v>
      </c>
      <c r="AH629" s="118">
        <v>0</v>
      </c>
      <c r="AI629" s="193" t="s">
        <v>77</v>
      </c>
      <c r="AJ629" s="119">
        <v>0</v>
      </c>
      <c r="AK629" s="123" t="s">
        <v>77</v>
      </c>
      <c r="AL629" s="123" t="s">
        <v>77</v>
      </c>
      <c r="AM629" s="124">
        <f t="shared" si="47"/>
        <v>0</v>
      </c>
      <c r="AN629" s="124">
        <f>+K629+AC629-AH629</f>
        <v>11550000</v>
      </c>
      <c r="AO629" s="119" t="s">
        <v>69</v>
      </c>
      <c r="AP629" s="118">
        <v>11550000</v>
      </c>
      <c r="AQ629" s="119" t="s">
        <v>1214</v>
      </c>
      <c r="AR629" s="118">
        <v>0</v>
      </c>
      <c r="AS629" s="127" t="s">
        <v>77</v>
      </c>
      <c r="AT629" s="221">
        <v>9900000</v>
      </c>
      <c r="AU629" s="159">
        <f t="shared" si="42"/>
        <v>1650000</v>
      </c>
      <c r="AV629" s="98">
        <f t="shared" si="43"/>
        <v>0.8571428571428571</v>
      </c>
      <c r="AW629" s="193" t="s">
        <v>77</v>
      </c>
      <c r="AX629" s="119" t="s">
        <v>1215</v>
      </c>
      <c r="AY629" s="118" t="s">
        <v>3180</v>
      </c>
      <c r="AZ629" s="116" t="s">
        <v>69</v>
      </c>
      <c r="BA629" s="116" t="s">
        <v>69</v>
      </c>
    </row>
    <row r="630" spans="2:53" x14ac:dyDescent="0.25">
      <c r="B630" s="116">
        <v>2024</v>
      </c>
      <c r="C630" s="116">
        <v>891780111</v>
      </c>
      <c r="D630" s="117" t="s">
        <v>64</v>
      </c>
      <c r="E630" s="119" t="s">
        <v>3071</v>
      </c>
      <c r="F630" s="124" t="str">
        <f>VLOOKUP(E630,[6]Hoja1!$C:$D,2,FALSE)</f>
        <v>CO1.REQ.5984654</v>
      </c>
      <c r="G630" s="218">
        <v>0</v>
      </c>
      <c r="H630" s="119" t="s">
        <v>75</v>
      </c>
      <c r="I630" s="117" t="s">
        <v>65</v>
      </c>
      <c r="J630" s="118" t="s">
        <v>3110</v>
      </c>
      <c r="K630" s="118">
        <v>3400000</v>
      </c>
      <c r="L630" s="116" t="s">
        <v>70</v>
      </c>
      <c r="M630" s="118" t="s">
        <v>3146</v>
      </c>
      <c r="N630" s="118">
        <v>1221970531</v>
      </c>
      <c r="O630" s="122">
        <v>170</v>
      </c>
      <c r="P630" s="219">
        <v>45320</v>
      </c>
      <c r="Q630" s="118">
        <v>165200000</v>
      </c>
      <c r="R630" s="219">
        <v>45366</v>
      </c>
      <c r="S630" s="118">
        <v>3400000</v>
      </c>
      <c r="T630" s="119" t="s">
        <v>67</v>
      </c>
      <c r="U630" s="118">
        <v>36559959</v>
      </c>
      <c r="V630" s="118" t="s">
        <v>2706</v>
      </c>
      <c r="W630" s="219">
        <v>45366</v>
      </c>
      <c r="X630" s="219">
        <v>45366</v>
      </c>
      <c r="Y630" s="125" t="s">
        <v>77</v>
      </c>
      <c r="Z630" s="219">
        <v>45381</v>
      </c>
      <c r="AA630" s="124">
        <f t="shared" si="41"/>
        <v>15</v>
      </c>
      <c r="AB630" s="118">
        <v>0</v>
      </c>
      <c r="AC630" s="220">
        <v>0</v>
      </c>
      <c r="AD630" s="118">
        <v>0</v>
      </c>
      <c r="AE630" s="193" t="s">
        <v>77</v>
      </c>
      <c r="AF630" s="124">
        <f t="shared" si="48"/>
        <v>0</v>
      </c>
      <c r="AG630" s="118">
        <v>0</v>
      </c>
      <c r="AH630" s="118">
        <v>0</v>
      </c>
      <c r="AI630" s="193" t="s">
        <v>77</v>
      </c>
      <c r="AJ630" s="119">
        <v>0</v>
      </c>
      <c r="AK630" s="123" t="s">
        <v>77</v>
      </c>
      <c r="AL630" s="123" t="s">
        <v>77</v>
      </c>
      <c r="AM630" s="124">
        <f t="shared" si="47"/>
        <v>0</v>
      </c>
      <c r="AN630" s="124">
        <f>+K630+AC630-AH630</f>
        <v>3400000</v>
      </c>
      <c r="AO630" s="119" t="s">
        <v>69</v>
      </c>
      <c r="AP630" s="118">
        <v>3400000</v>
      </c>
      <c r="AQ630" s="119" t="s">
        <v>1214</v>
      </c>
      <c r="AR630" s="118">
        <v>0</v>
      </c>
      <c r="AS630" s="127" t="s">
        <v>77</v>
      </c>
      <c r="AT630" s="221">
        <v>0</v>
      </c>
      <c r="AU630" s="159">
        <f t="shared" si="42"/>
        <v>3400000</v>
      </c>
      <c r="AV630" s="98">
        <f t="shared" si="43"/>
        <v>0</v>
      </c>
      <c r="AW630" s="193" t="s">
        <v>77</v>
      </c>
      <c r="AX630" s="119" t="s">
        <v>1215</v>
      </c>
      <c r="AY630" s="118" t="s">
        <v>3181</v>
      </c>
      <c r="AZ630" s="116" t="s">
        <v>69</v>
      </c>
      <c r="BA630" s="116" t="s">
        <v>69</v>
      </c>
    </row>
    <row r="631" spans="2:53" x14ac:dyDescent="0.25">
      <c r="B631" s="116">
        <v>2024</v>
      </c>
      <c r="C631" s="116">
        <v>891780111</v>
      </c>
      <c r="D631" s="117" t="s">
        <v>64</v>
      </c>
      <c r="E631" s="119" t="s">
        <v>3072</v>
      </c>
      <c r="F631" s="124" t="str">
        <f>VLOOKUP(E631,[6]Hoja1!$C:$D,2,FALSE)</f>
        <v>CO1.REQ.5986572</v>
      </c>
      <c r="G631" s="218">
        <v>0</v>
      </c>
      <c r="H631" s="119" t="s">
        <v>75</v>
      </c>
      <c r="I631" s="117" t="s">
        <v>65</v>
      </c>
      <c r="J631" s="118" t="s">
        <v>3111</v>
      </c>
      <c r="K631" s="118">
        <v>3400000</v>
      </c>
      <c r="L631" s="116" t="s">
        <v>70</v>
      </c>
      <c r="M631" s="118" t="s">
        <v>3147</v>
      </c>
      <c r="N631" s="118">
        <v>1084789372</v>
      </c>
      <c r="O631" s="122">
        <v>170</v>
      </c>
      <c r="P631" s="219">
        <v>45320</v>
      </c>
      <c r="Q631" s="118">
        <v>165200000</v>
      </c>
      <c r="R631" s="219">
        <v>45366</v>
      </c>
      <c r="S631" s="118">
        <v>3400000</v>
      </c>
      <c r="T631" s="119" t="s">
        <v>67</v>
      </c>
      <c r="U631" s="118">
        <v>36559959</v>
      </c>
      <c r="V631" s="118" t="s">
        <v>2706</v>
      </c>
      <c r="W631" s="219">
        <v>45366</v>
      </c>
      <c r="X631" s="219">
        <v>45366</v>
      </c>
      <c r="Y631" s="125" t="s">
        <v>77</v>
      </c>
      <c r="Z631" s="219">
        <v>45381</v>
      </c>
      <c r="AA631" s="124">
        <f t="shared" si="41"/>
        <v>15</v>
      </c>
      <c r="AB631" s="118">
        <v>0</v>
      </c>
      <c r="AC631" s="220">
        <v>0</v>
      </c>
      <c r="AD631" s="118">
        <v>0</v>
      </c>
      <c r="AE631" s="193" t="s">
        <v>77</v>
      </c>
      <c r="AF631" s="124">
        <f t="shared" si="48"/>
        <v>0</v>
      </c>
      <c r="AG631" s="118">
        <v>0</v>
      </c>
      <c r="AH631" s="118">
        <v>0</v>
      </c>
      <c r="AI631" s="193" t="s">
        <v>77</v>
      </c>
      <c r="AJ631" s="119">
        <v>0</v>
      </c>
      <c r="AK631" s="123" t="s">
        <v>77</v>
      </c>
      <c r="AL631" s="123" t="s">
        <v>77</v>
      </c>
      <c r="AM631" s="124">
        <f t="shared" si="47"/>
        <v>0</v>
      </c>
      <c r="AN631" s="124">
        <f>+K631+AC631-AH631</f>
        <v>3400000</v>
      </c>
      <c r="AO631" s="119" t="s">
        <v>69</v>
      </c>
      <c r="AP631" s="118">
        <v>3400000</v>
      </c>
      <c r="AQ631" s="119" t="s">
        <v>1214</v>
      </c>
      <c r="AR631" s="118">
        <v>0</v>
      </c>
      <c r="AS631" s="127" t="s">
        <v>77</v>
      </c>
      <c r="AT631" s="221">
        <v>3400000</v>
      </c>
      <c r="AU631" s="159">
        <f t="shared" si="42"/>
        <v>0</v>
      </c>
      <c r="AV631" s="98">
        <f t="shared" si="43"/>
        <v>1</v>
      </c>
      <c r="AW631" s="193" t="s">
        <v>77</v>
      </c>
      <c r="AX631" s="119" t="s">
        <v>1497</v>
      </c>
      <c r="AY631" s="118" t="s">
        <v>3182</v>
      </c>
      <c r="AZ631" s="116" t="s">
        <v>69</v>
      </c>
      <c r="BA631" s="116" t="s">
        <v>69</v>
      </c>
    </row>
    <row r="632" spans="2:53" x14ac:dyDescent="0.25">
      <c r="B632" s="116">
        <v>2024</v>
      </c>
      <c r="C632" s="116">
        <v>891780111</v>
      </c>
      <c r="D632" s="117" t="s">
        <v>64</v>
      </c>
      <c r="E632" s="119" t="s">
        <v>3073</v>
      </c>
      <c r="F632" s="124" t="str">
        <f>VLOOKUP(E632,[6]Hoja1!$C:$D,2,FALSE)</f>
        <v>CO1.REQ.5985431</v>
      </c>
      <c r="G632" s="218">
        <v>0</v>
      </c>
      <c r="H632" s="119" t="s">
        <v>75</v>
      </c>
      <c r="I632" s="117" t="s">
        <v>65</v>
      </c>
      <c r="J632" s="118" t="s">
        <v>3112</v>
      </c>
      <c r="K632" s="118">
        <v>8750000</v>
      </c>
      <c r="L632" s="116" t="s">
        <v>70</v>
      </c>
      <c r="M632" s="118" t="s">
        <v>3148</v>
      </c>
      <c r="N632" s="118">
        <v>42155216</v>
      </c>
      <c r="O632" s="122">
        <v>14</v>
      </c>
      <c r="P632" s="219">
        <v>45302</v>
      </c>
      <c r="Q632" s="118">
        <v>2126349000</v>
      </c>
      <c r="R632" s="219">
        <v>45366</v>
      </c>
      <c r="S632" s="118">
        <v>8750000</v>
      </c>
      <c r="T632" s="119" t="s">
        <v>67</v>
      </c>
      <c r="U632" s="118">
        <v>1082939683</v>
      </c>
      <c r="V632" s="118" t="s">
        <v>3159</v>
      </c>
      <c r="W632" s="219">
        <v>45366</v>
      </c>
      <c r="X632" s="219">
        <v>45366</v>
      </c>
      <c r="Y632" s="125" t="s">
        <v>77</v>
      </c>
      <c r="Z632" s="219">
        <v>45457</v>
      </c>
      <c r="AA632" s="124">
        <f t="shared" si="41"/>
        <v>91</v>
      </c>
      <c r="AB632" s="118">
        <v>0</v>
      </c>
      <c r="AC632" s="220">
        <v>0</v>
      </c>
      <c r="AD632" s="118">
        <v>0</v>
      </c>
      <c r="AE632" s="193" t="s">
        <v>77</v>
      </c>
      <c r="AF632" s="124">
        <f t="shared" si="48"/>
        <v>0</v>
      </c>
      <c r="AG632" s="118">
        <v>0</v>
      </c>
      <c r="AH632" s="118">
        <v>0</v>
      </c>
      <c r="AI632" s="193" t="s">
        <v>77</v>
      </c>
      <c r="AJ632" s="119">
        <v>0</v>
      </c>
      <c r="AK632" s="123" t="s">
        <v>77</v>
      </c>
      <c r="AL632" s="123" t="s">
        <v>77</v>
      </c>
      <c r="AM632" s="124">
        <f t="shared" si="47"/>
        <v>0</v>
      </c>
      <c r="AN632" s="124">
        <f>+K632+AC632-AH632</f>
        <v>8750000</v>
      </c>
      <c r="AO632" s="119" t="s">
        <v>69</v>
      </c>
      <c r="AP632" s="118">
        <v>8750000</v>
      </c>
      <c r="AQ632" s="119" t="s">
        <v>1214</v>
      </c>
      <c r="AR632" s="118">
        <v>0</v>
      </c>
      <c r="AS632" s="127" t="s">
        <v>77</v>
      </c>
      <c r="AT632" s="221">
        <v>5000000</v>
      </c>
      <c r="AU632" s="159">
        <f t="shared" si="42"/>
        <v>3750000</v>
      </c>
      <c r="AV632" s="98">
        <f t="shared" si="43"/>
        <v>0.5714285714285714</v>
      </c>
      <c r="AW632" s="193" t="s">
        <v>77</v>
      </c>
      <c r="AX632" s="119" t="s">
        <v>1215</v>
      </c>
      <c r="AY632" s="118" t="s">
        <v>3183</v>
      </c>
      <c r="AZ632" s="116" t="s">
        <v>69</v>
      </c>
      <c r="BA632" s="116" t="s">
        <v>69</v>
      </c>
    </row>
    <row r="633" spans="2:53" x14ac:dyDescent="0.25">
      <c r="B633" s="116">
        <v>2024</v>
      </c>
      <c r="C633" s="116">
        <v>891780111</v>
      </c>
      <c r="D633" s="117" t="s">
        <v>64</v>
      </c>
      <c r="E633" s="119" t="s">
        <v>3074</v>
      </c>
      <c r="F633" s="124" t="str">
        <f>VLOOKUP(E633,[6]Hoja1!$C:$D,2,FALSE)</f>
        <v>CO1.REQ.5986890</v>
      </c>
      <c r="G633" s="218">
        <v>0</v>
      </c>
      <c r="H633" s="119" t="s">
        <v>75</v>
      </c>
      <c r="I633" s="117" t="s">
        <v>65</v>
      </c>
      <c r="J633" s="118" t="s">
        <v>3113</v>
      </c>
      <c r="K633" s="118">
        <v>6300000</v>
      </c>
      <c r="L633" s="116" t="s">
        <v>70</v>
      </c>
      <c r="M633" s="118" t="s">
        <v>3149</v>
      </c>
      <c r="N633" s="118">
        <v>1083042920</v>
      </c>
      <c r="O633" s="122">
        <v>14</v>
      </c>
      <c r="P633" s="219">
        <v>45302</v>
      </c>
      <c r="Q633" s="118">
        <v>2126349000</v>
      </c>
      <c r="R633" s="219">
        <v>45366</v>
      </c>
      <c r="S633" s="118">
        <v>6300000</v>
      </c>
      <c r="T633" s="119" t="s">
        <v>67</v>
      </c>
      <c r="U633" s="118">
        <v>41947381</v>
      </c>
      <c r="V633" s="118" t="s">
        <v>1173</v>
      </c>
      <c r="W633" s="219">
        <v>45366</v>
      </c>
      <c r="X633" s="219">
        <v>45366</v>
      </c>
      <c r="Y633" s="125" t="s">
        <v>77</v>
      </c>
      <c r="Z633" s="219">
        <v>45457</v>
      </c>
      <c r="AA633" s="124">
        <f t="shared" si="41"/>
        <v>91</v>
      </c>
      <c r="AB633" s="118">
        <v>0</v>
      </c>
      <c r="AC633" s="220">
        <v>0</v>
      </c>
      <c r="AD633" s="118">
        <v>0</v>
      </c>
      <c r="AE633" s="193" t="s">
        <v>77</v>
      </c>
      <c r="AF633" s="124">
        <f t="shared" si="48"/>
        <v>0</v>
      </c>
      <c r="AG633" s="118">
        <v>0</v>
      </c>
      <c r="AH633" s="118">
        <v>0</v>
      </c>
      <c r="AI633" s="193" t="s">
        <v>77</v>
      </c>
      <c r="AJ633" s="119">
        <v>0</v>
      </c>
      <c r="AK633" s="123" t="s">
        <v>77</v>
      </c>
      <c r="AL633" s="123" t="s">
        <v>77</v>
      </c>
      <c r="AM633" s="124">
        <f t="shared" si="47"/>
        <v>0</v>
      </c>
      <c r="AN633" s="124">
        <f>+K633+AC633-AH633</f>
        <v>6300000</v>
      </c>
      <c r="AO633" s="119" t="s">
        <v>69</v>
      </c>
      <c r="AP633" s="118">
        <v>6300000</v>
      </c>
      <c r="AQ633" s="119" t="s">
        <v>1214</v>
      </c>
      <c r="AR633" s="118">
        <v>0</v>
      </c>
      <c r="AS633" s="127" t="s">
        <v>77</v>
      </c>
      <c r="AT633" s="221">
        <v>4200000</v>
      </c>
      <c r="AU633" s="159">
        <f t="shared" si="42"/>
        <v>2100000</v>
      </c>
      <c r="AV633" s="98">
        <f t="shared" si="43"/>
        <v>0.66666666666666663</v>
      </c>
      <c r="AW633" s="193" t="s">
        <v>77</v>
      </c>
      <c r="AX633" s="119" t="s">
        <v>1215</v>
      </c>
      <c r="AY633" s="118" t="s">
        <v>3184</v>
      </c>
      <c r="AZ633" s="116" t="s">
        <v>69</v>
      </c>
      <c r="BA633" s="116" t="s">
        <v>69</v>
      </c>
    </row>
    <row r="634" spans="2:53" x14ac:dyDescent="0.25">
      <c r="B634" s="116">
        <v>2024</v>
      </c>
      <c r="C634" s="116">
        <v>891780111</v>
      </c>
      <c r="D634" s="117" t="s">
        <v>64</v>
      </c>
      <c r="E634" s="119" t="s">
        <v>3075</v>
      </c>
      <c r="F634" s="124" t="str">
        <f>VLOOKUP(E634,[6]Hoja1!$C:$D,2,FALSE)</f>
        <v>CO1.REQ.5992799</v>
      </c>
      <c r="G634" s="218">
        <v>0</v>
      </c>
      <c r="H634" s="119" t="s">
        <v>75</v>
      </c>
      <c r="I634" s="117" t="s">
        <v>65</v>
      </c>
      <c r="J634" s="118" t="s">
        <v>3114</v>
      </c>
      <c r="K634" s="118">
        <v>3400000</v>
      </c>
      <c r="L634" s="116" t="s">
        <v>70</v>
      </c>
      <c r="M634" s="118" t="s">
        <v>3150</v>
      </c>
      <c r="N634" s="118">
        <v>1004346609</v>
      </c>
      <c r="O634" s="122">
        <v>709</v>
      </c>
      <c r="P634" s="193">
        <v>45369</v>
      </c>
      <c r="Q634" s="118">
        <v>16800000</v>
      </c>
      <c r="R634" s="219">
        <v>45369</v>
      </c>
      <c r="S634" s="118">
        <v>3400000</v>
      </c>
      <c r="T634" s="119" t="s">
        <v>67</v>
      </c>
      <c r="U634" s="118">
        <v>36559959</v>
      </c>
      <c r="V634" s="118" t="s">
        <v>2706</v>
      </c>
      <c r="W634" s="219">
        <v>45369</v>
      </c>
      <c r="X634" s="219">
        <v>45369</v>
      </c>
      <c r="Y634" s="125" t="s">
        <v>77</v>
      </c>
      <c r="Z634" s="219">
        <v>45382</v>
      </c>
      <c r="AA634" s="124">
        <f t="shared" si="41"/>
        <v>13</v>
      </c>
      <c r="AB634" s="118">
        <v>0</v>
      </c>
      <c r="AC634" s="220">
        <v>0</v>
      </c>
      <c r="AD634" s="118">
        <v>0</v>
      </c>
      <c r="AE634" s="193" t="s">
        <v>77</v>
      </c>
      <c r="AF634" s="124">
        <f t="shared" si="48"/>
        <v>0</v>
      </c>
      <c r="AG634" s="118">
        <v>0</v>
      </c>
      <c r="AH634" s="118">
        <v>0</v>
      </c>
      <c r="AI634" s="193" t="s">
        <v>77</v>
      </c>
      <c r="AJ634" s="119">
        <v>0</v>
      </c>
      <c r="AK634" s="123" t="s">
        <v>77</v>
      </c>
      <c r="AL634" s="123" t="s">
        <v>77</v>
      </c>
      <c r="AM634" s="124">
        <f t="shared" si="47"/>
        <v>0</v>
      </c>
      <c r="AN634" s="124">
        <f>+K634+AC634-AH634</f>
        <v>3400000</v>
      </c>
      <c r="AO634" s="119" t="s">
        <v>69</v>
      </c>
      <c r="AP634" s="118">
        <v>3400000</v>
      </c>
      <c r="AQ634" s="119" t="s">
        <v>1214</v>
      </c>
      <c r="AR634" s="118">
        <v>0</v>
      </c>
      <c r="AS634" s="127" t="s">
        <v>77</v>
      </c>
      <c r="AT634" s="221">
        <v>0</v>
      </c>
      <c r="AU634" s="159">
        <f t="shared" si="42"/>
        <v>3400000</v>
      </c>
      <c r="AV634" s="98">
        <f t="shared" si="43"/>
        <v>0</v>
      </c>
      <c r="AW634" s="193" t="s">
        <v>77</v>
      </c>
      <c r="AX634" s="119" t="s">
        <v>1215</v>
      </c>
      <c r="AY634" s="118" t="s">
        <v>3185</v>
      </c>
      <c r="AZ634" s="116" t="s">
        <v>69</v>
      </c>
      <c r="BA634" s="116" t="s">
        <v>69</v>
      </c>
    </row>
    <row r="635" spans="2:53" x14ac:dyDescent="0.25">
      <c r="B635" s="116">
        <v>2024</v>
      </c>
      <c r="C635" s="116">
        <v>891780111</v>
      </c>
      <c r="D635" s="117" t="s">
        <v>64</v>
      </c>
      <c r="E635" s="119" t="s">
        <v>3076</v>
      </c>
      <c r="F635" s="124" t="str">
        <f>VLOOKUP(E635,[6]Hoja1!$C:$D,2,FALSE)</f>
        <v>CO1.REQ.5993551</v>
      </c>
      <c r="G635" s="218">
        <v>0</v>
      </c>
      <c r="H635" s="119" t="s">
        <v>75</v>
      </c>
      <c r="I635" s="117" t="s">
        <v>65</v>
      </c>
      <c r="J635" s="118" t="s">
        <v>3115</v>
      </c>
      <c r="K635" s="118">
        <v>6000000</v>
      </c>
      <c r="L635" s="116" t="s">
        <v>70</v>
      </c>
      <c r="M635" s="118" t="s">
        <v>3151</v>
      </c>
      <c r="N635" s="118">
        <v>72313621</v>
      </c>
      <c r="O635" s="122">
        <v>709</v>
      </c>
      <c r="P635" s="193">
        <v>45369</v>
      </c>
      <c r="Q635" s="118">
        <v>16800000</v>
      </c>
      <c r="R635" s="219">
        <v>45369</v>
      </c>
      <c r="S635" s="118">
        <v>6000000</v>
      </c>
      <c r="T635" s="119" t="s">
        <v>67</v>
      </c>
      <c r="U635" s="118">
        <v>36559959</v>
      </c>
      <c r="V635" s="118" t="s">
        <v>2706</v>
      </c>
      <c r="W635" s="219">
        <v>45369</v>
      </c>
      <c r="X635" s="219">
        <v>45369</v>
      </c>
      <c r="Y635" s="125" t="s">
        <v>77</v>
      </c>
      <c r="Z635" s="219">
        <v>45382</v>
      </c>
      <c r="AA635" s="124">
        <f t="shared" si="41"/>
        <v>13</v>
      </c>
      <c r="AB635" s="118">
        <v>0</v>
      </c>
      <c r="AC635" s="220">
        <v>0</v>
      </c>
      <c r="AD635" s="118">
        <v>0</v>
      </c>
      <c r="AE635" s="193" t="s">
        <v>77</v>
      </c>
      <c r="AF635" s="124">
        <f t="shared" si="48"/>
        <v>0</v>
      </c>
      <c r="AG635" s="118">
        <v>0</v>
      </c>
      <c r="AH635" s="118">
        <v>0</v>
      </c>
      <c r="AI635" s="193" t="s">
        <v>77</v>
      </c>
      <c r="AJ635" s="119">
        <v>0</v>
      </c>
      <c r="AK635" s="123" t="s">
        <v>77</v>
      </c>
      <c r="AL635" s="123" t="s">
        <v>77</v>
      </c>
      <c r="AM635" s="124">
        <f t="shared" si="47"/>
        <v>0</v>
      </c>
      <c r="AN635" s="124">
        <f>+K635+AC635-AH635</f>
        <v>6000000</v>
      </c>
      <c r="AO635" s="119" t="s">
        <v>69</v>
      </c>
      <c r="AP635" s="118">
        <v>6000000</v>
      </c>
      <c r="AQ635" s="119" t="s">
        <v>1214</v>
      </c>
      <c r="AR635" s="118">
        <v>0</v>
      </c>
      <c r="AS635" s="127" t="s">
        <v>77</v>
      </c>
      <c r="AT635" s="221">
        <v>3780000</v>
      </c>
      <c r="AU635" s="159">
        <f t="shared" si="42"/>
        <v>2220000</v>
      </c>
      <c r="AV635" s="98">
        <f t="shared" si="43"/>
        <v>0.63</v>
      </c>
      <c r="AW635" s="193" t="s">
        <v>77</v>
      </c>
      <c r="AX635" s="119" t="s">
        <v>1215</v>
      </c>
      <c r="AY635" s="118" t="s">
        <v>3186</v>
      </c>
      <c r="AZ635" s="116" t="s">
        <v>69</v>
      </c>
      <c r="BA635" s="116" t="s">
        <v>69</v>
      </c>
    </row>
    <row r="636" spans="2:53" x14ac:dyDescent="0.25">
      <c r="B636" s="116">
        <v>2024</v>
      </c>
      <c r="C636" s="116">
        <v>891780111</v>
      </c>
      <c r="D636" s="117" t="s">
        <v>64</v>
      </c>
      <c r="E636" s="119" t="s">
        <v>3077</v>
      </c>
      <c r="F636" s="124" t="str">
        <f>VLOOKUP(E636,[6]Hoja1!$C:$D,2,FALSE)</f>
        <v>CO1.REQ.5993492</v>
      </c>
      <c r="G636" s="218">
        <v>0</v>
      </c>
      <c r="H636" s="119" t="s">
        <v>75</v>
      </c>
      <c r="I636" s="117" t="s">
        <v>65</v>
      </c>
      <c r="J636" s="118" t="s">
        <v>3116</v>
      </c>
      <c r="K636" s="118">
        <v>6600000</v>
      </c>
      <c r="L636" s="116" t="s">
        <v>70</v>
      </c>
      <c r="M636" s="118" t="s">
        <v>3152</v>
      </c>
      <c r="N636" s="118">
        <v>1102838856</v>
      </c>
      <c r="O636" s="122">
        <v>13</v>
      </c>
      <c r="P636" s="193">
        <v>45302</v>
      </c>
      <c r="Q636" s="118">
        <v>4518689382</v>
      </c>
      <c r="R636" s="219">
        <v>45369</v>
      </c>
      <c r="S636" s="118">
        <v>6600000</v>
      </c>
      <c r="T636" s="119" t="s">
        <v>67</v>
      </c>
      <c r="U636" s="118">
        <v>1192791759</v>
      </c>
      <c r="V636" s="118" t="s">
        <v>1179</v>
      </c>
      <c r="W636" s="219">
        <v>45369</v>
      </c>
      <c r="X636" s="219">
        <v>45369</v>
      </c>
      <c r="Y636" s="125" t="s">
        <v>77</v>
      </c>
      <c r="Z636" s="219">
        <v>45424</v>
      </c>
      <c r="AA636" s="124">
        <f t="shared" si="41"/>
        <v>55</v>
      </c>
      <c r="AB636" s="118">
        <v>0</v>
      </c>
      <c r="AC636" s="220">
        <v>0</v>
      </c>
      <c r="AD636" s="118">
        <v>0</v>
      </c>
      <c r="AE636" s="193" t="s">
        <v>77</v>
      </c>
      <c r="AF636" s="124">
        <f t="shared" si="48"/>
        <v>0</v>
      </c>
      <c r="AG636" s="118">
        <v>0</v>
      </c>
      <c r="AH636" s="118">
        <v>0</v>
      </c>
      <c r="AI636" s="193" t="s">
        <v>77</v>
      </c>
      <c r="AJ636" s="119">
        <v>0</v>
      </c>
      <c r="AK636" s="123" t="s">
        <v>77</v>
      </c>
      <c r="AL636" s="123" t="s">
        <v>77</v>
      </c>
      <c r="AM636" s="124">
        <f t="shared" si="47"/>
        <v>0</v>
      </c>
      <c r="AN636" s="124">
        <f>+K636+AC636-AH636</f>
        <v>6600000</v>
      </c>
      <c r="AO636" s="119" t="s">
        <v>69</v>
      </c>
      <c r="AP636" s="118">
        <v>6600000</v>
      </c>
      <c r="AQ636" s="119" t="s">
        <v>1214</v>
      </c>
      <c r="AR636" s="118">
        <v>0</v>
      </c>
      <c r="AS636" s="127" t="s">
        <v>77</v>
      </c>
      <c r="AT636" s="221">
        <v>4510000</v>
      </c>
      <c r="AU636" s="159">
        <f t="shared" si="42"/>
        <v>2090000</v>
      </c>
      <c r="AV636" s="98">
        <f t="shared" si="43"/>
        <v>0.68333333333333335</v>
      </c>
      <c r="AW636" s="193" t="s">
        <v>77</v>
      </c>
      <c r="AX636" s="119" t="s">
        <v>1215</v>
      </c>
      <c r="AY636" s="118" t="s">
        <v>3187</v>
      </c>
      <c r="AZ636" s="116" t="s">
        <v>69</v>
      </c>
      <c r="BA636" s="116" t="s">
        <v>69</v>
      </c>
    </row>
    <row r="637" spans="2:53" x14ac:dyDescent="0.25">
      <c r="B637" s="116">
        <v>2024</v>
      </c>
      <c r="C637" s="116">
        <v>891780111</v>
      </c>
      <c r="D637" s="117" t="s">
        <v>64</v>
      </c>
      <c r="E637" s="119" t="s">
        <v>3078</v>
      </c>
      <c r="F637" s="124" t="str">
        <f>VLOOKUP(E637,[6]Hoja1!$C:$D,2,FALSE)</f>
        <v>CO1.REQ.5993157</v>
      </c>
      <c r="G637" s="218">
        <v>0</v>
      </c>
      <c r="H637" s="119" t="s">
        <v>75</v>
      </c>
      <c r="I637" s="117" t="s">
        <v>65</v>
      </c>
      <c r="J637" s="118" t="s">
        <v>809</v>
      </c>
      <c r="K637" s="118">
        <v>15000000</v>
      </c>
      <c r="L637" s="116" t="s">
        <v>70</v>
      </c>
      <c r="M637" s="118" t="s">
        <v>1082</v>
      </c>
      <c r="N637" s="118">
        <v>1052983008</v>
      </c>
      <c r="O637" s="118">
        <v>50</v>
      </c>
      <c r="P637" s="219">
        <v>45306</v>
      </c>
      <c r="Q637" s="118">
        <v>318249309.38</v>
      </c>
      <c r="R637" s="219">
        <v>45369</v>
      </c>
      <c r="S637" s="118">
        <v>15000000</v>
      </c>
      <c r="T637" s="119" t="s">
        <v>67</v>
      </c>
      <c r="U637" s="118">
        <v>1082870070</v>
      </c>
      <c r="V637" s="118" t="s">
        <v>1202</v>
      </c>
      <c r="W637" s="219">
        <v>45369</v>
      </c>
      <c r="X637" s="219">
        <v>45369</v>
      </c>
      <c r="Y637" s="125" t="s">
        <v>77</v>
      </c>
      <c r="Z637" s="219">
        <v>45535</v>
      </c>
      <c r="AA637" s="124">
        <f t="shared" si="41"/>
        <v>166</v>
      </c>
      <c r="AB637" s="118">
        <v>0</v>
      </c>
      <c r="AC637" s="220">
        <v>0</v>
      </c>
      <c r="AD637" s="118">
        <v>0</v>
      </c>
      <c r="AE637" s="193" t="s">
        <v>77</v>
      </c>
      <c r="AF637" s="124">
        <f t="shared" si="48"/>
        <v>0</v>
      </c>
      <c r="AG637" s="118">
        <v>0</v>
      </c>
      <c r="AH637" s="118">
        <v>0</v>
      </c>
      <c r="AI637" s="193" t="s">
        <v>77</v>
      </c>
      <c r="AJ637" s="119">
        <v>0</v>
      </c>
      <c r="AK637" s="123" t="s">
        <v>77</v>
      </c>
      <c r="AL637" s="123" t="s">
        <v>77</v>
      </c>
      <c r="AM637" s="124">
        <f t="shared" si="47"/>
        <v>0</v>
      </c>
      <c r="AN637" s="124">
        <f>+K637+AC637-AH637</f>
        <v>15000000</v>
      </c>
      <c r="AO637" s="119" t="s">
        <v>69</v>
      </c>
      <c r="AP637" s="118">
        <v>15000000</v>
      </c>
      <c r="AQ637" s="119" t="s">
        <v>1214</v>
      </c>
      <c r="AR637" s="118">
        <v>0</v>
      </c>
      <c r="AS637" s="127" t="s">
        <v>77</v>
      </c>
      <c r="AT637" s="221">
        <v>5000000</v>
      </c>
      <c r="AU637" s="159">
        <f t="shared" si="42"/>
        <v>10000000</v>
      </c>
      <c r="AV637" s="98">
        <f t="shared" si="43"/>
        <v>0.33333333333333331</v>
      </c>
      <c r="AW637" s="193" t="s">
        <v>77</v>
      </c>
      <c r="AX637" s="119" t="s">
        <v>1215</v>
      </c>
      <c r="AY637" s="118" t="s">
        <v>3188</v>
      </c>
      <c r="AZ637" s="116" t="s">
        <v>69</v>
      </c>
      <c r="BA637" s="116" t="s">
        <v>69</v>
      </c>
    </row>
    <row r="638" spans="2:53" x14ac:dyDescent="0.25">
      <c r="B638" s="116">
        <v>2024</v>
      </c>
      <c r="C638" s="116">
        <v>891780111</v>
      </c>
      <c r="D638" s="117" t="s">
        <v>64</v>
      </c>
      <c r="E638" s="119" t="s">
        <v>3079</v>
      </c>
      <c r="F638" s="124" t="str">
        <f>VLOOKUP(E638,[6]Hoja1!$C:$D,2,FALSE)</f>
        <v>CO1.REQ.5993047</v>
      </c>
      <c r="G638" s="218">
        <v>0</v>
      </c>
      <c r="H638" s="119" t="s">
        <v>75</v>
      </c>
      <c r="I638" s="117" t="s">
        <v>65</v>
      </c>
      <c r="J638" s="118" t="s">
        <v>3117</v>
      </c>
      <c r="K638" s="118">
        <v>31200000</v>
      </c>
      <c r="L638" s="116" t="s">
        <v>70</v>
      </c>
      <c r="M638" s="118" t="s">
        <v>3153</v>
      </c>
      <c r="N638" s="118">
        <v>1082875832</v>
      </c>
      <c r="O638" s="118">
        <v>50</v>
      </c>
      <c r="P638" s="219">
        <v>45306</v>
      </c>
      <c r="Q638" s="118">
        <v>318249309.38</v>
      </c>
      <c r="R638" s="219">
        <v>45369</v>
      </c>
      <c r="S638" s="118">
        <v>31200000</v>
      </c>
      <c r="T638" s="119" t="s">
        <v>67</v>
      </c>
      <c r="U638" s="118">
        <v>1082870070</v>
      </c>
      <c r="V638" s="118" t="s">
        <v>1202</v>
      </c>
      <c r="W638" s="219">
        <v>45369</v>
      </c>
      <c r="X638" s="219">
        <v>45369</v>
      </c>
      <c r="Y638" s="125" t="s">
        <v>77</v>
      </c>
      <c r="Z638" s="219">
        <v>45535</v>
      </c>
      <c r="AA638" s="124">
        <f t="shared" si="41"/>
        <v>166</v>
      </c>
      <c r="AB638" s="118">
        <v>0</v>
      </c>
      <c r="AC638" s="220">
        <v>0</v>
      </c>
      <c r="AD638" s="118">
        <v>0</v>
      </c>
      <c r="AE638" s="193" t="s">
        <v>77</v>
      </c>
      <c r="AF638" s="124">
        <f t="shared" si="48"/>
        <v>0</v>
      </c>
      <c r="AG638" s="118">
        <v>0</v>
      </c>
      <c r="AH638" s="118">
        <v>0</v>
      </c>
      <c r="AI638" s="193" t="s">
        <v>77</v>
      </c>
      <c r="AJ638" s="119">
        <v>0</v>
      </c>
      <c r="AK638" s="123" t="s">
        <v>77</v>
      </c>
      <c r="AL638" s="123" t="s">
        <v>77</v>
      </c>
      <c r="AM638" s="124">
        <f t="shared" si="47"/>
        <v>0</v>
      </c>
      <c r="AN638" s="124">
        <f>+K638+AC638-AH638</f>
        <v>31200000</v>
      </c>
      <c r="AO638" s="119" t="s">
        <v>69</v>
      </c>
      <c r="AP638" s="118">
        <v>31200000</v>
      </c>
      <c r="AQ638" s="119" t="s">
        <v>1214</v>
      </c>
      <c r="AR638" s="118">
        <v>0</v>
      </c>
      <c r="AS638" s="127" t="s">
        <v>77</v>
      </c>
      <c r="AT638" s="221">
        <v>10400000</v>
      </c>
      <c r="AU638" s="159">
        <f t="shared" si="42"/>
        <v>20800000</v>
      </c>
      <c r="AV638" s="98">
        <f t="shared" si="43"/>
        <v>0.33333333333333331</v>
      </c>
      <c r="AW638" s="193" t="s">
        <v>77</v>
      </c>
      <c r="AX638" s="119" t="s">
        <v>1215</v>
      </c>
      <c r="AY638" s="118" t="s">
        <v>3189</v>
      </c>
      <c r="AZ638" s="116" t="s">
        <v>69</v>
      </c>
      <c r="BA638" s="116" t="s">
        <v>69</v>
      </c>
    </row>
    <row r="639" spans="2:53" x14ac:dyDescent="0.25">
      <c r="B639" s="116">
        <v>2024</v>
      </c>
      <c r="C639" s="116">
        <v>891780111</v>
      </c>
      <c r="D639" s="117" t="s">
        <v>64</v>
      </c>
      <c r="E639" s="119" t="s">
        <v>3080</v>
      </c>
      <c r="F639" s="124" t="str">
        <f>VLOOKUP(E639,[6]Hoja1!$C:$D,2,FALSE)</f>
        <v>CO1.REQ.5993770</v>
      </c>
      <c r="G639" s="218">
        <v>0</v>
      </c>
      <c r="H639" s="119" t="s">
        <v>75</v>
      </c>
      <c r="I639" s="117" t="s">
        <v>65</v>
      </c>
      <c r="J639" s="118" t="s">
        <v>3118</v>
      </c>
      <c r="K639" s="118">
        <v>30000000</v>
      </c>
      <c r="L639" s="116" t="s">
        <v>70</v>
      </c>
      <c r="M639" s="118" t="s">
        <v>1080</v>
      </c>
      <c r="N639" s="118">
        <v>1143224044</v>
      </c>
      <c r="O639" s="118">
        <v>50</v>
      </c>
      <c r="P639" s="219">
        <v>45306</v>
      </c>
      <c r="Q639" s="118">
        <v>318249309.38</v>
      </c>
      <c r="R639" s="219">
        <v>45369</v>
      </c>
      <c r="S639" s="118">
        <v>30000000</v>
      </c>
      <c r="T639" s="119" t="s">
        <v>67</v>
      </c>
      <c r="U639" s="118">
        <v>1082870070</v>
      </c>
      <c r="V639" s="118" t="s">
        <v>1202</v>
      </c>
      <c r="W639" s="219">
        <v>45369</v>
      </c>
      <c r="X639" s="219">
        <v>45369</v>
      </c>
      <c r="Y639" s="125" t="s">
        <v>77</v>
      </c>
      <c r="Z639" s="219">
        <v>45535</v>
      </c>
      <c r="AA639" s="124">
        <f t="shared" si="41"/>
        <v>166</v>
      </c>
      <c r="AB639" s="118">
        <v>0</v>
      </c>
      <c r="AC639" s="220">
        <v>0</v>
      </c>
      <c r="AD639" s="118">
        <v>0</v>
      </c>
      <c r="AE639" s="193" t="s">
        <v>77</v>
      </c>
      <c r="AF639" s="124">
        <f t="shared" si="48"/>
        <v>0</v>
      </c>
      <c r="AG639" s="118">
        <v>0</v>
      </c>
      <c r="AH639" s="118">
        <v>0</v>
      </c>
      <c r="AI639" s="193" t="s">
        <v>77</v>
      </c>
      <c r="AJ639" s="119">
        <v>0</v>
      </c>
      <c r="AK639" s="123" t="s">
        <v>77</v>
      </c>
      <c r="AL639" s="123" t="s">
        <v>77</v>
      </c>
      <c r="AM639" s="124">
        <f t="shared" si="47"/>
        <v>0</v>
      </c>
      <c r="AN639" s="124">
        <f>+K639+AC639-AH639</f>
        <v>30000000</v>
      </c>
      <c r="AO639" s="119" t="s">
        <v>69</v>
      </c>
      <c r="AP639" s="118">
        <v>30000000</v>
      </c>
      <c r="AQ639" s="119" t="s">
        <v>1214</v>
      </c>
      <c r="AR639" s="118">
        <v>0</v>
      </c>
      <c r="AS639" s="127" t="s">
        <v>77</v>
      </c>
      <c r="AT639" s="221">
        <v>10000000</v>
      </c>
      <c r="AU639" s="159">
        <f t="shared" si="42"/>
        <v>20000000</v>
      </c>
      <c r="AV639" s="98">
        <f t="shared" si="43"/>
        <v>0.33333333333333331</v>
      </c>
      <c r="AW639" s="193" t="s">
        <v>77</v>
      </c>
      <c r="AX639" s="119" t="s">
        <v>1215</v>
      </c>
      <c r="AY639" s="118" t="s">
        <v>3190</v>
      </c>
      <c r="AZ639" s="116" t="s">
        <v>69</v>
      </c>
      <c r="BA639" s="116" t="s">
        <v>69</v>
      </c>
    </row>
    <row r="640" spans="2:53" x14ac:dyDescent="0.25">
      <c r="B640" s="116">
        <v>2024</v>
      </c>
      <c r="C640" s="116">
        <v>891780111</v>
      </c>
      <c r="D640" s="117" t="s">
        <v>64</v>
      </c>
      <c r="E640" s="119" t="s">
        <v>3081</v>
      </c>
      <c r="F640" s="124" t="str">
        <f>VLOOKUP(E640,[6]Hoja1!$C:$D,2,FALSE)</f>
        <v>CO1.REQ.5993118</v>
      </c>
      <c r="G640" s="218">
        <v>0</v>
      </c>
      <c r="H640" s="119" t="s">
        <v>75</v>
      </c>
      <c r="I640" s="117" t="s">
        <v>65</v>
      </c>
      <c r="J640" s="118" t="s">
        <v>3119</v>
      </c>
      <c r="K640" s="118">
        <v>4000000</v>
      </c>
      <c r="L640" s="116" t="s">
        <v>70</v>
      </c>
      <c r="M640" s="118" t="s">
        <v>1120</v>
      </c>
      <c r="N640" s="118">
        <v>1018493051</v>
      </c>
      <c r="O640" s="118">
        <v>50</v>
      </c>
      <c r="P640" s="219">
        <v>45306</v>
      </c>
      <c r="Q640" s="118">
        <v>318249309.38</v>
      </c>
      <c r="R640" s="219">
        <v>45369</v>
      </c>
      <c r="S640" s="118">
        <v>4000000</v>
      </c>
      <c r="T640" s="119" t="s">
        <v>67</v>
      </c>
      <c r="U640" s="118">
        <v>1082870070</v>
      </c>
      <c r="V640" s="118" t="s">
        <v>1202</v>
      </c>
      <c r="W640" s="219">
        <v>45369</v>
      </c>
      <c r="X640" s="219">
        <v>45369</v>
      </c>
      <c r="Y640" s="125" t="s">
        <v>77</v>
      </c>
      <c r="Z640" s="219">
        <v>45412</v>
      </c>
      <c r="AA640" s="124">
        <f t="shared" si="41"/>
        <v>43</v>
      </c>
      <c r="AB640" s="118">
        <v>0</v>
      </c>
      <c r="AC640" s="220">
        <v>0</v>
      </c>
      <c r="AD640" s="118">
        <v>0</v>
      </c>
      <c r="AE640" s="193" t="s">
        <v>77</v>
      </c>
      <c r="AF640" s="124">
        <f t="shared" si="48"/>
        <v>0</v>
      </c>
      <c r="AG640" s="118">
        <v>0</v>
      </c>
      <c r="AH640" s="118">
        <v>0</v>
      </c>
      <c r="AI640" s="193" t="s">
        <v>77</v>
      </c>
      <c r="AJ640" s="119">
        <v>0</v>
      </c>
      <c r="AK640" s="123" t="s">
        <v>77</v>
      </c>
      <c r="AL640" s="123" t="s">
        <v>77</v>
      </c>
      <c r="AM640" s="124">
        <f t="shared" si="47"/>
        <v>0</v>
      </c>
      <c r="AN640" s="124">
        <f>+K640+AC640-AH640</f>
        <v>4000000</v>
      </c>
      <c r="AO640" s="119" t="s">
        <v>69</v>
      </c>
      <c r="AP640" s="118">
        <v>4000000</v>
      </c>
      <c r="AQ640" s="119" t="s">
        <v>1214</v>
      </c>
      <c r="AR640" s="118">
        <v>0</v>
      </c>
      <c r="AS640" s="127" t="s">
        <v>77</v>
      </c>
      <c r="AT640" s="221">
        <v>2000000</v>
      </c>
      <c r="AU640" s="159">
        <f t="shared" si="42"/>
        <v>2000000</v>
      </c>
      <c r="AV640" s="98">
        <f t="shared" si="43"/>
        <v>0.5</v>
      </c>
      <c r="AW640" s="193" t="s">
        <v>77</v>
      </c>
      <c r="AX640" s="119" t="s">
        <v>1215</v>
      </c>
      <c r="AY640" s="118" t="s">
        <v>3191</v>
      </c>
      <c r="AZ640" s="116" t="s">
        <v>69</v>
      </c>
      <c r="BA640" s="116" t="s">
        <v>69</v>
      </c>
    </row>
    <row r="641" spans="2:53" x14ac:dyDescent="0.25">
      <c r="B641" s="116">
        <v>2024</v>
      </c>
      <c r="C641" s="116">
        <v>891780111</v>
      </c>
      <c r="D641" s="117" t="s">
        <v>64</v>
      </c>
      <c r="E641" s="119" t="s">
        <v>3082</v>
      </c>
      <c r="F641" s="124" t="str">
        <f>VLOOKUP(E641,[6]Hoja1!$C:$D,2,FALSE)</f>
        <v>CO1.REQ.5993326</v>
      </c>
      <c r="G641" s="218">
        <v>0</v>
      </c>
      <c r="H641" s="119" t="s">
        <v>75</v>
      </c>
      <c r="I641" s="117" t="s">
        <v>65</v>
      </c>
      <c r="J641" s="118" t="s">
        <v>3120</v>
      </c>
      <c r="K641" s="118">
        <v>20400000</v>
      </c>
      <c r="L641" s="116" t="s">
        <v>70</v>
      </c>
      <c r="M641" s="118" t="s">
        <v>1078</v>
      </c>
      <c r="N641" s="118">
        <v>1114816077</v>
      </c>
      <c r="O641" s="118">
        <v>50</v>
      </c>
      <c r="P641" s="219">
        <v>45306</v>
      </c>
      <c r="Q641" s="118">
        <v>318249309.38</v>
      </c>
      <c r="R641" s="219">
        <v>45369</v>
      </c>
      <c r="S641" s="118">
        <v>20400000</v>
      </c>
      <c r="T641" s="119" t="s">
        <v>67</v>
      </c>
      <c r="U641" s="118">
        <v>1082870070</v>
      </c>
      <c r="V641" s="118" t="s">
        <v>1202</v>
      </c>
      <c r="W641" s="219">
        <v>45369</v>
      </c>
      <c r="X641" s="219">
        <v>45369</v>
      </c>
      <c r="Y641" s="125" t="s">
        <v>77</v>
      </c>
      <c r="Z641" s="219">
        <v>45535</v>
      </c>
      <c r="AA641" s="124">
        <f t="shared" si="41"/>
        <v>166</v>
      </c>
      <c r="AB641" s="118">
        <v>0</v>
      </c>
      <c r="AC641" s="220">
        <v>0</v>
      </c>
      <c r="AD641" s="118">
        <v>0</v>
      </c>
      <c r="AE641" s="193" t="s">
        <v>77</v>
      </c>
      <c r="AF641" s="124">
        <f t="shared" si="48"/>
        <v>0</v>
      </c>
      <c r="AG641" s="118">
        <v>0</v>
      </c>
      <c r="AH641" s="118">
        <v>0</v>
      </c>
      <c r="AI641" s="193" t="s">
        <v>77</v>
      </c>
      <c r="AJ641" s="119">
        <v>0</v>
      </c>
      <c r="AK641" s="123" t="s">
        <v>77</v>
      </c>
      <c r="AL641" s="123" t="s">
        <v>77</v>
      </c>
      <c r="AM641" s="124">
        <f t="shared" si="47"/>
        <v>0</v>
      </c>
      <c r="AN641" s="124">
        <f>+K641+AC641-AH641</f>
        <v>20400000</v>
      </c>
      <c r="AO641" s="119" t="s">
        <v>69</v>
      </c>
      <c r="AP641" s="118">
        <v>20400000</v>
      </c>
      <c r="AQ641" s="119" t="s">
        <v>1214</v>
      </c>
      <c r="AR641" s="118">
        <v>0</v>
      </c>
      <c r="AS641" s="127" t="s">
        <v>77</v>
      </c>
      <c r="AT641" s="221">
        <v>6800000</v>
      </c>
      <c r="AU641" s="159">
        <f t="shared" si="42"/>
        <v>13600000</v>
      </c>
      <c r="AV641" s="98">
        <f t="shared" si="43"/>
        <v>0.33333333333333331</v>
      </c>
      <c r="AW641" s="193" t="s">
        <v>77</v>
      </c>
      <c r="AX641" s="119" t="s">
        <v>1215</v>
      </c>
      <c r="AY641" s="118" t="s">
        <v>3192</v>
      </c>
      <c r="AZ641" s="116" t="s">
        <v>69</v>
      </c>
      <c r="BA641" s="116" t="s">
        <v>69</v>
      </c>
    </row>
    <row r="642" spans="2:53" x14ac:dyDescent="0.25">
      <c r="B642" s="116">
        <v>2024</v>
      </c>
      <c r="C642" s="116">
        <v>891780111</v>
      </c>
      <c r="D642" s="117" t="s">
        <v>64</v>
      </c>
      <c r="E642" s="119" t="s">
        <v>3083</v>
      </c>
      <c r="F642" s="124" t="str">
        <f>VLOOKUP(E642,[6]Hoja1!$C:$D,2,FALSE)</f>
        <v>CO1.REQ.5993932</v>
      </c>
      <c r="G642" s="218">
        <v>0</v>
      </c>
      <c r="H642" s="119" t="s">
        <v>75</v>
      </c>
      <c r="I642" s="117" t="s">
        <v>65</v>
      </c>
      <c r="J642" s="118" t="s">
        <v>3121</v>
      </c>
      <c r="K642" s="118">
        <v>30000000</v>
      </c>
      <c r="L642" s="116" t="s">
        <v>70</v>
      </c>
      <c r="M642" s="118" t="s">
        <v>1125</v>
      </c>
      <c r="N642" s="118">
        <v>1082984896</v>
      </c>
      <c r="O642" s="118">
        <v>50</v>
      </c>
      <c r="P642" s="219">
        <v>45306</v>
      </c>
      <c r="Q642" s="118">
        <v>318249309.38</v>
      </c>
      <c r="R642" s="219">
        <v>45369</v>
      </c>
      <c r="S642" s="118">
        <v>30000000</v>
      </c>
      <c r="T642" s="119" t="s">
        <v>67</v>
      </c>
      <c r="U642" s="118">
        <v>1082870070</v>
      </c>
      <c r="V642" s="118" t="s">
        <v>1202</v>
      </c>
      <c r="W642" s="219">
        <v>45369</v>
      </c>
      <c r="X642" s="219">
        <v>45369</v>
      </c>
      <c r="Y642" s="125" t="s">
        <v>77</v>
      </c>
      <c r="Z642" s="219">
        <v>45535</v>
      </c>
      <c r="AA642" s="124">
        <f t="shared" si="41"/>
        <v>166</v>
      </c>
      <c r="AB642" s="118">
        <v>0</v>
      </c>
      <c r="AC642" s="220">
        <v>0</v>
      </c>
      <c r="AD642" s="118">
        <v>0</v>
      </c>
      <c r="AE642" s="193" t="s">
        <v>77</v>
      </c>
      <c r="AF642" s="124">
        <f t="shared" si="48"/>
        <v>0</v>
      </c>
      <c r="AG642" s="118">
        <v>0</v>
      </c>
      <c r="AH642" s="118">
        <v>0</v>
      </c>
      <c r="AI642" s="193" t="s">
        <v>77</v>
      </c>
      <c r="AJ642" s="119">
        <v>0</v>
      </c>
      <c r="AK642" s="123" t="s">
        <v>77</v>
      </c>
      <c r="AL642" s="123" t="s">
        <v>77</v>
      </c>
      <c r="AM642" s="124">
        <f t="shared" si="47"/>
        <v>0</v>
      </c>
      <c r="AN642" s="124">
        <f>+K642+AC642-AH642</f>
        <v>30000000</v>
      </c>
      <c r="AO642" s="119" t="s">
        <v>69</v>
      </c>
      <c r="AP642" s="118">
        <v>30000000</v>
      </c>
      <c r="AQ642" s="119" t="s">
        <v>1214</v>
      </c>
      <c r="AR642" s="118">
        <v>0</v>
      </c>
      <c r="AS642" s="127" t="s">
        <v>77</v>
      </c>
      <c r="AT642" s="221">
        <v>10000000</v>
      </c>
      <c r="AU642" s="159">
        <f t="shared" si="42"/>
        <v>20000000</v>
      </c>
      <c r="AV642" s="98">
        <f t="shared" si="43"/>
        <v>0.33333333333333331</v>
      </c>
      <c r="AW642" s="193" t="s">
        <v>77</v>
      </c>
      <c r="AX642" s="119" t="s">
        <v>1215</v>
      </c>
      <c r="AY642" s="118" t="s">
        <v>3193</v>
      </c>
      <c r="AZ642" s="116" t="s">
        <v>69</v>
      </c>
      <c r="BA642" s="116" t="s">
        <v>69</v>
      </c>
    </row>
    <row r="643" spans="2:53" x14ac:dyDescent="0.25">
      <c r="B643" s="116">
        <v>2024</v>
      </c>
      <c r="C643" s="116">
        <v>891780111</v>
      </c>
      <c r="D643" s="117" t="s">
        <v>64</v>
      </c>
      <c r="E643" s="119" t="s">
        <v>3084</v>
      </c>
      <c r="F643" s="124" t="str">
        <f>VLOOKUP(E643,[6]Hoja1!$C:$D,2,FALSE)</f>
        <v>CO1.REQ.5991112</v>
      </c>
      <c r="G643" s="218">
        <v>0</v>
      </c>
      <c r="H643" s="119" t="s">
        <v>75</v>
      </c>
      <c r="I643" s="117" t="s">
        <v>65</v>
      </c>
      <c r="J643" s="118" t="s">
        <v>810</v>
      </c>
      <c r="K643" s="118">
        <v>14400000</v>
      </c>
      <c r="L643" s="116" t="s">
        <v>70</v>
      </c>
      <c r="M643" s="118" t="s">
        <v>1083</v>
      </c>
      <c r="N643" s="118">
        <v>33224219</v>
      </c>
      <c r="O643" s="118">
        <v>50</v>
      </c>
      <c r="P643" s="219">
        <v>45306</v>
      </c>
      <c r="Q643" s="118">
        <v>318249309.38</v>
      </c>
      <c r="R643" s="219">
        <v>45369</v>
      </c>
      <c r="S643" s="118">
        <v>14400000</v>
      </c>
      <c r="T643" s="119" t="s">
        <v>67</v>
      </c>
      <c r="U643" s="118">
        <v>1082870070</v>
      </c>
      <c r="V643" s="118" t="s">
        <v>1202</v>
      </c>
      <c r="W643" s="219">
        <v>45369</v>
      </c>
      <c r="X643" s="219">
        <v>45369</v>
      </c>
      <c r="Y643" s="125" t="s">
        <v>77</v>
      </c>
      <c r="Z643" s="219">
        <v>45535</v>
      </c>
      <c r="AA643" s="124">
        <f t="shared" si="41"/>
        <v>166</v>
      </c>
      <c r="AB643" s="118">
        <v>0</v>
      </c>
      <c r="AC643" s="220">
        <v>0</v>
      </c>
      <c r="AD643" s="118">
        <v>0</v>
      </c>
      <c r="AE643" s="193" t="s">
        <v>77</v>
      </c>
      <c r="AF643" s="124">
        <f t="shared" si="48"/>
        <v>0</v>
      </c>
      <c r="AG643" s="118">
        <v>0</v>
      </c>
      <c r="AH643" s="118">
        <v>0</v>
      </c>
      <c r="AI643" s="193" t="s">
        <v>77</v>
      </c>
      <c r="AJ643" s="119">
        <v>0</v>
      </c>
      <c r="AK643" s="123" t="s">
        <v>77</v>
      </c>
      <c r="AL643" s="123" t="s">
        <v>77</v>
      </c>
      <c r="AM643" s="124">
        <f t="shared" si="47"/>
        <v>0</v>
      </c>
      <c r="AN643" s="124">
        <f>+K643+AC643-AH643</f>
        <v>14400000</v>
      </c>
      <c r="AO643" s="119" t="s">
        <v>69</v>
      </c>
      <c r="AP643" s="118">
        <v>14400000</v>
      </c>
      <c r="AQ643" s="119" t="s">
        <v>1214</v>
      </c>
      <c r="AR643" s="118">
        <v>0</v>
      </c>
      <c r="AS643" s="127" t="s">
        <v>77</v>
      </c>
      <c r="AT643" s="221">
        <v>4800000</v>
      </c>
      <c r="AU643" s="159">
        <f t="shared" si="42"/>
        <v>9600000</v>
      </c>
      <c r="AV643" s="98">
        <f t="shared" si="43"/>
        <v>0.33333333333333331</v>
      </c>
      <c r="AW643" s="193" t="s">
        <v>77</v>
      </c>
      <c r="AX643" s="119" t="s">
        <v>1215</v>
      </c>
      <c r="AY643" s="118" t="s">
        <v>3194</v>
      </c>
      <c r="AZ643" s="116" t="s">
        <v>69</v>
      </c>
      <c r="BA643" s="116" t="s">
        <v>69</v>
      </c>
    </row>
    <row r="644" spans="2:53" x14ac:dyDescent="0.25">
      <c r="B644" s="116">
        <v>2024</v>
      </c>
      <c r="C644" s="116">
        <v>891780111</v>
      </c>
      <c r="D644" s="117" t="s">
        <v>64</v>
      </c>
      <c r="E644" s="119" t="s">
        <v>3085</v>
      </c>
      <c r="F644" s="124" t="str">
        <f>VLOOKUP(E644,[6]Hoja1!$C:$D,2,FALSE)</f>
        <v>CO1.REQ.5991737</v>
      </c>
      <c r="G644" s="218">
        <v>0</v>
      </c>
      <c r="H644" s="119" t="s">
        <v>75</v>
      </c>
      <c r="I644" s="117" t="s">
        <v>65</v>
      </c>
      <c r="J644" s="118" t="s">
        <v>3122</v>
      </c>
      <c r="K644" s="118">
        <v>6300000</v>
      </c>
      <c r="L644" s="116" t="s">
        <v>70</v>
      </c>
      <c r="M644" s="118" t="s">
        <v>3154</v>
      </c>
      <c r="N644" s="118">
        <v>1221975183</v>
      </c>
      <c r="O644" s="122">
        <v>14</v>
      </c>
      <c r="P644" s="219">
        <v>45302</v>
      </c>
      <c r="Q644" s="118">
        <v>2126349000</v>
      </c>
      <c r="R644" s="219">
        <v>45369</v>
      </c>
      <c r="S644" s="118">
        <v>6300000</v>
      </c>
      <c r="T644" s="119" t="s">
        <v>67</v>
      </c>
      <c r="U644" s="118">
        <v>12560219</v>
      </c>
      <c r="V644" s="118" t="s">
        <v>2717</v>
      </c>
      <c r="W644" s="219">
        <v>45369</v>
      </c>
      <c r="X644" s="219">
        <v>45369</v>
      </c>
      <c r="Y644" s="125" t="s">
        <v>77</v>
      </c>
      <c r="Z644" s="219">
        <v>45457</v>
      </c>
      <c r="AA644" s="124">
        <f t="shared" si="41"/>
        <v>88</v>
      </c>
      <c r="AB644" s="118">
        <v>0</v>
      </c>
      <c r="AC644" s="220">
        <v>0</v>
      </c>
      <c r="AD644" s="118">
        <v>0</v>
      </c>
      <c r="AE644" s="193" t="s">
        <v>77</v>
      </c>
      <c r="AF644" s="124">
        <f t="shared" si="48"/>
        <v>0</v>
      </c>
      <c r="AG644" s="118">
        <v>0</v>
      </c>
      <c r="AH644" s="118">
        <v>0</v>
      </c>
      <c r="AI644" s="193" t="s">
        <v>77</v>
      </c>
      <c r="AJ644" s="119">
        <v>0</v>
      </c>
      <c r="AK644" s="123" t="s">
        <v>77</v>
      </c>
      <c r="AL644" s="123" t="s">
        <v>77</v>
      </c>
      <c r="AM644" s="124">
        <f t="shared" si="47"/>
        <v>0</v>
      </c>
      <c r="AN644" s="124">
        <f>+K644+AC644-AH644</f>
        <v>6300000</v>
      </c>
      <c r="AO644" s="119" t="s">
        <v>69</v>
      </c>
      <c r="AP644" s="118">
        <v>6300000</v>
      </c>
      <c r="AQ644" s="119" t="s">
        <v>1214</v>
      </c>
      <c r="AR644" s="118">
        <v>0</v>
      </c>
      <c r="AS644" s="127" t="s">
        <v>77</v>
      </c>
      <c r="AT644" s="221">
        <v>4200000</v>
      </c>
      <c r="AU644" s="159">
        <f t="shared" si="42"/>
        <v>2100000</v>
      </c>
      <c r="AV644" s="98">
        <f t="shared" si="43"/>
        <v>0.66666666666666663</v>
      </c>
      <c r="AW644" s="193" t="s">
        <v>77</v>
      </c>
      <c r="AX644" s="119" t="s">
        <v>1215</v>
      </c>
      <c r="AY644" s="118" t="s">
        <v>3195</v>
      </c>
      <c r="AZ644" s="116" t="s">
        <v>69</v>
      </c>
      <c r="BA644" s="116" t="s">
        <v>69</v>
      </c>
    </row>
    <row r="645" spans="2:53" x14ac:dyDescent="0.25">
      <c r="B645" s="116">
        <v>2024</v>
      </c>
      <c r="C645" s="116">
        <v>891780111</v>
      </c>
      <c r="D645" s="117" t="s">
        <v>64</v>
      </c>
      <c r="E645" s="119" t="s">
        <v>3086</v>
      </c>
      <c r="F645" s="124" t="str">
        <f>VLOOKUP(E645,[6]Hoja1!$C:$D,2,FALSE)</f>
        <v>CO1.REQ.5992404</v>
      </c>
      <c r="G645" s="218">
        <v>0</v>
      </c>
      <c r="H645" s="119" t="s">
        <v>75</v>
      </c>
      <c r="I645" s="117" t="s">
        <v>65</v>
      </c>
      <c r="J645" s="118" t="s">
        <v>3123</v>
      </c>
      <c r="K645" s="118">
        <v>19240000</v>
      </c>
      <c r="L645" s="116" t="s">
        <v>70</v>
      </c>
      <c r="M645" s="118" t="s">
        <v>3155</v>
      </c>
      <c r="N645" s="118">
        <v>1082942381</v>
      </c>
      <c r="O645" s="122">
        <v>13</v>
      </c>
      <c r="P645" s="193">
        <v>45302</v>
      </c>
      <c r="Q645" s="118">
        <v>4518689382</v>
      </c>
      <c r="R645" s="219">
        <v>45370</v>
      </c>
      <c r="S645" s="118">
        <v>19240000</v>
      </c>
      <c r="T645" s="119" t="s">
        <v>67</v>
      </c>
      <c r="U645" s="118">
        <v>72175281</v>
      </c>
      <c r="V645" s="118" t="s">
        <v>1197</v>
      </c>
      <c r="W645" s="219">
        <v>45370</v>
      </c>
      <c r="X645" s="219">
        <v>45370</v>
      </c>
      <c r="Y645" s="125" t="s">
        <v>77</v>
      </c>
      <c r="Z645" s="219">
        <v>45382</v>
      </c>
      <c r="AA645" s="124">
        <f t="shared" si="41"/>
        <v>12</v>
      </c>
      <c r="AB645" s="118">
        <v>0</v>
      </c>
      <c r="AC645" s="220">
        <v>0</v>
      </c>
      <c r="AD645" s="118">
        <v>0</v>
      </c>
      <c r="AE645" s="193" t="s">
        <v>77</v>
      </c>
      <c r="AF645" s="124">
        <f t="shared" si="48"/>
        <v>0</v>
      </c>
      <c r="AG645" s="118">
        <v>0</v>
      </c>
      <c r="AH645" s="118">
        <v>0</v>
      </c>
      <c r="AI645" s="193" t="s">
        <v>77</v>
      </c>
      <c r="AJ645" s="119">
        <v>0</v>
      </c>
      <c r="AK645" s="123" t="s">
        <v>77</v>
      </c>
      <c r="AL645" s="123" t="s">
        <v>77</v>
      </c>
      <c r="AM645" s="124">
        <f t="shared" si="47"/>
        <v>0</v>
      </c>
      <c r="AN645" s="124">
        <f>+K645+AC645-AH645</f>
        <v>19240000</v>
      </c>
      <c r="AO645" s="119" t="s">
        <v>69</v>
      </c>
      <c r="AP645" s="118">
        <v>19240000</v>
      </c>
      <c r="AQ645" s="119" t="s">
        <v>1214</v>
      </c>
      <c r="AR645" s="118">
        <v>0</v>
      </c>
      <c r="AS645" s="127" t="s">
        <v>77</v>
      </c>
      <c r="AT645" s="221">
        <v>0</v>
      </c>
      <c r="AU645" s="159">
        <f t="shared" si="42"/>
        <v>19240000</v>
      </c>
      <c r="AV645" s="98">
        <f t="shared" si="43"/>
        <v>0</v>
      </c>
      <c r="AW645" s="193" t="s">
        <v>77</v>
      </c>
      <c r="AX645" s="119" t="s">
        <v>1215</v>
      </c>
      <c r="AY645" s="118" t="s">
        <v>3196</v>
      </c>
      <c r="AZ645" s="116" t="s">
        <v>69</v>
      </c>
      <c r="BA645" s="116" t="s">
        <v>69</v>
      </c>
    </row>
    <row r="646" spans="2:53" x14ac:dyDescent="0.25">
      <c r="B646" s="116">
        <v>2024</v>
      </c>
      <c r="C646" s="116">
        <v>891780111</v>
      </c>
      <c r="D646" s="117" t="s">
        <v>64</v>
      </c>
      <c r="E646" s="119" t="s">
        <v>3087</v>
      </c>
      <c r="F646" s="124" t="str">
        <f>VLOOKUP(E646,[6]Hoja1!$C:$D,2,FALSE)</f>
        <v>CO1.REQ.5993104</v>
      </c>
      <c r="G646" s="218">
        <v>0</v>
      </c>
      <c r="H646" s="119" t="s">
        <v>75</v>
      </c>
      <c r="I646" s="117" t="s">
        <v>65</v>
      </c>
      <c r="J646" s="118" t="s">
        <v>3124</v>
      </c>
      <c r="K646" s="118">
        <v>3400000</v>
      </c>
      <c r="L646" s="116" t="s">
        <v>70</v>
      </c>
      <c r="M646" s="118" t="s">
        <v>3156</v>
      </c>
      <c r="N646" s="118">
        <v>1045729776</v>
      </c>
      <c r="O646" s="122">
        <v>709</v>
      </c>
      <c r="P646" s="193">
        <v>45369</v>
      </c>
      <c r="Q646" s="118">
        <v>16800000</v>
      </c>
      <c r="R646" s="219">
        <v>45371</v>
      </c>
      <c r="S646" s="118">
        <v>3400000</v>
      </c>
      <c r="T646" s="119" t="s">
        <v>67</v>
      </c>
      <c r="U646" s="118">
        <v>36559959</v>
      </c>
      <c r="V646" s="118" t="s">
        <v>2706</v>
      </c>
      <c r="W646" s="219">
        <v>45371</v>
      </c>
      <c r="X646" s="219">
        <v>45371</v>
      </c>
      <c r="Y646" s="125" t="s">
        <v>77</v>
      </c>
      <c r="Z646" s="219">
        <v>45382</v>
      </c>
      <c r="AA646" s="124">
        <f t="shared" si="41"/>
        <v>11</v>
      </c>
      <c r="AB646" s="118">
        <v>0</v>
      </c>
      <c r="AC646" s="220">
        <v>0</v>
      </c>
      <c r="AD646" s="118">
        <v>0</v>
      </c>
      <c r="AE646" s="193" t="s">
        <v>77</v>
      </c>
      <c r="AF646" s="124">
        <f t="shared" si="48"/>
        <v>0</v>
      </c>
      <c r="AG646" s="118">
        <v>0</v>
      </c>
      <c r="AH646" s="118">
        <v>0</v>
      </c>
      <c r="AI646" s="193" t="s">
        <v>77</v>
      </c>
      <c r="AJ646" s="119">
        <v>0</v>
      </c>
      <c r="AK646" s="123" t="s">
        <v>77</v>
      </c>
      <c r="AL646" s="123" t="s">
        <v>77</v>
      </c>
      <c r="AM646" s="124">
        <f t="shared" si="47"/>
        <v>0</v>
      </c>
      <c r="AN646" s="124">
        <f>+K646+AC646-AH646</f>
        <v>3400000</v>
      </c>
      <c r="AO646" s="119" t="s">
        <v>69</v>
      </c>
      <c r="AP646" s="118">
        <v>3400000</v>
      </c>
      <c r="AQ646" s="119" t="s">
        <v>1214</v>
      </c>
      <c r="AR646" s="118">
        <v>0</v>
      </c>
      <c r="AS646" s="127" t="s">
        <v>77</v>
      </c>
      <c r="AT646" s="221">
        <v>0</v>
      </c>
      <c r="AU646" s="159">
        <f t="shared" si="42"/>
        <v>3400000</v>
      </c>
      <c r="AV646" s="98">
        <f t="shared" si="43"/>
        <v>0</v>
      </c>
      <c r="AW646" s="193" t="s">
        <v>77</v>
      </c>
      <c r="AX646" s="119" t="s">
        <v>1215</v>
      </c>
      <c r="AY646" s="118" t="s">
        <v>3197</v>
      </c>
      <c r="AZ646" s="116" t="s">
        <v>69</v>
      </c>
      <c r="BA646" s="116" t="s">
        <v>69</v>
      </c>
    </row>
    <row r="647" spans="2:53" x14ac:dyDescent="0.25">
      <c r="B647" s="116">
        <v>2024</v>
      </c>
      <c r="C647" s="116">
        <v>891780111</v>
      </c>
      <c r="D647" s="117" t="s">
        <v>64</v>
      </c>
      <c r="E647" s="119" t="s">
        <v>3088</v>
      </c>
      <c r="F647" s="124" t="str">
        <f>VLOOKUP(E647,[6]Hoja1!$C:$D,2,FALSE)</f>
        <v>CO1.REQ.6000028</v>
      </c>
      <c r="G647" s="218">
        <v>0</v>
      </c>
      <c r="H647" s="119" t="s">
        <v>75</v>
      </c>
      <c r="I647" s="117" t="s">
        <v>65</v>
      </c>
      <c r="J647" s="118" t="s">
        <v>3125</v>
      </c>
      <c r="K647" s="118">
        <v>17250000</v>
      </c>
      <c r="L647" s="116" t="s">
        <v>70</v>
      </c>
      <c r="M647" s="118" t="s">
        <v>1079</v>
      </c>
      <c r="N647" s="118">
        <v>1083014411</v>
      </c>
      <c r="O647" s="118">
        <v>50</v>
      </c>
      <c r="P647" s="219">
        <v>45306</v>
      </c>
      <c r="Q647" s="118">
        <v>318249309.38</v>
      </c>
      <c r="R647" s="219">
        <v>45372</v>
      </c>
      <c r="S647" s="118">
        <v>17250000</v>
      </c>
      <c r="T647" s="119" t="s">
        <v>67</v>
      </c>
      <c r="U647" s="118">
        <v>1082870070</v>
      </c>
      <c r="V647" s="118" t="s">
        <v>1202</v>
      </c>
      <c r="W647" s="219">
        <v>45372</v>
      </c>
      <c r="X647" s="219">
        <v>45372</v>
      </c>
      <c r="Y647" s="125" t="s">
        <v>77</v>
      </c>
      <c r="Z647" s="219">
        <v>45535</v>
      </c>
      <c r="AA647" s="124">
        <f t="shared" si="41"/>
        <v>163</v>
      </c>
      <c r="AB647" s="118">
        <v>0</v>
      </c>
      <c r="AC647" s="220">
        <v>0</v>
      </c>
      <c r="AD647" s="118">
        <v>0</v>
      </c>
      <c r="AE647" s="193" t="s">
        <v>77</v>
      </c>
      <c r="AF647" s="124">
        <f t="shared" si="48"/>
        <v>0</v>
      </c>
      <c r="AG647" s="118">
        <v>0</v>
      </c>
      <c r="AH647" s="118">
        <v>0</v>
      </c>
      <c r="AI647" s="193" t="s">
        <v>77</v>
      </c>
      <c r="AJ647" s="119">
        <v>0</v>
      </c>
      <c r="AK647" s="123" t="s">
        <v>77</v>
      </c>
      <c r="AL647" s="123" t="s">
        <v>77</v>
      </c>
      <c r="AM647" s="124">
        <f t="shared" si="47"/>
        <v>0</v>
      </c>
      <c r="AN647" s="124">
        <f>+K647+AC647-AH647</f>
        <v>17250000</v>
      </c>
      <c r="AO647" s="119" t="s">
        <v>69</v>
      </c>
      <c r="AP647" s="118">
        <v>17250000</v>
      </c>
      <c r="AQ647" s="119" t="s">
        <v>1214</v>
      </c>
      <c r="AR647" s="118">
        <v>0</v>
      </c>
      <c r="AS647" s="127" t="s">
        <v>77</v>
      </c>
      <c r="AT647" s="221">
        <v>5750000</v>
      </c>
      <c r="AU647" s="159">
        <f t="shared" si="42"/>
        <v>11500000</v>
      </c>
      <c r="AV647" s="98">
        <f t="shared" si="43"/>
        <v>0.33333333333333331</v>
      </c>
      <c r="AW647" s="193" t="s">
        <v>77</v>
      </c>
      <c r="AX647" s="119" t="s">
        <v>1215</v>
      </c>
      <c r="AY647" s="118" t="s">
        <v>3198</v>
      </c>
      <c r="AZ647" s="116" t="s">
        <v>69</v>
      </c>
      <c r="BA647" s="116" t="s">
        <v>69</v>
      </c>
    </row>
    <row r="648" spans="2:53" x14ac:dyDescent="0.25">
      <c r="B648" s="116">
        <v>2024</v>
      </c>
      <c r="C648" s="116">
        <v>891780111</v>
      </c>
      <c r="D648" s="117" t="s">
        <v>64</v>
      </c>
      <c r="E648" s="119" t="s">
        <v>3089</v>
      </c>
      <c r="F648" s="124" t="str">
        <f>VLOOKUP(E648,[6]Hoja1!$C:$D,2,FALSE)</f>
        <v>CO1.REQ.6009493</v>
      </c>
      <c r="G648" s="218">
        <v>0</v>
      </c>
      <c r="H648" s="119" t="s">
        <v>75</v>
      </c>
      <c r="I648" s="117" t="s">
        <v>65</v>
      </c>
      <c r="J648" s="118" t="s">
        <v>808</v>
      </c>
      <c r="K648" s="118">
        <v>20400000</v>
      </c>
      <c r="L648" s="116" t="s">
        <v>70</v>
      </c>
      <c r="M648" s="118" t="s">
        <v>1081</v>
      </c>
      <c r="N648" s="118">
        <v>1082909211</v>
      </c>
      <c r="O648" s="118">
        <v>50</v>
      </c>
      <c r="P648" s="219">
        <v>45306</v>
      </c>
      <c r="Q648" s="118">
        <v>318249309.38</v>
      </c>
      <c r="R648" s="219">
        <v>45373</v>
      </c>
      <c r="S648" s="118">
        <v>20400000</v>
      </c>
      <c r="T648" s="119" t="s">
        <v>67</v>
      </c>
      <c r="U648" s="118">
        <v>1082870070</v>
      </c>
      <c r="V648" s="118" t="s">
        <v>1202</v>
      </c>
      <c r="W648" s="219">
        <v>45373</v>
      </c>
      <c r="X648" s="219">
        <v>45373</v>
      </c>
      <c r="Y648" s="125" t="s">
        <v>77</v>
      </c>
      <c r="Z648" s="219">
        <v>45535</v>
      </c>
      <c r="AA648" s="124">
        <f t="shared" ref="AA648" si="49">+IF(Y648="1800-01-01",Z648-X648,Z648-Y648)</f>
        <v>162</v>
      </c>
      <c r="AB648" s="118">
        <v>0</v>
      </c>
      <c r="AC648" s="220">
        <v>0</v>
      </c>
      <c r="AD648" s="118">
        <v>0</v>
      </c>
      <c r="AE648" s="193" t="s">
        <v>77</v>
      </c>
      <c r="AF648" s="124">
        <f t="shared" si="48"/>
        <v>0</v>
      </c>
      <c r="AG648" s="118">
        <v>0</v>
      </c>
      <c r="AH648" s="118">
        <v>0</v>
      </c>
      <c r="AI648" s="193" t="s">
        <v>77</v>
      </c>
      <c r="AJ648" s="119">
        <v>0</v>
      </c>
      <c r="AK648" s="123" t="s">
        <v>77</v>
      </c>
      <c r="AL648" s="123" t="s">
        <v>77</v>
      </c>
      <c r="AM648" s="124">
        <f t="shared" si="47"/>
        <v>0</v>
      </c>
      <c r="AN648" s="124">
        <f>+K648+AC648-AH648</f>
        <v>20400000</v>
      </c>
      <c r="AO648" s="119" t="s">
        <v>69</v>
      </c>
      <c r="AP648" s="118">
        <v>20400000</v>
      </c>
      <c r="AQ648" s="119" t="s">
        <v>1214</v>
      </c>
      <c r="AR648" s="118">
        <v>0</v>
      </c>
      <c r="AS648" s="127" t="s">
        <v>77</v>
      </c>
      <c r="AT648" s="221">
        <v>6800000</v>
      </c>
      <c r="AU648" s="159">
        <f t="shared" ref="AU648:AU692" si="50">AN648-AT648</f>
        <v>13600000</v>
      </c>
      <c r="AV648" s="98">
        <f t="shared" ref="AV648:AV692" si="51">+IFERROR(AT648/AN648,"_")</f>
        <v>0.33333333333333331</v>
      </c>
      <c r="AW648" s="193" t="s">
        <v>77</v>
      </c>
      <c r="AX648" s="119" t="s">
        <v>1215</v>
      </c>
      <c r="AY648" s="118" t="s">
        <v>3199</v>
      </c>
      <c r="AZ648" s="116" t="s">
        <v>69</v>
      </c>
      <c r="BA648" s="116" t="s">
        <v>69</v>
      </c>
    </row>
    <row r="649" spans="2:53" x14ac:dyDescent="0.25">
      <c r="B649" s="116">
        <v>2024</v>
      </c>
      <c r="C649" s="116">
        <v>891780111</v>
      </c>
      <c r="D649" s="117" t="s">
        <v>64</v>
      </c>
      <c r="E649" s="119" t="s">
        <v>3200</v>
      </c>
      <c r="F649" s="124" t="s">
        <v>3345</v>
      </c>
      <c r="G649" s="218">
        <v>0</v>
      </c>
      <c r="H649" s="119" t="s">
        <v>75</v>
      </c>
      <c r="I649" s="117" t="s">
        <v>65</v>
      </c>
      <c r="J649" s="118" t="s">
        <v>3244</v>
      </c>
      <c r="K649" s="118">
        <v>29700000</v>
      </c>
      <c r="L649" s="116" t="s">
        <v>70</v>
      </c>
      <c r="M649" s="118" t="s">
        <v>3283</v>
      </c>
      <c r="N649" s="118">
        <v>1082945995</v>
      </c>
      <c r="O649" s="118">
        <v>13</v>
      </c>
      <c r="P649" s="193">
        <v>45302</v>
      </c>
      <c r="Q649" s="118">
        <v>4518689382</v>
      </c>
      <c r="R649" s="219">
        <v>45385</v>
      </c>
      <c r="S649" s="118">
        <v>29700000</v>
      </c>
      <c r="T649" s="119" t="s">
        <v>67</v>
      </c>
      <c r="U649" s="118">
        <v>12560219</v>
      </c>
      <c r="V649" s="118" t="s">
        <v>2717</v>
      </c>
      <c r="W649" s="219">
        <v>45385</v>
      </c>
      <c r="X649" s="219">
        <v>45385</v>
      </c>
      <c r="Y649" s="125" t="s">
        <v>77</v>
      </c>
      <c r="Z649" s="219">
        <v>45656</v>
      </c>
      <c r="AA649" s="124">
        <f t="shared" ref="AA649:AA692" si="52">+IF(Y649="1800-01-01",Z649-X649,Z649-Y649)</f>
        <v>271</v>
      </c>
      <c r="AB649" s="118">
        <v>0</v>
      </c>
      <c r="AC649" s="220">
        <v>0</v>
      </c>
      <c r="AD649" s="118">
        <v>0</v>
      </c>
      <c r="AE649" s="193" t="s">
        <v>77</v>
      </c>
      <c r="AF649" s="124">
        <f t="shared" ref="AF649:AF692" si="53">+IF(AE649="1800-01-01",0,AE649-Z649)</f>
        <v>0</v>
      </c>
      <c r="AG649" s="118">
        <v>0</v>
      </c>
      <c r="AH649" s="118">
        <v>0</v>
      </c>
      <c r="AI649" s="193" t="s">
        <v>77</v>
      </c>
      <c r="AJ649" s="119">
        <v>0</v>
      </c>
      <c r="AK649" s="123" t="s">
        <v>77</v>
      </c>
      <c r="AL649" s="123" t="s">
        <v>77</v>
      </c>
      <c r="AM649" s="124">
        <f t="shared" ref="AM649:AM692" si="54">+IF(AK649="1800-01-01",0,AL649-AK649)</f>
        <v>0</v>
      </c>
      <c r="AN649" s="124">
        <f>+K649+AC649-AH649</f>
        <v>29700000</v>
      </c>
      <c r="AO649" s="119" t="s">
        <v>69</v>
      </c>
      <c r="AP649" s="118">
        <v>29700000</v>
      </c>
      <c r="AQ649" s="119" t="s">
        <v>1214</v>
      </c>
      <c r="AR649" s="118">
        <v>0</v>
      </c>
      <c r="AS649" s="127" t="s">
        <v>77</v>
      </c>
      <c r="AT649" s="221">
        <v>6600000</v>
      </c>
      <c r="AU649" s="159">
        <f t="shared" si="50"/>
        <v>23100000</v>
      </c>
      <c r="AV649" s="98">
        <f t="shared" si="51"/>
        <v>0.22222222222222221</v>
      </c>
      <c r="AW649" s="193" t="s">
        <v>77</v>
      </c>
      <c r="AX649" s="119" t="s">
        <v>1215</v>
      </c>
      <c r="AY649" s="223" t="s">
        <v>3306</v>
      </c>
      <c r="AZ649" s="116" t="s">
        <v>69</v>
      </c>
      <c r="BA649" s="116" t="s">
        <v>69</v>
      </c>
    </row>
    <row r="650" spans="2:53" x14ac:dyDescent="0.25">
      <c r="B650" s="116">
        <v>2024</v>
      </c>
      <c r="C650" s="116">
        <v>891780111</v>
      </c>
      <c r="D650" s="117" t="s">
        <v>64</v>
      </c>
      <c r="E650" s="119" t="s">
        <v>3201</v>
      </c>
      <c r="F650" s="124" t="s">
        <v>3346</v>
      </c>
      <c r="G650" s="218">
        <v>2023000100072</v>
      </c>
      <c r="H650" s="119" t="s">
        <v>75</v>
      </c>
      <c r="I650" s="117" t="s">
        <v>644</v>
      </c>
      <c r="J650" s="118" t="s">
        <v>3245</v>
      </c>
      <c r="K650" s="118">
        <v>16500000</v>
      </c>
      <c r="L650" s="116" t="s">
        <v>70</v>
      </c>
      <c r="M650" s="118" t="s">
        <v>3284</v>
      </c>
      <c r="N650" s="118">
        <v>1010105584</v>
      </c>
      <c r="O650" s="118">
        <v>53</v>
      </c>
      <c r="P650" s="219">
        <v>45306</v>
      </c>
      <c r="Q650" s="118">
        <v>81800000</v>
      </c>
      <c r="R650" s="219">
        <v>45385</v>
      </c>
      <c r="S650" s="118">
        <v>16500000</v>
      </c>
      <c r="T650" s="119" t="s">
        <v>67</v>
      </c>
      <c r="U650" s="118">
        <v>39141438</v>
      </c>
      <c r="V650" s="118" t="s">
        <v>3157</v>
      </c>
      <c r="W650" s="219">
        <v>45385</v>
      </c>
      <c r="X650" s="219">
        <v>45385</v>
      </c>
      <c r="Y650" s="125" t="s">
        <v>77</v>
      </c>
      <c r="Z650" s="219">
        <v>45535</v>
      </c>
      <c r="AA650" s="124">
        <f t="shared" si="52"/>
        <v>150</v>
      </c>
      <c r="AB650" s="118">
        <v>0</v>
      </c>
      <c r="AC650" s="220">
        <v>0</v>
      </c>
      <c r="AD650" s="118">
        <v>0</v>
      </c>
      <c r="AE650" s="193" t="s">
        <v>77</v>
      </c>
      <c r="AF650" s="124">
        <f t="shared" si="53"/>
        <v>0</v>
      </c>
      <c r="AG650" s="118">
        <v>0</v>
      </c>
      <c r="AH650" s="118">
        <v>0</v>
      </c>
      <c r="AI650" s="193" t="s">
        <v>77</v>
      </c>
      <c r="AJ650" s="119">
        <v>0</v>
      </c>
      <c r="AK650" s="123" t="s">
        <v>77</v>
      </c>
      <c r="AL650" s="123" t="s">
        <v>77</v>
      </c>
      <c r="AM650" s="124">
        <f t="shared" si="54"/>
        <v>0</v>
      </c>
      <c r="AN650" s="124">
        <f>+K650+AC650-AH650</f>
        <v>16500000</v>
      </c>
      <c r="AO650" s="119" t="s">
        <v>69</v>
      </c>
      <c r="AP650" s="118">
        <v>16500000</v>
      </c>
      <c r="AQ650" s="119" t="s">
        <v>1214</v>
      </c>
      <c r="AR650" s="118">
        <v>0</v>
      </c>
      <c r="AS650" s="127" t="s">
        <v>77</v>
      </c>
      <c r="AT650" s="221">
        <v>6600000</v>
      </c>
      <c r="AU650" s="159">
        <f t="shared" si="50"/>
        <v>9900000</v>
      </c>
      <c r="AV650" s="98">
        <f t="shared" si="51"/>
        <v>0.4</v>
      </c>
      <c r="AW650" s="193" t="s">
        <v>77</v>
      </c>
      <c r="AX650" s="119" t="s">
        <v>1215</v>
      </c>
      <c r="AY650" s="124" t="s">
        <v>3307</v>
      </c>
      <c r="AZ650" s="116" t="s">
        <v>69</v>
      </c>
      <c r="BA650" s="116" t="s">
        <v>69</v>
      </c>
    </row>
    <row r="651" spans="2:53" x14ac:dyDescent="0.25">
      <c r="B651" s="116">
        <v>2024</v>
      </c>
      <c r="C651" s="116">
        <v>891780111</v>
      </c>
      <c r="D651" s="117" t="s">
        <v>64</v>
      </c>
      <c r="E651" s="119" t="s">
        <v>3202</v>
      </c>
      <c r="F651" s="124" t="s">
        <v>3347</v>
      </c>
      <c r="G651" s="218">
        <v>0</v>
      </c>
      <c r="H651" s="119" t="s">
        <v>75</v>
      </c>
      <c r="I651" s="117" t="s">
        <v>65</v>
      </c>
      <c r="J651" s="118" t="s">
        <v>3246</v>
      </c>
      <c r="K651" s="118">
        <v>6300000</v>
      </c>
      <c r="L651" s="116" t="s">
        <v>70</v>
      </c>
      <c r="M651" s="118" t="s">
        <v>3285</v>
      </c>
      <c r="N651" s="118">
        <v>85153423</v>
      </c>
      <c r="O651" s="118">
        <v>14</v>
      </c>
      <c r="P651" s="219">
        <v>45302</v>
      </c>
      <c r="Q651" s="118">
        <v>2126349000</v>
      </c>
      <c r="R651" s="219">
        <v>45386</v>
      </c>
      <c r="S651" s="118">
        <v>6300000</v>
      </c>
      <c r="T651" s="119" t="s">
        <v>67</v>
      </c>
      <c r="U651" s="118">
        <v>85459497</v>
      </c>
      <c r="V651" s="118" t="s">
        <v>1186</v>
      </c>
      <c r="W651" s="219">
        <v>45386</v>
      </c>
      <c r="X651" s="219">
        <v>45386</v>
      </c>
      <c r="Y651" s="125" t="s">
        <v>77</v>
      </c>
      <c r="Z651" s="219">
        <v>45457</v>
      </c>
      <c r="AA651" s="124">
        <f t="shared" si="52"/>
        <v>71</v>
      </c>
      <c r="AB651" s="118">
        <v>0</v>
      </c>
      <c r="AC651" s="220">
        <v>0</v>
      </c>
      <c r="AD651" s="118">
        <v>0</v>
      </c>
      <c r="AE651" s="193" t="s">
        <v>77</v>
      </c>
      <c r="AF651" s="124">
        <f t="shared" si="53"/>
        <v>0</v>
      </c>
      <c r="AG651" s="118">
        <v>0</v>
      </c>
      <c r="AH651" s="118">
        <v>0</v>
      </c>
      <c r="AI651" s="193" t="s">
        <v>77</v>
      </c>
      <c r="AJ651" s="119">
        <v>0</v>
      </c>
      <c r="AK651" s="123" t="s">
        <v>77</v>
      </c>
      <c r="AL651" s="123" t="s">
        <v>77</v>
      </c>
      <c r="AM651" s="124">
        <f t="shared" si="54"/>
        <v>0</v>
      </c>
      <c r="AN651" s="124">
        <f>+K651+AC651-AH651</f>
        <v>6300000</v>
      </c>
      <c r="AO651" s="119" t="s">
        <v>69</v>
      </c>
      <c r="AP651" s="118">
        <v>6300000</v>
      </c>
      <c r="AQ651" s="119" t="s">
        <v>1214</v>
      </c>
      <c r="AR651" s="118">
        <v>0</v>
      </c>
      <c r="AS651" s="127" t="s">
        <v>77</v>
      </c>
      <c r="AT651" s="221">
        <v>5250000</v>
      </c>
      <c r="AU651" s="159">
        <f t="shared" si="50"/>
        <v>1050000</v>
      </c>
      <c r="AV651" s="98">
        <f t="shared" si="51"/>
        <v>0.83333333333333337</v>
      </c>
      <c r="AW651" s="193" t="s">
        <v>77</v>
      </c>
      <c r="AX651" s="119" t="s">
        <v>1215</v>
      </c>
      <c r="AY651" s="124" t="s">
        <v>3308</v>
      </c>
      <c r="AZ651" s="116" t="s">
        <v>69</v>
      </c>
      <c r="BA651" s="116" t="s">
        <v>69</v>
      </c>
    </row>
    <row r="652" spans="2:53" x14ac:dyDescent="0.25">
      <c r="B652" s="116">
        <v>2024</v>
      </c>
      <c r="C652" s="116">
        <v>891780111</v>
      </c>
      <c r="D652" s="117" t="s">
        <v>64</v>
      </c>
      <c r="E652" s="119" t="s">
        <v>3203</v>
      </c>
      <c r="F652" s="124" t="s">
        <v>3348</v>
      </c>
      <c r="G652" s="218">
        <v>0</v>
      </c>
      <c r="H652" s="119" t="s">
        <v>75</v>
      </c>
      <c r="I652" s="117" t="s">
        <v>65</v>
      </c>
      <c r="J652" s="118" t="s">
        <v>3247</v>
      </c>
      <c r="K652" s="118">
        <v>2100000</v>
      </c>
      <c r="L652" s="116" t="s">
        <v>70</v>
      </c>
      <c r="M652" s="118" t="s">
        <v>3286</v>
      </c>
      <c r="N652" s="118">
        <v>57466627</v>
      </c>
      <c r="O652" s="118">
        <v>14</v>
      </c>
      <c r="P652" s="219">
        <v>45302</v>
      </c>
      <c r="Q652" s="118">
        <v>2126349000</v>
      </c>
      <c r="R652" s="219">
        <v>45386</v>
      </c>
      <c r="S652" s="118">
        <v>2100000</v>
      </c>
      <c r="T652" s="119" t="s">
        <v>67</v>
      </c>
      <c r="U652" s="118">
        <v>57426272</v>
      </c>
      <c r="V652" s="118" t="s">
        <v>1211</v>
      </c>
      <c r="W652" s="219">
        <v>45386</v>
      </c>
      <c r="X652" s="219">
        <v>45386</v>
      </c>
      <c r="Y652" s="125" t="s">
        <v>77</v>
      </c>
      <c r="Z652" s="219">
        <v>45412</v>
      </c>
      <c r="AA652" s="124">
        <f t="shared" si="52"/>
        <v>26</v>
      </c>
      <c r="AB652" s="118">
        <v>0</v>
      </c>
      <c r="AC652" s="220">
        <v>0</v>
      </c>
      <c r="AD652" s="118">
        <v>0</v>
      </c>
      <c r="AE652" s="193" t="s">
        <v>77</v>
      </c>
      <c r="AF652" s="124">
        <f t="shared" si="53"/>
        <v>0</v>
      </c>
      <c r="AG652" s="118">
        <v>0</v>
      </c>
      <c r="AH652" s="118">
        <v>0</v>
      </c>
      <c r="AI652" s="193" t="s">
        <v>77</v>
      </c>
      <c r="AJ652" s="119">
        <v>0</v>
      </c>
      <c r="AK652" s="123" t="s">
        <v>77</v>
      </c>
      <c r="AL652" s="123" t="s">
        <v>77</v>
      </c>
      <c r="AM652" s="124">
        <f t="shared" si="54"/>
        <v>0</v>
      </c>
      <c r="AN652" s="124">
        <f>+K652+AC652-AH652</f>
        <v>2100000</v>
      </c>
      <c r="AO652" s="119" t="s">
        <v>69</v>
      </c>
      <c r="AP652" s="118">
        <v>2100000</v>
      </c>
      <c r="AQ652" s="119" t="s">
        <v>1214</v>
      </c>
      <c r="AR652" s="118">
        <v>0</v>
      </c>
      <c r="AS652" s="127" t="s">
        <v>77</v>
      </c>
      <c r="AT652" s="221">
        <v>2100000</v>
      </c>
      <c r="AU652" s="159">
        <f t="shared" si="50"/>
        <v>0</v>
      </c>
      <c r="AV652" s="98">
        <f t="shared" si="51"/>
        <v>1</v>
      </c>
      <c r="AW652" s="193" t="s">
        <v>77</v>
      </c>
      <c r="AX652" s="119" t="s">
        <v>1497</v>
      </c>
      <c r="AY652" s="124" t="s">
        <v>3309</v>
      </c>
      <c r="AZ652" s="116" t="s">
        <v>69</v>
      </c>
      <c r="BA652" s="116" t="s">
        <v>69</v>
      </c>
    </row>
    <row r="653" spans="2:53" x14ac:dyDescent="0.25">
      <c r="B653" s="116">
        <v>2024</v>
      </c>
      <c r="C653" s="116">
        <v>891780111</v>
      </c>
      <c r="D653" s="117" t="s">
        <v>64</v>
      </c>
      <c r="E653" s="119" t="s">
        <v>3204</v>
      </c>
      <c r="F653" s="124" t="s">
        <v>3349</v>
      </c>
      <c r="G653" s="218">
        <v>0</v>
      </c>
      <c r="H653" s="119" t="s">
        <v>75</v>
      </c>
      <c r="I653" s="117" t="s">
        <v>65</v>
      </c>
      <c r="J653" s="118" t="s">
        <v>3248</v>
      </c>
      <c r="K653" s="118">
        <v>5250000</v>
      </c>
      <c r="L653" s="116" t="s">
        <v>70</v>
      </c>
      <c r="M653" s="118" t="s">
        <v>3287</v>
      </c>
      <c r="N653" s="118">
        <v>36668600</v>
      </c>
      <c r="O653" s="118">
        <v>14</v>
      </c>
      <c r="P653" s="219">
        <v>45302</v>
      </c>
      <c r="Q653" s="118">
        <v>2126349000</v>
      </c>
      <c r="R653" s="219">
        <v>45386</v>
      </c>
      <c r="S653" s="118">
        <v>5250000</v>
      </c>
      <c r="T653" s="119" t="s">
        <v>67</v>
      </c>
      <c r="U653" s="118">
        <v>7633817</v>
      </c>
      <c r="V653" s="118" t="s">
        <v>1185</v>
      </c>
      <c r="W653" s="219">
        <v>45386</v>
      </c>
      <c r="X653" s="219">
        <v>45386</v>
      </c>
      <c r="Y653" s="125" t="s">
        <v>77</v>
      </c>
      <c r="Z653" s="219">
        <v>45457</v>
      </c>
      <c r="AA653" s="124">
        <f t="shared" si="52"/>
        <v>71</v>
      </c>
      <c r="AB653" s="118">
        <v>0</v>
      </c>
      <c r="AC653" s="220">
        <v>0</v>
      </c>
      <c r="AD653" s="118">
        <v>0</v>
      </c>
      <c r="AE653" s="193" t="s">
        <v>77</v>
      </c>
      <c r="AF653" s="124">
        <f t="shared" si="53"/>
        <v>0</v>
      </c>
      <c r="AG653" s="118">
        <v>0</v>
      </c>
      <c r="AH653" s="118">
        <v>0</v>
      </c>
      <c r="AI653" s="193" t="s">
        <v>77</v>
      </c>
      <c r="AJ653" s="119">
        <v>0</v>
      </c>
      <c r="AK653" s="123" t="s">
        <v>77</v>
      </c>
      <c r="AL653" s="123" t="s">
        <v>77</v>
      </c>
      <c r="AM653" s="124">
        <f t="shared" si="54"/>
        <v>0</v>
      </c>
      <c r="AN653" s="124">
        <f>+K653+AC653-AH653</f>
        <v>5250000</v>
      </c>
      <c r="AO653" s="119" t="s">
        <v>69</v>
      </c>
      <c r="AP653" s="118">
        <v>5250000</v>
      </c>
      <c r="AQ653" s="119" t="s">
        <v>1214</v>
      </c>
      <c r="AR653" s="118">
        <v>0</v>
      </c>
      <c r="AS653" s="127" t="s">
        <v>77</v>
      </c>
      <c r="AT653" s="221">
        <v>4200000</v>
      </c>
      <c r="AU653" s="159">
        <f t="shared" si="50"/>
        <v>1050000</v>
      </c>
      <c r="AV653" s="98">
        <f t="shared" si="51"/>
        <v>0.8</v>
      </c>
      <c r="AW653" s="193" t="s">
        <v>77</v>
      </c>
      <c r="AX653" s="119" t="s">
        <v>1215</v>
      </c>
      <c r="AY653" s="124" t="s">
        <v>3310</v>
      </c>
      <c r="AZ653" s="116" t="s">
        <v>69</v>
      </c>
      <c r="BA653" s="116" t="s">
        <v>69</v>
      </c>
    </row>
    <row r="654" spans="2:53" x14ac:dyDescent="0.25">
      <c r="B654" s="116">
        <v>2024</v>
      </c>
      <c r="C654" s="116">
        <v>891780111</v>
      </c>
      <c r="D654" s="117" t="s">
        <v>64</v>
      </c>
      <c r="E654" s="119" t="s">
        <v>3205</v>
      </c>
      <c r="F654" s="124" t="s">
        <v>3350</v>
      </c>
      <c r="G654" s="218">
        <v>0</v>
      </c>
      <c r="H654" s="119" t="s">
        <v>75</v>
      </c>
      <c r="I654" s="117" t="s">
        <v>65</v>
      </c>
      <c r="J654" s="118" t="s">
        <v>3247</v>
      </c>
      <c r="K654" s="118">
        <v>2100000</v>
      </c>
      <c r="L654" s="116" t="s">
        <v>70</v>
      </c>
      <c r="M654" s="118" t="s">
        <v>2579</v>
      </c>
      <c r="N654" s="118">
        <v>1004364260</v>
      </c>
      <c r="O654" s="118">
        <v>14</v>
      </c>
      <c r="P654" s="219">
        <v>45302</v>
      </c>
      <c r="Q654" s="118">
        <v>2126349000</v>
      </c>
      <c r="R654" s="219">
        <v>45387</v>
      </c>
      <c r="S654" s="118">
        <v>2100000</v>
      </c>
      <c r="T654" s="119" t="s">
        <v>67</v>
      </c>
      <c r="U654" s="118">
        <v>57426272</v>
      </c>
      <c r="V654" s="118" t="s">
        <v>1211</v>
      </c>
      <c r="W654" s="219">
        <v>45387</v>
      </c>
      <c r="X654" s="219">
        <v>45387</v>
      </c>
      <c r="Y654" s="125" t="s">
        <v>77</v>
      </c>
      <c r="Z654" s="219">
        <v>45412</v>
      </c>
      <c r="AA654" s="124">
        <f t="shared" si="52"/>
        <v>25</v>
      </c>
      <c r="AB654" s="118">
        <v>0</v>
      </c>
      <c r="AC654" s="220">
        <v>0</v>
      </c>
      <c r="AD654" s="118">
        <v>0</v>
      </c>
      <c r="AE654" s="193" t="s">
        <v>77</v>
      </c>
      <c r="AF654" s="124">
        <f t="shared" si="53"/>
        <v>0</v>
      </c>
      <c r="AG654" s="118">
        <v>0</v>
      </c>
      <c r="AH654" s="118">
        <v>0</v>
      </c>
      <c r="AI654" s="193" t="s">
        <v>77</v>
      </c>
      <c r="AJ654" s="119">
        <v>0</v>
      </c>
      <c r="AK654" s="123" t="s">
        <v>77</v>
      </c>
      <c r="AL654" s="123" t="s">
        <v>77</v>
      </c>
      <c r="AM654" s="124">
        <f t="shared" si="54"/>
        <v>0</v>
      </c>
      <c r="AN654" s="124">
        <f>+K654+AC654-AH654</f>
        <v>2100000</v>
      </c>
      <c r="AO654" s="119" t="s">
        <v>69</v>
      </c>
      <c r="AP654" s="118">
        <v>2100000</v>
      </c>
      <c r="AQ654" s="119" t="s">
        <v>1214</v>
      </c>
      <c r="AR654" s="118">
        <v>0</v>
      </c>
      <c r="AS654" s="127" t="s">
        <v>77</v>
      </c>
      <c r="AT654" s="221">
        <v>2100000</v>
      </c>
      <c r="AU654" s="159">
        <f t="shared" si="50"/>
        <v>0</v>
      </c>
      <c r="AV654" s="98">
        <f t="shared" si="51"/>
        <v>1</v>
      </c>
      <c r="AW654" s="193" t="s">
        <v>77</v>
      </c>
      <c r="AX654" s="119" t="s">
        <v>1497</v>
      </c>
      <c r="AY654" s="124" t="s">
        <v>3311</v>
      </c>
      <c r="AZ654" s="116" t="s">
        <v>69</v>
      </c>
      <c r="BA654" s="116" t="s">
        <v>69</v>
      </c>
    </row>
    <row r="655" spans="2:53" x14ac:dyDescent="0.25">
      <c r="B655" s="116">
        <v>2024</v>
      </c>
      <c r="C655" s="116">
        <v>891780111</v>
      </c>
      <c r="D655" s="117" t="s">
        <v>64</v>
      </c>
      <c r="E655" s="119" t="s">
        <v>3206</v>
      </c>
      <c r="F655" s="124" t="s">
        <v>3351</v>
      </c>
      <c r="G655" s="218">
        <v>0</v>
      </c>
      <c r="H655" s="119" t="s">
        <v>75</v>
      </c>
      <c r="I655" s="117" t="s">
        <v>65</v>
      </c>
      <c r="J655" s="118" t="s">
        <v>3249</v>
      </c>
      <c r="K655" s="118">
        <v>6250000</v>
      </c>
      <c r="L655" s="116" t="s">
        <v>70</v>
      </c>
      <c r="M655" s="118" t="s">
        <v>3288</v>
      </c>
      <c r="N655" s="118">
        <v>4978989</v>
      </c>
      <c r="O655" s="118">
        <v>14</v>
      </c>
      <c r="P655" s="219">
        <v>45302</v>
      </c>
      <c r="Q655" s="118">
        <v>2126349000</v>
      </c>
      <c r="R655" s="219">
        <v>45390</v>
      </c>
      <c r="S655" s="118">
        <v>6250000</v>
      </c>
      <c r="T655" s="119" t="s">
        <v>67</v>
      </c>
      <c r="U655" s="118">
        <v>85152695</v>
      </c>
      <c r="V655" s="118" t="s">
        <v>1189</v>
      </c>
      <c r="W655" s="219">
        <v>45390</v>
      </c>
      <c r="X655" s="219">
        <v>45390</v>
      </c>
      <c r="Y655" s="125" t="s">
        <v>77</v>
      </c>
      <c r="Z655" s="219">
        <v>45457</v>
      </c>
      <c r="AA655" s="124">
        <f t="shared" si="52"/>
        <v>67</v>
      </c>
      <c r="AB655" s="118">
        <v>0</v>
      </c>
      <c r="AC655" s="220">
        <v>0</v>
      </c>
      <c r="AD655" s="118">
        <v>0</v>
      </c>
      <c r="AE655" s="193" t="s">
        <v>77</v>
      </c>
      <c r="AF655" s="124">
        <f t="shared" si="53"/>
        <v>0</v>
      </c>
      <c r="AG655" s="118">
        <v>0</v>
      </c>
      <c r="AH655" s="118">
        <v>0</v>
      </c>
      <c r="AI655" s="193" t="s">
        <v>77</v>
      </c>
      <c r="AJ655" s="119">
        <v>0</v>
      </c>
      <c r="AK655" s="123" t="s">
        <v>77</v>
      </c>
      <c r="AL655" s="123" t="s">
        <v>77</v>
      </c>
      <c r="AM655" s="124">
        <f t="shared" si="54"/>
        <v>0</v>
      </c>
      <c r="AN655" s="124">
        <f>+K655+AC655-AH655</f>
        <v>6250000</v>
      </c>
      <c r="AO655" s="119" t="s">
        <v>69</v>
      </c>
      <c r="AP655" s="118">
        <v>6250000</v>
      </c>
      <c r="AQ655" s="119" t="s">
        <v>1214</v>
      </c>
      <c r="AR655" s="118">
        <v>0</v>
      </c>
      <c r="AS655" s="127" t="s">
        <v>77</v>
      </c>
      <c r="AT655" s="221">
        <v>5000000</v>
      </c>
      <c r="AU655" s="159">
        <f t="shared" si="50"/>
        <v>1250000</v>
      </c>
      <c r="AV655" s="98">
        <f t="shared" si="51"/>
        <v>0.8</v>
      </c>
      <c r="AW655" s="193" t="s">
        <v>77</v>
      </c>
      <c r="AX655" s="119" t="s">
        <v>1215</v>
      </c>
      <c r="AY655" s="124" t="s">
        <v>3312</v>
      </c>
      <c r="AZ655" s="116" t="s">
        <v>69</v>
      </c>
      <c r="BA655" s="116" t="s">
        <v>69</v>
      </c>
    </row>
    <row r="656" spans="2:53" x14ac:dyDescent="0.25">
      <c r="B656" s="116">
        <v>2024</v>
      </c>
      <c r="C656" s="116">
        <v>891780111</v>
      </c>
      <c r="D656" s="117" t="s">
        <v>64</v>
      </c>
      <c r="E656" s="119" t="s">
        <v>3207</v>
      </c>
      <c r="F656" s="124" t="s">
        <v>3352</v>
      </c>
      <c r="G656" s="218">
        <v>0</v>
      </c>
      <c r="H656" s="119" t="s">
        <v>75</v>
      </c>
      <c r="I656" s="117" t="s">
        <v>65</v>
      </c>
      <c r="J656" s="118" t="s">
        <v>785</v>
      </c>
      <c r="K656" s="118">
        <v>5250000</v>
      </c>
      <c r="L656" s="116" t="s">
        <v>70</v>
      </c>
      <c r="M656" s="118" t="s">
        <v>3289</v>
      </c>
      <c r="N656" s="118">
        <v>1082887356</v>
      </c>
      <c r="O656" s="118">
        <v>14</v>
      </c>
      <c r="P656" s="219">
        <v>45302</v>
      </c>
      <c r="Q656" s="118">
        <v>2126349000</v>
      </c>
      <c r="R656" s="219">
        <v>45390</v>
      </c>
      <c r="S656" s="118">
        <v>5250000</v>
      </c>
      <c r="T656" s="119" t="s">
        <v>67</v>
      </c>
      <c r="U656" s="118">
        <v>36694483</v>
      </c>
      <c r="V656" s="118" t="s">
        <v>1196</v>
      </c>
      <c r="W656" s="219">
        <v>45390</v>
      </c>
      <c r="X656" s="219">
        <v>45390</v>
      </c>
      <c r="Y656" s="125" t="s">
        <v>77</v>
      </c>
      <c r="Z656" s="219">
        <v>45457</v>
      </c>
      <c r="AA656" s="124">
        <f t="shared" si="52"/>
        <v>67</v>
      </c>
      <c r="AB656" s="118">
        <v>0</v>
      </c>
      <c r="AC656" s="220">
        <v>0</v>
      </c>
      <c r="AD656" s="118">
        <v>0</v>
      </c>
      <c r="AE656" s="193" t="s">
        <v>77</v>
      </c>
      <c r="AF656" s="124">
        <f t="shared" si="53"/>
        <v>0</v>
      </c>
      <c r="AG656" s="118">
        <v>0</v>
      </c>
      <c r="AH656" s="118">
        <v>0</v>
      </c>
      <c r="AI656" s="193" t="s">
        <v>77</v>
      </c>
      <c r="AJ656" s="119">
        <v>0</v>
      </c>
      <c r="AK656" s="123" t="s">
        <v>77</v>
      </c>
      <c r="AL656" s="123" t="s">
        <v>77</v>
      </c>
      <c r="AM656" s="124">
        <f t="shared" si="54"/>
        <v>0</v>
      </c>
      <c r="AN656" s="124">
        <f>+K656+AC656-AH656</f>
        <v>5250000</v>
      </c>
      <c r="AO656" s="119" t="s">
        <v>69</v>
      </c>
      <c r="AP656" s="118">
        <v>5250000</v>
      </c>
      <c r="AQ656" s="119" t="s">
        <v>1214</v>
      </c>
      <c r="AR656" s="118">
        <v>0</v>
      </c>
      <c r="AS656" s="127" t="s">
        <v>77</v>
      </c>
      <c r="AT656" s="221">
        <v>2100000</v>
      </c>
      <c r="AU656" s="159">
        <f t="shared" si="50"/>
        <v>3150000</v>
      </c>
      <c r="AV656" s="98">
        <f t="shared" si="51"/>
        <v>0.4</v>
      </c>
      <c r="AW656" s="193" t="s">
        <v>77</v>
      </c>
      <c r="AX656" s="119" t="s">
        <v>1215</v>
      </c>
      <c r="AY656" s="124" t="s">
        <v>3313</v>
      </c>
      <c r="AZ656" s="116" t="s">
        <v>69</v>
      </c>
      <c r="BA656" s="116" t="s">
        <v>69</v>
      </c>
    </row>
    <row r="657" spans="2:53" x14ac:dyDescent="0.25">
      <c r="B657" s="116">
        <v>2024</v>
      </c>
      <c r="C657" s="116">
        <v>891780111</v>
      </c>
      <c r="D657" s="117" t="s">
        <v>64</v>
      </c>
      <c r="E657" s="119" t="s">
        <v>3208</v>
      </c>
      <c r="F657" s="124" t="s">
        <v>3353</v>
      </c>
      <c r="G657" s="218">
        <v>0</v>
      </c>
      <c r="H657" s="119" t="s">
        <v>75</v>
      </c>
      <c r="I657" s="117" t="s">
        <v>65</v>
      </c>
      <c r="J657" s="118" t="s">
        <v>3250</v>
      </c>
      <c r="K657" s="118">
        <v>9000000</v>
      </c>
      <c r="L657" s="116" t="s">
        <v>70</v>
      </c>
      <c r="M657" s="118" t="s">
        <v>3290</v>
      </c>
      <c r="N657" s="118">
        <v>7602961</v>
      </c>
      <c r="O657" s="118">
        <v>13</v>
      </c>
      <c r="P657" s="193">
        <v>45302</v>
      </c>
      <c r="Q657" s="118">
        <v>4518689382</v>
      </c>
      <c r="R657" s="219">
        <v>45392</v>
      </c>
      <c r="S657" s="118">
        <v>9000000</v>
      </c>
      <c r="T657" s="119" t="s">
        <v>67</v>
      </c>
      <c r="U657" s="118">
        <v>7631392</v>
      </c>
      <c r="V657" s="118" t="s">
        <v>1181</v>
      </c>
      <c r="W657" s="219">
        <v>45392</v>
      </c>
      <c r="X657" s="219">
        <v>45392</v>
      </c>
      <c r="Y657" s="125" t="s">
        <v>77</v>
      </c>
      <c r="Z657" s="219">
        <v>45457</v>
      </c>
      <c r="AA657" s="124">
        <f t="shared" si="52"/>
        <v>65</v>
      </c>
      <c r="AB657" s="118">
        <v>0</v>
      </c>
      <c r="AC657" s="220">
        <v>0</v>
      </c>
      <c r="AD657" s="118">
        <v>0</v>
      </c>
      <c r="AE657" s="193" t="s">
        <v>77</v>
      </c>
      <c r="AF657" s="124">
        <f t="shared" si="53"/>
        <v>0</v>
      </c>
      <c r="AG657" s="118">
        <v>0</v>
      </c>
      <c r="AH657" s="118">
        <v>0</v>
      </c>
      <c r="AI657" s="193" t="s">
        <v>77</v>
      </c>
      <c r="AJ657" s="119">
        <v>0</v>
      </c>
      <c r="AK657" s="123" t="s">
        <v>77</v>
      </c>
      <c r="AL657" s="123" t="s">
        <v>77</v>
      </c>
      <c r="AM657" s="124">
        <f t="shared" si="54"/>
        <v>0</v>
      </c>
      <c r="AN657" s="124">
        <f>+K657+AC657-AH657</f>
        <v>9000000</v>
      </c>
      <c r="AO657" s="119" t="s">
        <v>69</v>
      </c>
      <c r="AP657" s="118">
        <v>9000000</v>
      </c>
      <c r="AQ657" s="119" t="s">
        <v>1214</v>
      </c>
      <c r="AR657" s="118">
        <v>0</v>
      </c>
      <c r="AS657" s="127" t="s">
        <v>77</v>
      </c>
      <c r="AT657" s="221">
        <v>7200000</v>
      </c>
      <c r="AU657" s="159">
        <f t="shared" si="50"/>
        <v>1800000</v>
      </c>
      <c r="AV657" s="98">
        <f t="shared" si="51"/>
        <v>0.8</v>
      </c>
      <c r="AW657" s="193" t="s">
        <v>77</v>
      </c>
      <c r="AX657" s="119" t="s">
        <v>1215</v>
      </c>
      <c r="AY657" s="124" t="s">
        <v>3314</v>
      </c>
      <c r="AZ657" s="116" t="s">
        <v>69</v>
      </c>
      <c r="BA657" s="116" t="s">
        <v>69</v>
      </c>
    </row>
    <row r="658" spans="2:53" x14ac:dyDescent="0.25">
      <c r="B658" s="116">
        <v>2024</v>
      </c>
      <c r="C658" s="116">
        <v>891780111</v>
      </c>
      <c r="D658" s="117" t="s">
        <v>64</v>
      </c>
      <c r="E658" s="119" t="s">
        <v>3209</v>
      </c>
      <c r="F658" s="124" t="s">
        <v>3354</v>
      </c>
      <c r="G658" s="218">
        <v>0</v>
      </c>
      <c r="H658" s="119" t="s">
        <v>75</v>
      </c>
      <c r="I658" s="117" t="s">
        <v>65</v>
      </c>
      <c r="J658" s="118" t="s">
        <v>3251</v>
      </c>
      <c r="K658" s="118">
        <v>6750000</v>
      </c>
      <c r="L658" s="116" t="s">
        <v>70</v>
      </c>
      <c r="M658" s="118" t="s">
        <v>3291</v>
      </c>
      <c r="N658" s="118">
        <v>1083022769</v>
      </c>
      <c r="O658" s="118">
        <v>13</v>
      </c>
      <c r="P658" s="193">
        <v>45302</v>
      </c>
      <c r="Q658" s="118">
        <v>4518689382</v>
      </c>
      <c r="R658" s="219">
        <v>45392</v>
      </c>
      <c r="S658" s="118">
        <v>6750000</v>
      </c>
      <c r="T658" s="119" t="s">
        <v>67</v>
      </c>
      <c r="U658" s="118">
        <v>7631392</v>
      </c>
      <c r="V658" s="118" t="s">
        <v>1181</v>
      </c>
      <c r="W658" s="219">
        <v>45392</v>
      </c>
      <c r="X658" s="219">
        <v>45392</v>
      </c>
      <c r="Y658" s="125" t="s">
        <v>77</v>
      </c>
      <c r="Z658" s="219">
        <v>45457</v>
      </c>
      <c r="AA658" s="124">
        <f t="shared" si="52"/>
        <v>65</v>
      </c>
      <c r="AB658" s="118">
        <v>0</v>
      </c>
      <c r="AC658" s="220">
        <v>0</v>
      </c>
      <c r="AD658" s="118">
        <v>0</v>
      </c>
      <c r="AE658" s="193" t="s">
        <v>77</v>
      </c>
      <c r="AF658" s="124">
        <f t="shared" si="53"/>
        <v>0</v>
      </c>
      <c r="AG658" s="118">
        <v>1</v>
      </c>
      <c r="AH658" s="118">
        <v>4050000</v>
      </c>
      <c r="AI658" s="193">
        <v>45415</v>
      </c>
      <c r="AJ658" s="119">
        <v>0</v>
      </c>
      <c r="AK658" s="123" t="s">
        <v>77</v>
      </c>
      <c r="AL658" s="123" t="s">
        <v>77</v>
      </c>
      <c r="AM658" s="124">
        <f t="shared" si="54"/>
        <v>0</v>
      </c>
      <c r="AN658" s="124">
        <f>+K658+AC658-AH658</f>
        <v>2700000</v>
      </c>
      <c r="AO658" s="119" t="s">
        <v>69</v>
      </c>
      <c r="AP658" s="118">
        <v>6750000</v>
      </c>
      <c r="AQ658" s="119" t="s">
        <v>1214</v>
      </c>
      <c r="AR658" s="118">
        <v>0</v>
      </c>
      <c r="AS658" s="127" t="s">
        <v>77</v>
      </c>
      <c r="AT658" s="221">
        <v>2700000</v>
      </c>
      <c r="AU658" s="159">
        <f t="shared" si="50"/>
        <v>0</v>
      </c>
      <c r="AV658" s="98">
        <f t="shared" si="51"/>
        <v>1</v>
      </c>
      <c r="AW658" s="193" t="s">
        <v>77</v>
      </c>
      <c r="AX658" s="119" t="s">
        <v>1216</v>
      </c>
      <c r="AY658" s="124" t="s">
        <v>3315</v>
      </c>
      <c r="AZ658" s="116" t="s">
        <v>69</v>
      </c>
      <c r="BA658" s="116" t="s">
        <v>69</v>
      </c>
    </row>
    <row r="659" spans="2:53" x14ac:dyDescent="0.25">
      <c r="B659" s="116">
        <v>2024</v>
      </c>
      <c r="C659" s="116">
        <v>891780111</v>
      </c>
      <c r="D659" s="117" t="s">
        <v>64</v>
      </c>
      <c r="E659" s="119" t="s">
        <v>3210</v>
      </c>
      <c r="F659" s="124" t="s">
        <v>3355</v>
      </c>
      <c r="G659" s="218">
        <v>0</v>
      </c>
      <c r="H659" s="119" t="s">
        <v>75</v>
      </c>
      <c r="I659" s="117" t="s">
        <v>1819</v>
      </c>
      <c r="J659" s="118" t="s">
        <v>3252</v>
      </c>
      <c r="K659" s="118">
        <v>3300000</v>
      </c>
      <c r="L659" s="116" t="s">
        <v>70</v>
      </c>
      <c r="M659" s="118" t="s">
        <v>2632</v>
      </c>
      <c r="N659" s="118">
        <v>1090437788</v>
      </c>
      <c r="O659" s="118">
        <v>386</v>
      </c>
      <c r="P659" s="219">
        <v>45338</v>
      </c>
      <c r="Q659" s="118">
        <v>52520000</v>
      </c>
      <c r="R659" s="219">
        <v>45397</v>
      </c>
      <c r="S659" s="118">
        <v>3300000</v>
      </c>
      <c r="T659" s="119" t="s">
        <v>67</v>
      </c>
      <c r="U659" s="118">
        <v>36726018</v>
      </c>
      <c r="V659" s="118" t="s">
        <v>2718</v>
      </c>
      <c r="W659" s="219">
        <v>45393</v>
      </c>
      <c r="X659" s="219">
        <v>45397</v>
      </c>
      <c r="Y659" s="125" t="s">
        <v>77</v>
      </c>
      <c r="Z659" s="219">
        <v>45442</v>
      </c>
      <c r="AA659" s="124">
        <f t="shared" si="52"/>
        <v>45</v>
      </c>
      <c r="AB659" s="118">
        <v>1</v>
      </c>
      <c r="AC659" s="220">
        <v>1100000</v>
      </c>
      <c r="AD659" s="118">
        <v>1</v>
      </c>
      <c r="AE659" s="193">
        <v>45457</v>
      </c>
      <c r="AF659" s="124">
        <f t="shared" si="53"/>
        <v>15</v>
      </c>
      <c r="AG659" s="118">
        <v>0</v>
      </c>
      <c r="AH659" s="118">
        <v>0</v>
      </c>
      <c r="AI659" s="193" t="s">
        <v>77</v>
      </c>
      <c r="AJ659" s="119">
        <v>0</v>
      </c>
      <c r="AK659" s="123" t="s">
        <v>77</v>
      </c>
      <c r="AL659" s="123" t="s">
        <v>77</v>
      </c>
      <c r="AM659" s="124">
        <f t="shared" si="54"/>
        <v>0</v>
      </c>
      <c r="AN659" s="124">
        <f>+K659+AC659-AH659</f>
        <v>4400000</v>
      </c>
      <c r="AO659" s="119" t="s">
        <v>69</v>
      </c>
      <c r="AP659" s="118">
        <v>3300000</v>
      </c>
      <c r="AQ659" s="119" t="s">
        <v>1214</v>
      </c>
      <c r="AR659" s="118">
        <v>0</v>
      </c>
      <c r="AS659" s="127" t="s">
        <v>77</v>
      </c>
      <c r="AT659" s="221">
        <v>3300000</v>
      </c>
      <c r="AU659" s="159">
        <f t="shared" si="50"/>
        <v>1100000</v>
      </c>
      <c r="AV659" s="98">
        <f t="shared" si="51"/>
        <v>0.75</v>
      </c>
      <c r="AW659" s="193" t="s">
        <v>77</v>
      </c>
      <c r="AX659" s="119" t="s">
        <v>1215</v>
      </c>
      <c r="AY659" s="124" t="s">
        <v>3316</v>
      </c>
      <c r="AZ659" s="116" t="s">
        <v>69</v>
      </c>
      <c r="BA659" s="116" t="s">
        <v>69</v>
      </c>
    </row>
    <row r="660" spans="2:53" x14ac:dyDescent="0.25">
      <c r="B660" s="116">
        <v>2024</v>
      </c>
      <c r="C660" s="116">
        <v>891780111</v>
      </c>
      <c r="D660" s="117" t="s">
        <v>64</v>
      </c>
      <c r="E660" s="119" t="s">
        <v>3211</v>
      </c>
      <c r="F660" s="124" t="s">
        <v>3356</v>
      </c>
      <c r="G660" s="218">
        <v>0</v>
      </c>
      <c r="H660" s="119" t="s">
        <v>75</v>
      </c>
      <c r="I660" s="117" t="s">
        <v>644</v>
      </c>
      <c r="J660" s="118" t="s">
        <v>3253</v>
      </c>
      <c r="K660" s="118">
        <v>9000000</v>
      </c>
      <c r="L660" s="116" t="s">
        <v>70</v>
      </c>
      <c r="M660" s="118" t="s">
        <v>1095</v>
      </c>
      <c r="N660" s="118">
        <v>1082932668</v>
      </c>
      <c r="O660" s="118">
        <v>855</v>
      </c>
      <c r="P660" s="219">
        <v>45390</v>
      </c>
      <c r="Q660" s="118">
        <v>400000000</v>
      </c>
      <c r="R660" s="219">
        <v>45393</v>
      </c>
      <c r="S660" s="118">
        <v>9000000</v>
      </c>
      <c r="T660" s="119" t="s">
        <v>67</v>
      </c>
      <c r="U660" s="118">
        <v>1192791759</v>
      </c>
      <c r="V660" s="118" t="s">
        <v>1179</v>
      </c>
      <c r="W660" s="219">
        <v>45393</v>
      </c>
      <c r="X660" s="219">
        <v>45393</v>
      </c>
      <c r="Y660" s="125" t="s">
        <v>77</v>
      </c>
      <c r="Z660" s="219">
        <v>45473</v>
      </c>
      <c r="AA660" s="124">
        <f t="shared" si="52"/>
        <v>80</v>
      </c>
      <c r="AB660" s="118">
        <v>0</v>
      </c>
      <c r="AC660" s="220">
        <v>0</v>
      </c>
      <c r="AD660" s="118">
        <v>0</v>
      </c>
      <c r="AE660" s="193" t="s">
        <v>77</v>
      </c>
      <c r="AF660" s="124">
        <f t="shared" si="53"/>
        <v>0</v>
      </c>
      <c r="AG660" s="118">
        <v>0</v>
      </c>
      <c r="AH660" s="118">
        <v>0</v>
      </c>
      <c r="AI660" s="193" t="s">
        <v>77</v>
      </c>
      <c r="AJ660" s="119">
        <v>0</v>
      </c>
      <c r="AK660" s="123" t="s">
        <v>77</v>
      </c>
      <c r="AL660" s="123" t="s">
        <v>77</v>
      </c>
      <c r="AM660" s="124">
        <f t="shared" si="54"/>
        <v>0</v>
      </c>
      <c r="AN660" s="124">
        <f>+K660+AC660-AH660</f>
        <v>9000000</v>
      </c>
      <c r="AO660" s="119" t="s">
        <v>69</v>
      </c>
      <c r="AP660" s="118">
        <v>9000000</v>
      </c>
      <c r="AQ660" s="119" t="s">
        <v>1214</v>
      </c>
      <c r="AR660" s="118">
        <v>0</v>
      </c>
      <c r="AS660" s="127" t="s">
        <v>77</v>
      </c>
      <c r="AT660" s="221">
        <v>6000000</v>
      </c>
      <c r="AU660" s="159">
        <f t="shared" si="50"/>
        <v>3000000</v>
      </c>
      <c r="AV660" s="98">
        <f t="shared" si="51"/>
        <v>0.66666666666666663</v>
      </c>
      <c r="AW660" s="193" t="s">
        <v>77</v>
      </c>
      <c r="AX660" s="119" t="s">
        <v>1215</v>
      </c>
      <c r="AY660" s="124" t="s">
        <v>3317</v>
      </c>
      <c r="AZ660" s="116" t="s">
        <v>69</v>
      </c>
      <c r="BA660" s="116" t="s">
        <v>69</v>
      </c>
    </row>
    <row r="661" spans="2:53" x14ac:dyDescent="0.25">
      <c r="B661" s="116">
        <v>2024</v>
      </c>
      <c r="C661" s="116">
        <v>891780111</v>
      </c>
      <c r="D661" s="117" t="s">
        <v>64</v>
      </c>
      <c r="E661" s="119" t="s">
        <v>3212</v>
      </c>
      <c r="F661" s="124" t="s">
        <v>3357</v>
      </c>
      <c r="G661" s="218">
        <v>0</v>
      </c>
      <c r="H661" s="119" t="s">
        <v>75</v>
      </c>
      <c r="I661" s="117" t="s">
        <v>644</v>
      </c>
      <c r="J661" s="118" t="s">
        <v>3254</v>
      </c>
      <c r="K661" s="118">
        <v>10800000</v>
      </c>
      <c r="L661" s="116" t="s">
        <v>70</v>
      </c>
      <c r="M661" s="118" t="s">
        <v>1093</v>
      </c>
      <c r="N661" s="118">
        <v>1045684931</v>
      </c>
      <c r="O661" s="118">
        <v>855</v>
      </c>
      <c r="P661" s="219">
        <v>45390</v>
      </c>
      <c r="Q661" s="118">
        <v>400000000</v>
      </c>
      <c r="R661" s="219">
        <v>45393</v>
      </c>
      <c r="S661" s="118">
        <v>10800000</v>
      </c>
      <c r="T661" s="119" t="s">
        <v>67</v>
      </c>
      <c r="U661" s="118">
        <v>1192791759</v>
      </c>
      <c r="V661" s="118" t="s">
        <v>1179</v>
      </c>
      <c r="W661" s="219">
        <v>45393</v>
      </c>
      <c r="X661" s="219">
        <v>45393</v>
      </c>
      <c r="Y661" s="125" t="s">
        <v>77</v>
      </c>
      <c r="Z661" s="219">
        <v>45473</v>
      </c>
      <c r="AA661" s="124">
        <f t="shared" si="52"/>
        <v>80</v>
      </c>
      <c r="AB661" s="118">
        <v>0</v>
      </c>
      <c r="AC661" s="220">
        <v>0</v>
      </c>
      <c r="AD661" s="118">
        <v>0</v>
      </c>
      <c r="AE661" s="193" t="s">
        <v>77</v>
      </c>
      <c r="AF661" s="124">
        <f t="shared" si="53"/>
        <v>0</v>
      </c>
      <c r="AG661" s="118">
        <v>0</v>
      </c>
      <c r="AH661" s="118">
        <v>0</v>
      </c>
      <c r="AI661" s="193" t="s">
        <v>77</v>
      </c>
      <c r="AJ661" s="119">
        <v>0</v>
      </c>
      <c r="AK661" s="123" t="s">
        <v>77</v>
      </c>
      <c r="AL661" s="123" t="s">
        <v>77</v>
      </c>
      <c r="AM661" s="124">
        <f t="shared" si="54"/>
        <v>0</v>
      </c>
      <c r="AN661" s="124">
        <f>+K661+AC661-AH661</f>
        <v>10800000</v>
      </c>
      <c r="AO661" s="119" t="s">
        <v>69</v>
      </c>
      <c r="AP661" s="118">
        <v>10800000</v>
      </c>
      <c r="AQ661" s="119" t="s">
        <v>1214</v>
      </c>
      <c r="AR661" s="118">
        <v>0</v>
      </c>
      <c r="AS661" s="127" t="s">
        <v>77</v>
      </c>
      <c r="AT661" s="221">
        <v>7200000</v>
      </c>
      <c r="AU661" s="159">
        <f t="shared" si="50"/>
        <v>3600000</v>
      </c>
      <c r="AV661" s="98">
        <f t="shared" si="51"/>
        <v>0.66666666666666663</v>
      </c>
      <c r="AW661" s="193" t="s">
        <v>77</v>
      </c>
      <c r="AX661" s="119" t="s">
        <v>1215</v>
      </c>
      <c r="AY661" s="124" t="s">
        <v>3317</v>
      </c>
      <c r="AZ661" s="116" t="s">
        <v>69</v>
      </c>
      <c r="BA661" s="116" t="s">
        <v>69</v>
      </c>
    </row>
    <row r="662" spans="2:53" x14ac:dyDescent="0.25">
      <c r="B662" s="116">
        <v>2024</v>
      </c>
      <c r="C662" s="116">
        <v>891780111</v>
      </c>
      <c r="D662" s="117" t="s">
        <v>64</v>
      </c>
      <c r="E662" s="119" t="s">
        <v>3213</v>
      </c>
      <c r="F662" s="124" t="s">
        <v>3358</v>
      </c>
      <c r="G662" s="218">
        <v>0</v>
      </c>
      <c r="H662" s="119" t="s">
        <v>75</v>
      </c>
      <c r="I662" s="117" t="s">
        <v>644</v>
      </c>
      <c r="J662" s="118" t="s">
        <v>3255</v>
      </c>
      <c r="K662" s="118">
        <v>13500000</v>
      </c>
      <c r="L662" s="116" t="s">
        <v>70</v>
      </c>
      <c r="M662" s="118" t="s">
        <v>1091</v>
      </c>
      <c r="N662" s="118">
        <v>1082982258</v>
      </c>
      <c r="O662" s="118">
        <v>855</v>
      </c>
      <c r="P662" s="219">
        <v>45390</v>
      </c>
      <c r="Q662" s="118">
        <v>400000000</v>
      </c>
      <c r="R662" s="219">
        <v>45393</v>
      </c>
      <c r="S662" s="118">
        <v>13500000</v>
      </c>
      <c r="T662" s="119" t="s">
        <v>67</v>
      </c>
      <c r="U662" s="118">
        <v>1192791759</v>
      </c>
      <c r="V662" s="118" t="s">
        <v>1179</v>
      </c>
      <c r="W662" s="219">
        <v>45393</v>
      </c>
      <c r="X662" s="219">
        <v>45393</v>
      </c>
      <c r="Y662" s="125" t="s">
        <v>77</v>
      </c>
      <c r="Z662" s="219">
        <v>45473</v>
      </c>
      <c r="AA662" s="124">
        <f t="shared" si="52"/>
        <v>80</v>
      </c>
      <c r="AB662" s="118">
        <v>0</v>
      </c>
      <c r="AC662" s="220">
        <v>0</v>
      </c>
      <c r="AD662" s="118">
        <v>0</v>
      </c>
      <c r="AE662" s="193" t="s">
        <v>77</v>
      </c>
      <c r="AF662" s="124">
        <f t="shared" si="53"/>
        <v>0</v>
      </c>
      <c r="AG662" s="118">
        <v>0</v>
      </c>
      <c r="AH662" s="118">
        <v>0</v>
      </c>
      <c r="AI662" s="193" t="s">
        <v>77</v>
      </c>
      <c r="AJ662" s="119">
        <v>0</v>
      </c>
      <c r="AK662" s="123" t="s">
        <v>77</v>
      </c>
      <c r="AL662" s="123" t="s">
        <v>77</v>
      </c>
      <c r="AM662" s="124">
        <f t="shared" si="54"/>
        <v>0</v>
      </c>
      <c r="AN662" s="124">
        <f>+K662+AC662-AH662</f>
        <v>13500000</v>
      </c>
      <c r="AO662" s="119" t="s">
        <v>69</v>
      </c>
      <c r="AP662" s="118">
        <v>13500000</v>
      </c>
      <c r="AQ662" s="119" t="s">
        <v>1214</v>
      </c>
      <c r="AR662" s="118">
        <v>0</v>
      </c>
      <c r="AS662" s="127" t="s">
        <v>77</v>
      </c>
      <c r="AT662" s="221">
        <v>9000000</v>
      </c>
      <c r="AU662" s="159">
        <f t="shared" si="50"/>
        <v>4500000</v>
      </c>
      <c r="AV662" s="98">
        <f t="shared" si="51"/>
        <v>0.66666666666666663</v>
      </c>
      <c r="AW662" s="193" t="s">
        <v>77</v>
      </c>
      <c r="AX662" s="119" t="s">
        <v>1215</v>
      </c>
      <c r="AY662" s="124" t="s">
        <v>3318</v>
      </c>
      <c r="AZ662" s="116" t="s">
        <v>69</v>
      </c>
      <c r="BA662" s="116" t="s">
        <v>69</v>
      </c>
    </row>
    <row r="663" spans="2:53" x14ac:dyDescent="0.25">
      <c r="B663" s="116">
        <v>2024</v>
      </c>
      <c r="C663" s="116">
        <v>891780111</v>
      </c>
      <c r="D663" s="117" t="s">
        <v>64</v>
      </c>
      <c r="E663" s="119" t="s">
        <v>3214</v>
      </c>
      <c r="F663" s="124" t="s">
        <v>3359</v>
      </c>
      <c r="G663" s="218">
        <v>0</v>
      </c>
      <c r="H663" s="119" t="s">
        <v>75</v>
      </c>
      <c r="I663" s="117" t="s">
        <v>65</v>
      </c>
      <c r="J663" s="118" t="s">
        <v>3256</v>
      </c>
      <c r="K663" s="118">
        <v>5500000</v>
      </c>
      <c r="L663" s="116" t="s">
        <v>70</v>
      </c>
      <c r="M663" s="118" t="s">
        <v>3292</v>
      </c>
      <c r="N663" s="118">
        <v>1082975397</v>
      </c>
      <c r="O663" s="118">
        <v>13</v>
      </c>
      <c r="P663" s="193">
        <v>45302</v>
      </c>
      <c r="Q663" s="118">
        <v>4518689382</v>
      </c>
      <c r="R663" s="219">
        <v>45394</v>
      </c>
      <c r="S663" s="118">
        <v>5500000</v>
      </c>
      <c r="T663" s="119" t="s">
        <v>67</v>
      </c>
      <c r="U663" s="118">
        <v>36726018</v>
      </c>
      <c r="V663" s="118" t="s">
        <v>2718</v>
      </c>
      <c r="W663" s="219">
        <v>45394</v>
      </c>
      <c r="X663" s="219">
        <v>45394</v>
      </c>
      <c r="Y663" s="125" t="s">
        <v>77</v>
      </c>
      <c r="Z663" s="219">
        <v>45457</v>
      </c>
      <c r="AA663" s="124">
        <f t="shared" si="52"/>
        <v>63</v>
      </c>
      <c r="AB663" s="118">
        <v>0</v>
      </c>
      <c r="AC663" s="220">
        <v>0</v>
      </c>
      <c r="AD663" s="118">
        <v>0</v>
      </c>
      <c r="AE663" s="193" t="s">
        <v>77</v>
      </c>
      <c r="AF663" s="124">
        <f t="shared" si="53"/>
        <v>0</v>
      </c>
      <c r="AG663" s="118">
        <v>0</v>
      </c>
      <c r="AH663" s="118">
        <v>0</v>
      </c>
      <c r="AI663" s="193" t="s">
        <v>77</v>
      </c>
      <c r="AJ663" s="119">
        <v>0</v>
      </c>
      <c r="AK663" s="123" t="s">
        <v>77</v>
      </c>
      <c r="AL663" s="123" t="s">
        <v>77</v>
      </c>
      <c r="AM663" s="124">
        <f t="shared" si="54"/>
        <v>0</v>
      </c>
      <c r="AN663" s="124">
        <f>+K663+AC663-AH663</f>
        <v>5500000</v>
      </c>
      <c r="AO663" s="119" t="s">
        <v>69</v>
      </c>
      <c r="AP663" s="118">
        <v>5500000</v>
      </c>
      <c r="AQ663" s="119" t="s">
        <v>1214</v>
      </c>
      <c r="AR663" s="118">
        <v>0</v>
      </c>
      <c r="AS663" s="127" t="s">
        <v>77</v>
      </c>
      <c r="AT663" s="221">
        <v>4400000</v>
      </c>
      <c r="AU663" s="159">
        <f t="shared" si="50"/>
        <v>1100000</v>
      </c>
      <c r="AV663" s="98">
        <f t="shared" si="51"/>
        <v>0.8</v>
      </c>
      <c r="AW663" s="193" t="s">
        <v>77</v>
      </c>
      <c r="AX663" s="119" t="s">
        <v>1215</v>
      </c>
      <c r="AY663" s="124" t="s">
        <v>3319</v>
      </c>
      <c r="AZ663" s="116" t="s">
        <v>69</v>
      </c>
      <c r="BA663" s="116" t="s">
        <v>69</v>
      </c>
    </row>
    <row r="664" spans="2:53" x14ac:dyDescent="0.25">
      <c r="B664" s="116">
        <v>2024</v>
      </c>
      <c r="C664" s="116">
        <v>891780111</v>
      </c>
      <c r="D664" s="117" t="s">
        <v>64</v>
      </c>
      <c r="E664" s="119" t="s">
        <v>3215</v>
      </c>
      <c r="F664" s="124" t="s">
        <v>3360</v>
      </c>
      <c r="G664" s="218">
        <v>0</v>
      </c>
      <c r="H664" s="119" t="s">
        <v>75</v>
      </c>
      <c r="I664" s="117" t="s">
        <v>644</v>
      </c>
      <c r="J664" s="118" t="s">
        <v>819</v>
      </c>
      <c r="K664" s="118">
        <v>10800000</v>
      </c>
      <c r="L664" s="116" t="s">
        <v>70</v>
      </c>
      <c r="M664" s="118" t="s">
        <v>1092</v>
      </c>
      <c r="N664" s="118">
        <v>1081823159</v>
      </c>
      <c r="O664" s="118">
        <v>855</v>
      </c>
      <c r="P664" s="219">
        <v>45390</v>
      </c>
      <c r="Q664" s="118">
        <v>400000000</v>
      </c>
      <c r="R664" s="219">
        <v>45394</v>
      </c>
      <c r="S664" s="118">
        <v>10800000</v>
      </c>
      <c r="T664" s="119" t="s">
        <v>67</v>
      </c>
      <c r="U664" s="118">
        <v>1192791759</v>
      </c>
      <c r="V664" s="118" t="s">
        <v>1179</v>
      </c>
      <c r="W664" s="219">
        <v>45394</v>
      </c>
      <c r="X664" s="219">
        <v>45394</v>
      </c>
      <c r="Y664" s="125" t="s">
        <v>77</v>
      </c>
      <c r="Z664" s="219">
        <v>45473</v>
      </c>
      <c r="AA664" s="124">
        <f t="shared" si="52"/>
        <v>79</v>
      </c>
      <c r="AB664" s="118">
        <v>0</v>
      </c>
      <c r="AC664" s="220">
        <v>0</v>
      </c>
      <c r="AD664" s="118">
        <v>0</v>
      </c>
      <c r="AE664" s="193" t="s">
        <v>77</v>
      </c>
      <c r="AF664" s="124">
        <f t="shared" si="53"/>
        <v>0</v>
      </c>
      <c r="AG664" s="118">
        <v>0</v>
      </c>
      <c r="AH664" s="118">
        <v>0</v>
      </c>
      <c r="AI664" s="193" t="s">
        <v>77</v>
      </c>
      <c r="AJ664" s="119">
        <v>0</v>
      </c>
      <c r="AK664" s="123" t="s">
        <v>77</v>
      </c>
      <c r="AL664" s="123" t="s">
        <v>77</v>
      </c>
      <c r="AM664" s="124">
        <f t="shared" si="54"/>
        <v>0</v>
      </c>
      <c r="AN664" s="124">
        <f>+K664+AC664-AH664</f>
        <v>10800000</v>
      </c>
      <c r="AO664" s="119" t="s">
        <v>69</v>
      </c>
      <c r="AP664" s="118">
        <v>10800000</v>
      </c>
      <c r="AQ664" s="119" t="s">
        <v>1214</v>
      </c>
      <c r="AR664" s="118">
        <v>0</v>
      </c>
      <c r="AS664" s="127" t="s">
        <v>77</v>
      </c>
      <c r="AT664" s="221">
        <v>7200000</v>
      </c>
      <c r="AU664" s="159">
        <f t="shared" si="50"/>
        <v>3600000</v>
      </c>
      <c r="AV664" s="98">
        <f t="shared" si="51"/>
        <v>0.66666666666666663</v>
      </c>
      <c r="AW664" s="193" t="s">
        <v>77</v>
      </c>
      <c r="AX664" s="119" t="s">
        <v>1215</v>
      </c>
      <c r="AY664" s="124" t="s">
        <v>3320</v>
      </c>
      <c r="AZ664" s="116" t="s">
        <v>69</v>
      </c>
      <c r="BA664" s="116" t="s">
        <v>69</v>
      </c>
    </row>
    <row r="665" spans="2:53" x14ac:dyDescent="0.25">
      <c r="B665" s="116">
        <v>2024</v>
      </c>
      <c r="C665" s="116">
        <v>891780111</v>
      </c>
      <c r="D665" s="117" t="s">
        <v>64</v>
      </c>
      <c r="E665" s="119" t="s">
        <v>3216</v>
      </c>
      <c r="F665" s="124" t="s">
        <v>3361</v>
      </c>
      <c r="G665" s="218">
        <v>0</v>
      </c>
      <c r="H665" s="119" t="s">
        <v>75</v>
      </c>
      <c r="I665" s="117" t="s">
        <v>644</v>
      </c>
      <c r="J665" s="118" t="s">
        <v>819</v>
      </c>
      <c r="K665" s="118">
        <v>10800000</v>
      </c>
      <c r="L665" s="116" t="s">
        <v>70</v>
      </c>
      <c r="M665" s="118" t="s">
        <v>1094</v>
      </c>
      <c r="N665" s="118">
        <v>1082983016</v>
      </c>
      <c r="O665" s="118">
        <v>855</v>
      </c>
      <c r="P665" s="219">
        <v>45390</v>
      </c>
      <c r="Q665" s="118">
        <v>400000000</v>
      </c>
      <c r="R665" s="219">
        <v>45394</v>
      </c>
      <c r="S665" s="118">
        <v>10800000</v>
      </c>
      <c r="T665" s="119" t="s">
        <v>67</v>
      </c>
      <c r="U665" s="118">
        <v>1192791759</v>
      </c>
      <c r="V665" s="118" t="s">
        <v>1179</v>
      </c>
      <c r="W665" s="219">
        <v>45394</v>
      </c>
      <c r="X665" s="219">
        <v>45394</v>
      </c>
      <c r="Y665" s="125" t="s">
        <v>77</v>
      </c>
      <c r="Z665" s="219">
        <v>45473</v>
      </c>
      <c r="AA665" s="124">
        <f t="shared" si="52"/>
        <v>79</v>
      </c>
      <c r="AB665" s="118">
        <v>0</v>
      </c>
      <c r="AC665" s="220">
        <v>0</v>
      </c>
      <c r="AD665" s="118">
        <v>0</v>
      </c>
      <c r="AE665" s="193" t="s">
        <v>77</v>
      </c>
      <c r="AF665" s="124">
        <f t="shared" si="53"/>
        <v>0</v>
      </c>
      <c r="AG665" s="118">
        <v>0</v>
      </c>
      <c r="AH665" s="118">
        <v>0</v>
      </c>
      <c r="AI665" s="193" t="s">
        <v>77</v>
      </c>
      <c r="AJ665" s="119">
        <v>0</v>
      </c>
      <c r="AK665" s="123" t="s">
        <v>77</v>
      </c>
      <c r="AL665" s="123" t="s">
        <v>77</v>
      </c>
      <c r="AM665" s="124">
        <f t="shared" si="54"/>
        <v>0</v>
      </c>
      <c r="AN665" s="124">
        <f>+K665+AC665-AH665</f>
        <v>10800000</v>
      </c>
      <c r="AO665" s="119" t="s">
        <v>69</v>
      </c>
      <c r="AP665" s="118">
        <v>10800000</v>
      </c>
      <c r="AQ665" s="119" t="s">
        <v>1214</v>
      </c>
      <c r="AR665" s="118">
        <v>0</v>
      </c>
      <c r="AS665" s="127" t="s">
        <v>77</v>
      </c>
      <c r="AT665" s="221">
        <v>7200000</v>
      </c>
      <c r="AU665" s="159">
        <f t="shared" si="50"/>
        <v>3600000</v>
      </c>
      <c r="AV665" s="98">
        <f t="shared" si="51"/>
        <v>0.66666666666666663</v>
      </c>
      <c r="AW665" s="193" t="s">
        <v>77</v>
      </c>
      <c r="AX665" s="119" t="s">
        <v>1215</v>
      </c>
      <c r="AY665" s="124" t="s">
        <v>3321</v>
      </c>
      <c r="AZ665" s="116" t="s">
        <v>69</v>
      </c>
      <c r="BA665" s="116" t="s">
        <v>69</v>
      </c>
    </row>
    <row r="666" spans="2:53" x14ac:dyDescent="0.25">
      <c r="B666" s="116">
        <v>2024</v>
      </c>
      <c r="C666" s="116">
        <v>891780111</v>
      </c>
      <c r="D666" s="117" t="s">
        <v>64</v>
      </c>
      <c r="E666" s="119" t="s">
        <v>3217</v>
      </c>
      <c r="F666" s="124" t="s">
        <v>3362</v>
      </c>
      <c r="G666" s="218">
        <v>0</v>
      </c>
      <c r="H666" s="119" t="s">
        <v>75</v>
      </c>
      <c r="I666" s="117" t="s">
        <v>65</v>
      </c>
      <c r="J666" s="118" t="s">
        <v>3257</v>
      </c>
      <c r="K666" s="118">
        <v>5250000</v>
      </c>
      <c r="L666" s="116" t="s">
        <v>70</v>
      </c>
      <c r="M666" s="118" t="s">
        <v>3293</v>
      </c>
      <c r="N666" s="118">
        <v>1082860214</v>
      </c>
      <c r="O666" s="118">
        <v>14</v>
      </c>
      <c r="P666" s="219">
        <v>45302</v>
      </c>
      <c r="Q666" s="118">
        <v>2126349000</v>
      </c>
      <c r="R666" s="219">
        <v>45397</v>
      </c>
      <c r="S666" s="118">
        <v>5250000</v>
      </c>
      <c r="T666" s="119" t="s">
        <v>67</v>
      </c>
      <c r="U666" s="118">
        <v>85467461</v>
      </c>
      <c r="V666" s="118" t="s">
        <v>3304</v>
      </c>
      <c r="W666" s="219">
        <v>45397</v>
      </c>
      <c r="X666" s="219">
        <v>45397</v>
      </c>
      <c r="Y666" s="125" t="s">
        <v>77</v>
      </c>
      <c r="Z666" s="219">
        <v>45457</v>
      </c>
      <c r="AA666" s="124">
        <f t="shared" si="52"/>
        <v>60</v>
      </c>
      <c r="AB666" s="118">
        <v>0</v>
      </c>
      <c r="AC666" s="220">
        <v>0</v>
      </c>
      <c r="AD666" s="118">
        <v>0</v>
      </c>
      <c r="AE666" s="193" t="s">
        <v>77</v>
      </c>
      <c r="AF666" s="124">
        <f t="shared" si="53"/>
        <v>0</v>
      </c>
      <c r="AG666" s="118">
        <v>0</v>
      </c>
      <c r="AH666" s="118">
        <v>0</v>
      </c>
      <c r="AI666" s="193" t="s">
        <v>77</v>
      </c>
      <c r="AJ666" s="119">
        <v>0</v>
      </c>
      <c r="AK666" s="123" t="s">
        <v>77</v>
      </c>
      <c r="AL666" s="123" t="s">
        <v>77</v>
      </c>
      <c r="AM666" s="124">
        <f t="shared" si="54"/>
        <v>0</v>
      </c>
      <c r="AN666" s="124">
        <f>+K666+AC666-AH666</f>
        <v>5250000</v>
      </c>
      <c r="AO666" s="119" t="s">
        <v>69</v>
      </c>
      <c r="AP666" s="118">
        <v>5250000</v>
      </c>
      <c r="AQ666" s="119" t="s">
        <v>1214</v>
      </c>
      <c r="AR666" s="118">
        <v>0</v>
      </c>
      <c r="AS666" s="127" t="s">
        <v>77</v>
      </c>
      <c r="AT666" s="221">
        <v>2100000</v>
      </c>
      <c r="AU666" s="159">
        <f t="shared" si="50"/>
        <v>3150000</v>
      </c>
      <c r="AV666" s="98">
        <f t="shared" si="51"/>
        <v>0.4</v>
      </c>
      <c r="AW666" s="193" t="s">
        <v>77</v>
      </c>
      <c r="AX666" s="119" t="s">
        <v>1215</v>
      </c>
      <c r="AY666" s="124" t="s">
        <v>3322</v>
      </c>
      <c r="AZ666" s="116" t="s">
        <v>69</v>
      </c>
      <c r="BA666" s="116" t="s">
        <v>69</v>
      </c>
    </row>
    <row r="667" spans="2:53" x14ac:dyDescent="0.25">
      <c r="B667" s="116">
        <v>2024</v>
      </c>
      <c r="C667" s="116">
        <v>891780111</v>
      </c>
      <c r="D667" s="117" t="s">
        <v>64</v>
      </c>
      <c r="E667" s="119" t="s">
        <v>3218</v>
      </c>
      <c r="F667" s="124" t="s">
        <v>3363</v>
      </c>
      <c r="G667" s="218">
        <v>0</v>
      </c>
      <c r="H667" s="119" t="s">
        <v>75</v>
      </c>
      <c r="I667" s="117" t="s">
        <v>65</v>
      </c>
      <c r="J667" s="118" t="s">
        <v>3258</v>
      </c>
      <c r="K667" s="118">
        <v>6750000</v>
      </c>
      <c r="L667" s="116" t="s">
        <v>70</v>
      </c>
      <c r="M667" s="118" t="s">
        <v>3294</v>
      </c>
      <c r="N667" s="118">
        <v>1082944852</v>
      </c>
      <c r="O667" s="118">
        <v>13</v>
      </c>
      <c r="P667" s="193">
        <v>45302</v>
      </c>
      <c r="Q667" s="118">
        <v>4518689382</v>
      </c>
      <c r="R667" s="219">
        <v>45397</v>
      </c>
      <c r="S667" s="118">
        <v>6750000</v>
      </c>
      <c r="T667" s="119" t="s">
        <v>67</v>
      </c>
      <c r="U667" s="118">
        <v>85152695</v>
      </c>
      <c r="V667" s="118" t="s">
        <v>1189</v>
      </c>
      <c r="W667" s="219">
        <v>45397</v>
      </c>
      <c r="X667" s="219">
        <v>45397</v>
      </c>
      <c r="Y667" s="125" t="s">
        <v>77</v>
      </c>
      <c r="Z667" s="219">
        <v>45457</v>
      </c>
      <c r="AA667" s="124">
        <f t="shared" si="52"/>
        <v>60</v>
      </c>
      <c r="AB667" s="118">
        <v>0</v>
      </c>
      <c r="AC667" s="220">
        <v>0</v>
      </c>
      <c r="AD667" s="118">
        <v>0</v>
      </c>
      <c r="AE667" s="193" t="s">
        <v>77</v>
      </c>
      <c r="AF667" s="124">
        <f t="shared" si="53"/>
        <v>0</v>
      </c>
      <c r="AG667" s="118">
        <v>0</v>
      </c>
      <c r="AH667" s="118">
        <v>0</v>
      </c>
      <c r="AI667" s="193" t="s">
        <v>77</v>
      </c>
      <c r="AJ667" s="119">
        <v>0</v>
      </c>
      <c r="AK667" s="123" t="s">
        <v>77</v>
      </c>
      <c r="AL667" s="123" t="s">
        <v>77</v>
      </c>
      <c r="AM667" s="124">
        <f t="shared" si="54"/>
        <v>0</v>
      </c>
      <c r="AN667" s="124">
        <f>+K667+AC667-AH667</f>
        <v>6750000</v>
      </c>
      <c r="AO667" s="119" t="s">
        <v>69</v>
      </c>
      <c r="AP667" s="118">
        <v>6750000</v>
      </c>
      <c r="AQ667" s="119" t="s">
        <v>1214</v>
      </c>
      <c r="AR667" s="118">
        <v>0</v>
      </c>
      <c r="AS667" s="127" t="s">
        <v>77</v>
      </c>
      <c r="AT667" s="221">
        <v>2700000</v>
      </c>
      <c r="AU667" s="159">
        <f t="shared" si="50"/>
        <v>4050000</v>
      </c>
      <c r="AV667" s="98">
        <f t="shared" si="51"/>
        <v>0.4</v>
      </c>
      <c r="AW667" s="193" t="s">
        <v>77</v>
      </c>
      <c r="AX667" s="119" t="s">
        <v>1215</v>
      </c>
      <c r="AY667" s="124" t="s">
        <v>3323</v>
      </c>
      <c r="AZ667" s="116" t="s">
        <v>69</v>
      </c>
      <c r="BA667" s="116" t="s">
        <v>69</v>
      </c>
    </row>
    <row r="668" spans="2:53" x14ac:dyDescent="0.25">
      <c r="B668" s="116">
        <v>2024</v>
      </c>
      <c r="C668" s="116">
        <v>891780111</v>
      </c>
      <c r="D668" s="117" t="s">
        <v>64</v>
      </c>
      <c r="E668" s="119" t="s">
        <v>3219</v>
      </c>
      <c r="F668" s="124" t="s">
        <v>3364</v>
      </c>
      <c r="G668" s="218">
        <v>0</v>
      </c>
      <c r="H668" s="119" t="s">
        <v>75</v>
      </c>
      <c r="I668" s="117" t="s">
        <v>65</v>
      </c>
      <c r="J668" s="118" t="s">
        <v>3259</v>
      </c>
      <c r="K668" s="118">
        <v>5400000</v>
      </c>
      <c r="L668" s="116" t="s">
        <v>70</v>
      </c>
      <c r="M668" s="118" t="s">
        <v>3295</v>
      </c>
      <c r="N668" s="118">
        <v>57291636</v>
      </c>
      <c r="O668" s="118">
        <v>13</v>
      </c>
      <c r="P668" s="193">
        <v>45302</v>
      </c>
      <c r="Q668" s="118">
        <v>4518689382</v>
      </c>
      <c r="R668" s="219">
        <v>45398</v>
      </c>
      <c r="S668" s="118">
        <v>5400000</v>
      </c>
      <c r="T668" s="119" t="s">
        <v>67</v>
      </c>
      <c r="U668" s="118">
        <v>85154788</v>
      </c>
      <c r="V668" s="118" t="s">
        <v>2716</v>
      </c>
      <c r="W668" s="219">
        <v>45398</v>
      </c>
      <c r="X668" s="219">
        <v>45398</v>
      </c>
      <c r="Y668" s="125" t="s">
        <v>77</v>
      </c>
      <c r="Z668" s="219">
        <v>45457</v>
      </c>
      <c r="AA668" s="124">
        <f t="shared" si="52"/>
        <v>59</v>
      </c>
      <c r="AB668" s="118">
        <v>0</v>
      </c>
      <c r="AC668" s="220">
        <v>0</v>
      </c>
      <c r="AD668" s="118">
        <v>0</v>
      </c>
      <c r="AE668" s="193" t="s">
        <v>77</v>
      </c>
      <c r="AF668" s="124">
        <f t="shared" si="53"/>
        <v>0</v>
      </c>
      <c r="AG668" s="118">
        <v>0</v>
      </c>
      <c r="AH668" s="118">
        <v>0</v>
      </c>
      <c r="AI668" s="193" t="s">
        <v>77</v>
      </c>
      <c r="AJ668" s="119">
        <v>0</v>
      </c>
      <c r="AK668" s="123" t="s">
        <v>77</v>
      </c>
      <c r="AL668" s="123" t="s">
        <v>77</v>
      </c>
      <c r="AM668" s="124">
        <f t="shared" si="54"/>
        <v>0</v>
      </c>
      <c r="AN668" s="124">
        <f>+K668+AC668-AH668</f>
        <v>5400000</v>
      </c>
      <c r="AO668" s="119" t="s">
        <v>69</v>
      </c>
      <c r="AP668" s="118">
        <v>5400000</v>
      </c>
      <c r="AQ668" s="119" t="s">
        <v>1214</v>
      </c>
      <c r="AR668" s="118">
        <v>0</v>
      </c>
      <c r="AS668" s="127" t="s">
        <v>77</v>
      </c>
      <c r="AT668" s="221">
        <v>5400000</v>
      </c>
      <c r="AU668" s="159">
        <f t="shared" si="50"/>
        <v>0</v>
      </c>
      <c r="AV668" s="98">
        <f t="shared" si="51"/>
        <v>1</v>
      </c>
      <c r="AW668" s="193" t="s">
        <v>77</v>
      </c>
      <c r="AX668" s="119" t="s">
        <v>1497</v>
      </c>
      <c r="AY668" s="124" t="s">
        <v>3324</v>
      </c>
      <c r="AZ668" s="116" t="s">
        <v>69</v>
      </c>
      <c r="BA668" s="116" t="s">
        <v>69</v>
      </c>
    </row>
    <row r="669" spans="2:53" x14ac:dyDescent="0.25">
      <c r="B669" s="116">
        <v>2024</v>
      </c>
      <c r="C669" s="116">
        <v>891780111</v>
      </c>
      <c r="D669" s="117" t="s">
        <v>64</v>
      </c>
      <c r="E669" s="119" t="s">
        <v>3220</v>
      </c>
      <c r="F669" s="124" t="s">
        <v>3365</v>
      </c>
      <c r="G669" s="218">
        <v>0</v>
      </c>
      <c r="H669" s="119" t="s">
        <v>75</v>
      </c>
      <c r="I669" s="117" t="s">
        <v>644</v>
      </c>
      <c r="J669" s="118" t="s">
        <v>3260</v>
      </c>
      <c r="K669" s="118">
        <v>2700000</v>
      </c>
      <c r="L669" s="116" t="s">
        <v>70</v>
      </c>
      <c r="M669" s="118" t="s">
        <v>2391</v>
      </c>
      <c r="N669" s="118">
        <v>1083007524</v>
      </c>
      <c r="O669" s="118">
        <v>928</v>
      </c>
      <c r="P669" s="219">
        <v>45394</v>
      </c>
      <c r="Q669" s="118">
        <v>60300000</v>
      </c>
      <c r="R669" s="219">
        <v>45399</v>
      </c>
      <c r="S669" s="118">
        <v>2700000</v>
      </c>
      <c r="T669" s="119" t="s">
        <v>67</v>
      </c>
      <c r="U669" s="118">
        <v>36559959</v>
      </c>
      <c r="V669" s="118" t="s">
        <v>2706</v>
      </c>
      <c r="W669" s="219">
        <v>45399</v>
      </c>
      <c r="X669" s="219">
        <v>45399</v>
      </c>
      <c r="Y669" s="125" t="s">
        <v>77</v>
      </c>
      <c r="Z669" s="219">
        <v>45443</v>
      </c>
      <c r="AA669" s="124">
        <f t="shared" si="52"/>
        <v>44</v>
      </c>
      <c r="AB669" s="118">
        <v>0</v>
      </c>
      <c r="AC669" s="220">
        <v>0</v>
      </c>
      <c r="AD669" s="118">
        <v>0</v>
      </c>
      <c r="AE669" s="193" t="s">
        <v>77</v>
      </c>
      <c r="AF669" s="124">
        <f t="shared" si="53"/>
        <v>0</v>
      </c>
      <c r="AG669" s="118">
        <v>0</v>
      </c>
      <c r="AH669" s="118">
        <v>0</v>
      </c>
      <c r="AI669" s="193" t="s">
        <v>77</v>
      </c>
      <c r="AJ669" s="119">
        <v>0</v>
      </c>
      <c r="AK669" s="123" t="s">
        <v>77</v>
      </c>
      <c r="AL669" s="123" t="s">
        <v>77</v>
      </c>
      <c r="AM669" s="124">
        <f t="shared" si="54"/>
        <v>0</v>
      </c>
      <c r="AN669" s="124">
        <f>+K669+AC669-AH669</f>
        <v>2700000</v>
      </c>
      <c r="AO669" s="119" t="s">
        <v>1214</v>
      </c>
      <c r="AP669" s="118">
        <v>0</v>
      </c>
      <c r="AQ669" s="119" t="s">
        <v>1214</v>
      </c>
      <c r="AR669" s="118">
        <v>0</v>
      </c>
      <c r="AS669" s="127" t="s">
        <v>77</v>
      </c>
      <c r="AT669" s="221">
        <v>0</v>
      </c>
      <c r="AU669" s="159">
        <f t="shared" si="50"/>
        <v>2700000</v>
      </c>
      <c r="AV669" s="98">
        <f t="shared" si="51"/>
        <v>0</v>
      </c>
      <c r="AW669" s="193" t="s">
        <v>77</v>
      </c>
      <c r="AX669" s="119" t="s">
        <v>1215</v>
      </c>
      <c r="AY669" s="124" t="s">
        <v>3325</v>
      </c>
      <c r="AZ669" s="116" t="s">
        <v>69</v>
      </c>
      <c r="BA669" s="116" t="s">
        <v>69</v>
      </c>
    </row>
    <row r="670" spans="2:53" x14ac:dyDescent="0.25">
      <c r="B670" s="116">
        <v>2024</v>
      </c>
      <c r="C670" s="116">
        <v>891780111</v>
      </c>
      <c r="D670" s="117" t="s">
        <v>64</v>
      </c>
      <c r="E670" s="119" t="s">
        <v>3221</v>
      </c>
      <c r="F670" s="124" t="s">
        <v>3366</v>
      </c>
      <c r="G670" s="218">
        <v>0</v>
      </c>
      <c r="H670" s="119" t="s">
        <v>75</v>
      </c>
      <c r="I670" s="117" t="s">
        <v>644</v>
      </c>
      <c r="J670" s="118" t="s">
        <v>3261</v>
      </c>
      <c r="K670" s="118">
        <v>3400000</v>
      </c>
      <c r="L670" s="116" t="s">
        <v>70</v>
      </c>
      <c r="M670" s="118" t="s">
        <v>2695</v>
      </c>
      <c r="N670" s="118">
        <v>1083029427</v>
      </c>
      <c r="O670" s="118">
        <v>928</v>
      </c>
      <c r="P670" s="219">
        <v>45394</v>
      </c>
      <c r="Q670" s="118">
        <v>60300000</v>
      </c>
      <c r="R670" s="219">
        <v>45399</v>
      </c>
      <c r="S670" s="118">
        <v>3400000</v>
      </c>
      <c r="T670" s="119" t="s">
        <v>67</v>
      </c>
      <c r="U670" s="118">
        <v>36559959</v>
      </c>
      <c r="V670" s="118" t="s">
        <v>2706</v>
      </c>
      <c r="W670" s="219">
        <v>45399</v>
      </c>
      <c r="X670" s="219">
        <v>45399</v>
      </c>
      <c r="Y670" s="125" t="s">
        <v>77</v>
      </c>
      <c r="Z670" s="219">
        <v>45443</v>
      </c>
      <c r="AA670" s="124">
        <f t="shared" si="52"/>
        <v>44</v>
      </c>
      <c r="AB670" s="118">
        <v>0</v>
      </c>
      <c r="AC670" s="220">
        <v>0</v>
      </c>
      <c r="AD670" s="118">
        <v>0</v>
      </c>
      <c r="AE670" s="193" t="s">
        <v>77</v>
      </c>
      <c r="AF670" s="124">
        <f t="shared" si="53"/>
        <v>0</v>
      </c>
      <c r="AG670" s="118">
        <v>0</v>
      </c>
      <c r="AH670" s="118">
        <v>0</v>
      </c>
      <c r="AI670" s="193" t="s">
        <v>77</v>
      </c>
      <c r="AJ670" s="119">
        <v>0</v>
      </c>
      <c r="AK670" s="123" t="s">
        <v>77</v>
      </c>
      <c r="AL670" s="123" t="s">
        <v>77</v>
      </c>
      <c r="AM670" s="124">
        <f t="shared" si="54"/>
        <v>0</v>
      </c>
      <c r="AN670" s="124">
        <f>+K670+AC670-AH670</f>
        <v>3400000</v>
      </c>
      <c r="AO670" s="119" t="s">
        <v>1214</v>
      </c>
      <c r="AP670" s="118">
        <v>0</v>
      </c>
      <c r="AQ670" s="119" t="s">
        <v>1214</v>
      </c>
      <c r="AR670" s="118">
        <v>0</v>
      </c>
      <c r="AS670" s="127" t="s">
        <v>77</v>
      </c>
      <c r="AT670" s="221">
        <v>0</v>
      </c>
      <c r="AU670" s="159">
        <f t="shared" si="50"/>
        <v>3400000</v>
      </c>
      <c r="AV670" s="98">
        <f t="shared" si="51"/>
        <v>0</v>
      </c>
      <c r="AW670" s="193" t="s">
        <v>77</v>
      </c>
      <c r="AX670" s="119" t="s">
        <v>1215</v>
      </c>
      <c r="AY670" s="124" t="s">
        <v>3326</v>
      </c>
      <c r="AZ670" s="116" t="s">
        <v>69</v>
      </c>
      <c r="BA670" s="116" t="s">
        <v>69</v>
      </c>
    </row>
    <row r="671" spans="2:53" x14ac:dyDescent="0.25">
      <c r="B671" s="116">
        <v>2024</v>
      </c>
      <c r="C671" s="116">
        <v>891780111</v>
      </c>
      <c r="D671" s="117" t="s">
        <v>64</v>
      </c>
      <c r="E671" s="119" t="s">
        <v>3222</v>
      </c>
      <c r="F671" s="124" t="s">
        <v>3367</v>
      </c>
      <c r="G671" s="218">
        <v>0</v>
      </c>
      <c r="H671" s="119" t="s">
        <v>75</v>
      </c>
      <c r="I671" s="117" t="s">
        <v>644</v>
      </c>
      <c r="J671" s="118" t="s">
        <v>3262</v>
      </c>
      <c r="K671" s="118">
        <v>3400000</v>
      </c>
      <c r="L671" s="116" t="s">
        <v>70</v>
      </c>
      <c r="M671" s="118" t="s">
        <v>3146</v>
      </c>
      <c r="N671" s="118">
        <v>1221970531</v>
      </c>
      <c r="O671" s="118">
        <v>928</v>
      </c>
      <c r="P671" s="219">
        <v>45394</v>
      </c>
      <c r="Q671" s="118">
        <v>60300000</v>
      </c>
      <c r="R671" s="219">
        <v>45399</v>
      </c>
      <c r="S671" s="118">
        <v>3400000</v>
      </c>
      <c r="T671" s="119" t="s">
        <v>67</v>
      </c>
      <c r="U671" s="118">
        <v>36559959</v>
      </c>
      <c r="V671" s="118" t="s">
        <v>2706</v>
      </c>
      <c r="W671" s="219">
        <v>45399</v>
      </c>
      <c r="X671" s="219">
        <v>45399</v>
      </c>
      <c r="Y671" s="125" t="s">
        <v>77</v>
      </c>
      <c r="Z671" s="219">
        <v>45443</v>
      </c>
      <c r="AA671" s="124">
        <f t="shared" si="52"/>
        <v>44</v>
      </c>
      <c r="AB671" s="118">
        <v>0</v>
      </c>
      <c r="AC671" s="220">
        <v>0</v>
      </c>
      <c r="AD671" s="118">
        <v>0</v>
      </c>
      <c r="AE671" s="193" t="s">
        <v>77</v>
      </c>
      <c r="AF671" s="124">
        <f t="shared" si="53"/>
        <v>0</v>
      </c>
      <c r="AG671" s="118">
        <v>0</v>
      </c>
      <c r="AH671" s="118">
        <v>0</v>
      </c>
      <c r="AI671" s="193" t="s">
        <v>77</v>
      </c>
      <c r="AJ671" s="119">
        <v>0</v>
      </c>
      <c r="AK671" s="123" t="s">
        <v>77</v>
      </c>
      <c r="AL671" s="123" t="s">
        <v>77</v>
      </c>
      <c r="AM671" s="124">
        <f t="shared" si="54"/>
        <v>0</v>
      </c>
      <c r="AN671" s="124">
        <f>+K671+AC671-AH671</f>
        <v>3400000</v>
      </c>
      <c r="AO671" s="119" t="s">
        <v>1214</v>
      </c>
      <c r="AP671" s="118">
        <v>0</v>
      </c>
      <c r="AQ671" s="119" t="s">
        <v>1214</v>
      </c>
      <c r="AR671" s="118">
        <v>0</v>
      </c>
      <c r="AS671" s="127" t="s">
        <v>77</v>
      </c>
      <c r="AT671" s="221">
        <v>0</v>
      </c>
      <c r="AU671" s="159">
        <f t="shared" si="50"/>
        <v>3400000</v>
      </c>
      <c r="AV671" s="98">
        <f t="shared" si="51"/>
        <v>0</v>
      </c>
      <c r="AW671" s="193" t="s">
        <v>77</v>
      </c>
      <c r="AX671" s="119" t="s">
        <v>1215</v>
      </c>
      <c r="AY671" s="124" t="s">
        <v>3327</v>
      </c>
      <c r="AZ671" s="116" t="s">
        <v>69</v>
      </c>
      <c r="BA671" s="116" t="s">
        <v>69</v>
      </c>
    </row>
    <row r="672" spans="2:53" x14ac:dyDescent="0.25">
      <c r="B672" s="116">
        <v>2024</v>
      </c>
      <c r="C672" s="116">
        <v>891780111</v>
      </c>
      <c r="D672" s="117" t="s">
        <v>64</v>
      </c>
      <c r="E672" s="119" t="s">
        <v>3223</v>
      </c>
      <c r="F672" s="124" t="s">
        <v>3368</v>
      </c>
      <c r="G672" s="218">
        <v>0</v>
      </c>
      <c r="H672" s="119" t="s">
        <v>75</v>
      </c>
      <c r="I672" s="117" t="s">
        <v>644</v>
      </c>
      <c r="J672" s="118" t="s">
        <v>3263</v>
      </c>
      <c r="K672" s="118">
        <v>3400000</v>
      </c>
      <c r="L672" s="116" t="s">
        <v>70</v>
      </c>
      <c r="M672" s="118" t="s">
        <v>2398</v>
      </c>
      <c r="N672" s="118">
        <v>1042457246</v>
      </c>
      <c r="O672" s="118">
        <v>928</v>
      </c>
      <c r="P672" s="219">
        <v>45394</v>
      </c>
      <c r="Q672" s="118">
        <v>60300000</v>
      </c>
      <c r="R672" s="219">
        <v>45399</v>
      </c>
      <c r="S672" s="118">
        <v>3400000</v>
      </c>
      <c r="T672" s="119" t="s">
        <v>67</v>
      </c>
      <c r="U672" s="118">
        <v>36559959</v>
      </c>
      <c r="V672" s="118" t="s">
        <v>2706</v>
      </c>
      <c r="W672" s="219">
        <v>45399</v>
      </c>
      <c r="X672" s="219">
        <v>45399</v>
      </c>
      <c r="Y672" s="125" t="s">
        <v>77</v>
      </c>
      <c r="Z672" s="219">
        <v>45443</v>
      </c>
      <c r="AA672" s="124">
        <f t="shared" si="52"/>
        <v>44</v>
      </c>
      <c r="AB672" s="118">
        <v>0</v>
      </c>
      <c r="AC672" s="220">
        <v>0</v>
      </c>
      <c r="AD672" s="118">
        <v>0</v>
      </c>
      <c r="AE672" s="193" t="s">
        <v>77</v>
      </c>
      <c r="AF672" s="124">
        <f t="shared" si="53"/>
        <v>0</v>
      </c>
      <c r="AG672" s="118">
        <v>0</v>
      </c>
      <c r="AH672" s="118">
        <v>0</v>
      </c>
      <c r="AI672" s="193" t="s">
        <v>77</v>
      </c>
      <c r="AJ672" s="119">
        <v>0</v>
      </c>
      <c r="AK672" s="123" t="s">
        <v>77</v>
      </c>
      <c r="AL672" s="123" t="s">
        <v>77</v>
      </c>
      <c r="AM672" s="124">
        <f t="shared" si="54"/>
        <v>0</v>
      </c>
      <c r="AN672" s="124">
        <f>+K672+AC672-AH672</f>
        <v>3400000</v>
      </c>
      <c r="AO672" s="119" t="s">
        <v>1214</v>
      </c>
      <c r="AP672" s="118">
        <v>0</v>
      </c>
      <c r="AQ672" s="119" t="s">
        <v>1214</v>
      </c>
      <c r="AR672" s="118">
        <v>0</v>
      </c>
      <c r="AS672" s="127" t="s">
        <v>77</v>
      </c>
      <c r="AT672" s="221">
        <v>0</v>
      </c>
      <c r="AU672" s="159">
        <f t="shared" si="50"/>
        <v>3400000</v>
      </c>
      <c r="AV672" s="98">
        <f t="shared" si="51"/>
        <v>0</v>
      </c>
      <c r="AW672" s="193" t="s">
        <v>77</v>
      </c>
      <c r="AX672" s="119" t="s">
        <v>1215</v>
      </c>
      <c r="AY672" s="124" t="s">
        <v>3328</v>
      </c>
      <c r="AZ672" s="116" t="s">
        <v>69</v>
      </c>
      <c r="BA672" s="116" t="s">
        <v>69</v>
      </c>
    </row>
    <row r="673" spans="2:53" x14ac:dyDescent="0.25">
      <c r="B673" s="116">
        <v>2024</v>
      </c>
      <c r="C673" s="116">
        <v>891780111</v>
      </c>
      <c r="D673" s="117" t="s">
        <v>64</v>
      </c>
      <c r="E673" s="119" t="s">
        <v>3224</v>
      </c>
      <c r="F673" s="124" t="s">
        <v>3369</v>
      </c>
      <c r="G673" s="218">
        <v>0</v>
      </c>
      <c r="H673" s="119" t="s">
        <v>75</v>
      </c>
      <c r="I673" s="117" t="s">
        <v>644</v>
      </c>
      <c r="J673" s="118" t="s">
        <v>3264</v>
      </c>
      <c r="K673" s="118">
        <v>3400000</v>
      </c>
      <c r="L673" s="116" t="s">
        <v>70</v>
      </c>
      <c r="M673" s="118" t="s">
        <v>2407</v>
      </c>
      <c r="N673" s="118">
        <v>1083048377</v>
      </c>
      <c r="O673" s="118">
        <v>928</v>
      </c>
      <c r="P673" s="219">
        <v>45394</v>
      </c>
      <c r="Q673" s="118">
        <v>60300000</v>
      </c>
      <c r="R673" s="219">
        <v>45399</v>
      </c>
      <c r="S673" s="118">
        <v>3400000</v>
      </c>
      <c r="T673" s="119" t="s">
        <v>67</v>
      </c>
      <c r="U673" s="118">
        <v>36559959</v>
      </c>
      <c r="V673" s="118" t="s">
        <v>2706</v>
      </c>
      <c r="W673" s="219">
        <v>45399</v>
      </c>
      <c r="X673" s="219">
        <v>45399</v>
      </c>
      <c r="Y673" s="125" t="s">
        <v>77</v>
      </c>
      <c r="Z673" s="219">
        <v>45443</v>
      </c>
      <c r="AA673" s="124">
        <f t="shared" si="52"/>
        <v>44</v>
      </c>
      <c r="AB673" s="118">
        <v>0</v>
      </c>
      <c r="AC673" s="220">
        <v>0</v>
      </c>
      <c r="AD673" s="118">
        <v>0</v>
      </c>
      <c r="AE673" s="193" t="s">
        <v>77</v>
      </c>
      <c r="AF673" s="124">
        <f t="shared" si="53"/>
        <v>0</v>
      </c>
      <c r="AG673" s="118">
        <v>0</v>
      </c>
      <c r="AH673" s="118">
        <v>0</v>
      </c>
      <c r="AI673" s="193" t="s">
        <v>77</v>
      </c>
      <c r="AJ673" s="119">
        <v>0</v>
      </c>
      <c r="AK673" s="123" t="s">
        <v>77</v>
      </c>
      <c r="AL673" s="123" t="s">
        <v>77</v>
      </c>
      <c r="AM673" s="124">
        <f t="shared" si="54"/>
        <v>0</v>
      </c>
      <c r="AN673" s="124">
        <f>+K673+AC673-AH673</f>
        <v>3400000</v>
      </c>
      <c r="AO673" s="119" t="s">
        <v>1214</v>
      </c>
      <c r="AP673" s="118">
        <v>0</v>
      </c>
      <c r="AQ673" s="119" t="s">
        <v>1214</v>
      </c>
      <c r="AR673" s="118">
        <v>0</v>
      </c>
      <c r="AS673" s="127" t="s">
        <v>77</v>
      </c>
      <c r="AT673" s="221">
        <v>0</v>
      </c>
      <c r="AU673" s="159">
        <f t="shared" si="50"/>
        <v>3400000</v>
      </c>
      <c r="AV673" s="98">
        <f t="shared" si="51"/>
        <v>0</v>
      </c>
      <c r="AW673" s="193" t="s">
        <v>77</v>
      </c>
      <c r="AX673" s="119" t="s">
        <v>1215</v>
      </c>
      <c r="AY673" s="124" t="s">
        <v>3329</v>
      </c>
      <c r="AZ673" s="116" t="s">
        <v>69</v>
      </c>
      <c r="BA673" s="116" t="s">
        <v>69</v>
      </c>
    </row>
    <row r="674" spans="2:53" x14ac:dyDescent="0.25">
      <c r="B674" s="116">
        <v>2024</v>
      </c>
      <c r="C674" s="116">
        <v>891780111</v>
      </c>
      <c r="D674" s="117" t="s">
        <v>64</v>
      </c>
      <c r="E674" s="119" t="s">
        <v>3225</v>
      </c>
      <c r="F674" s="124" t="s">
        <v>3370</v>
      </c>
      <c r="G674" s="218">
        <v>0</v>
      </c>
      <c r="H674" s="119" t="s">
        <v>75</v>
      </c>
      <c r="I674" s="117" t="s">
        <v>644</v>
      </c>
      <c r="J674" s="118" t="s">
        <v>3265</v>
      </c>
      <c r="K674" s="118">
        <v>3400000</v>
      </c>
      <c r="L674" s="116" t="s">
        <v>70</v>
      </c>
      <c r="M674" s="118" t="s">
        <v>3150</v>
      </c>
      <c r="N674" s="118">
        <v>1004346609</v>
      </c>
      <c r="O674" s="118">
        <v>928</v>
      </c>
      <c r="P674" s="219">
        <v>45394</v>
      </c>
      <c r="Q674" s="118">
        <v>60300000</v>
      </c>
      <c r="R674" s="219">
        <v>45399</v>
      </c>
      <c r="S674" s="118">
        <v>3400000</v>
      </c>
      <c r="T674" s="119" t="s">
        <v>67</v>
      </c>
      <c r="U674" s="118">
        <v>36559959</v>
      </c>
      <c r="V674" s="118" t="s">
        <v>2706</v>
      </c>
      <c r="W674" s="219">
        <v>45399</v>
      </c>
      <c r="X674" s="219">
        <v>45399</v>
      </c>
      <c r="Y674" s="125" t="s">
        <v>77</v>
      </c>
      <c r="Z674" s="219">
        <v>45443</v>
      </c>
      <c r="AA674" s="124">
        <f t="shared" si="52"/>
        <v>44</v>
      </c>
      <c r="AB674" s="118">
        <v>0</v>
      </c>
      <c r="AC674" s="220">
        <v>0</v>
      </c>
      <c r="AD674" s="118">
        <v>0</v>
      </c>
      <c r="AE674" s="193" t="s">
        <v>77</v>
      </c>
      <c r="AF674" s="124">
        <f t="shared" si="53"/>
        <v>0</v>
      </c>
      <c r="AG674" s="118">
        <v>0</v>
      </c>
      <c r="AH674" s="118">
        <v>0</v>
      </c>
      <c r="AI674" s="193" t="s">
        <v>77</v>
      </c>
      <c r="AJ674" s="119">
        <v>0</v>
      </c>
      <c r="AK674" s="123" t="s">
        <v>77</v>
      </c>
      <c r="AL674" s="123" t="s">
        <v>77</v>
      </c>
      <c r="AM674" s="124">
        <f t="shared" si="54"/>
        <v>0</v>
      </c>
      <c r="AN674" s="124">
        <f>+K674+AC674-AH674</f>
        <v>3400000</v>
      </c>
      <c r="AO674" s="119" t="s">
        <v>1214</v>
      </c>
      <c r="AP674" s="118">
        <v>0</v>
      </c>
      <c r="AQ674" s="119" t="s">
        <v>1214</v>
      </c>
      <c r="AR674" s="118">
        <v>0</v>
      </c>
      <c r="AS674" s="127" t="s">
        <v>77</v>
      </c>
      <c r="AT674" s="221">
        <v>0</v>
      </c>
      <c r="AU674" s="159">
        <f t="shared" si="50"/>
        <v>3400000</v>
      </c>
      <c r="AV674" s="98">
        <f t="shared" si="51"/>
        <v>0</v>
      </c>
      <c r="AW674" s="193" t="s">
        <v>77</v>
      </c>
      <c r="AX674" s="119" t="s">
        <v>1215</v>
      </c>
      <c r="AY674" s="124" t="s">
        <v>3330</v>
      </c>
      <c r="AZ674" s="116" t="s">
        <v>69</v>
      </c>
      <c r="BA674" s="116" t="s">
        <v>69</v>
      </c>
    </row>
    <row r="675" spans="2:53" x14ac:dyDescent="0.25">
      <c r="B675" s="116">
        <v>2024</v>
      </c>
      <c r="C675" s="116">
        <v>891780111</v>
      </c>
      <c r="D675" s="117" t="s">
        <v>64</v>
      </c>
      <c r="E675" s="119" t="s">
        <v>3226</v>
      </c>
      <c r="F675" s="124" t="s">
        <v>3371</v>
      </c>
      <c r="G675" s="218">
        <v>0</v>
      </c>
      <c r="H675" s="119" t="s">
        <v>75</v>
      </c>
      <c r="I675" s="117" t="s">
        <v>644</v>
      </c>
      <c r="J675" s="118" t="s">
        <v>3266</v>
      </c>
      <c r="K675" s="118">
        <v>3400000</v>
      </c>
      <c r="L675" s="116" t="s">
        <v>70</v>
      </c>
      <c r="M675" s="118" t="s">
        <v>3156</v>
      </c>
      <c r="N675" s="118">
        <v>1045729776</v>
      </c>
      <c r="O675" s="118">
        <v>928</v>
      </c>
      <c r="P675" s="219">
        <v>45394</v>
      </c>
      <c r="Q675" s="118">
        <v>60300000</v>
      </c>
      <c r="R675" s="219">
        <v>45399</v>
      </c>
      <c r="S675" s="118">
        <v>3400000</v>
      </c>
      <c r="T675" s="119" t="s">
        <v>67</v>
      </c>
      <c r="U675" s="118">
        <v>36559959</v>
      </c>
      <c r="V675" s="118" t="s">
        <v>2706</v>
      </c>
      <c r="W675" s="219">
        <v>45399</v>
      </c>
      <c r="X675" s="219">
        <v>45399</v>
      </c>
      <c r="Y675" s="125" t="s">
        <v>77</v>
      </c>
      <c r="Z675" s="219">
        <v>45443</v>
      </c>
      <c r="AA675" s="124">
        <f t="shared" si="52"/>
        <v>44</v>
      </c>
      <c r="AB675" s="118">
        <v>0</v>
      </c>
      <c r="AC675" s="220">
        <v>0</v>
      </c>
      <c r="AD675" s="118">
        <v>0</v>
      </c>
      <c r="AE675" s="193" t="s">
        <v>77</v>
      </c>
      <c r="AF675" s="124">
        <f t="shared" si="53"/>
        <v>0</v>
      </c>
      <c r="AG675" s="118">
        <v>0</v>
      </c>
      <c r="AH675" s="118">
        <v>0</v>
      </c>
      <c r="AI675" s="193" t="s">
        <v>77</v>
      </c>
      <c r="AJ675" s="119">
        <v>0</v>
      </c>
      <c r="AK675" s="123" t="s">
        <v>77</v>
      </c>
      <c r="AL675" s="123" t="s">
        <v>77</v>
      </c>
      <c r="AM675" s="124">
        <f t="shared" si="54"/>
        <v>0</v>
      </c>
      <c r="AN675" s="124">
        <f>+K675+AC675-AH675</f>
        <v>3400000</v>
      </c>
      <c r="AO675" s="119" t="s">
        <v>1214</v>
      </c>
      <c r="AP675" s="118">
        <v>0</v>
      </c>
      <c r="AQ675" s="119" t="s">
        <v>1214</v>
      </c>
      <c r="AR675" s="118">
        <v>0</v>
      </c>
      <c r="AS675" s="127" t="s">
        <v>77</v>
      </c>
      <c r="AT675" s="221">
        <v>0</v>
      </c>
      <c r="AU675" s="159">
        <f t="shared" si="50"/>
        <v>3400000</v>
      </c>
      <c r="AV675" s="98">
        <f t="shared" si="51"/>
        <v>0</v>
      </c>
      <c r="AW675" s="193" t="s">
        <v>77</v>
      </c>
      <c r="AX675" s="119" t="s">
        <v>1215</v>
      </c>
      <c r="AY675" s="124" t="s">
        <v>3331</v>
      </c>
      <c r="AZ675" s="116" t="s">
        <v>69</v>
      </c>
      <c r="BA675" s="116" t="s">
        <v>69</v>
      </c>
    </row>
    <row r="676" spans="2:53" x14ac:dyDescent="0.25">
      <c r="B676" s="116">
        <v>2024</v>
      </c>
      <c r="C676" s="116">
        <v>891780111</v>
      </c>
      <c r="D676" s="117" t="s">
        <v>64</v>
      </c>
      <c r="E676" s="119" t="s">
        <v>3227</v>
      </c>
      <c r="F676" s="124" t="s">
        <v>3372</v>
      </c>
      <c r="G676" s="218">
        <v>0</v>
      </c>
      <c r="H676" s="119" t="s">
        <v>75</v>
      </c>
      <c r="I676" s="117" t="s">
        <v>644</v>
      </c>
      <c r="J676" s="118" t="s">
        <v>3267</v>
      </c>
      <c r="K676" s="118">
        <v>3400000</v>
      </c>
      <c r="L676" s="116" t="s">
        <v>70</v>
      </c>
      <c r="M676" s="118" t="s">
        <v>2416</v>
      </c>
      <c r="N676" s="118">
        <v>1004369351</v>
      </c>
      <c r="O676" s="118">
        <v>928</v>
      </c>
      <c r="P676" s="219">
        <v>45394</v>
      </c>
      <c r="Q676" s="118">
        <v>60300000</v>
      </c>
      <c r="R676" s="219">
        <v>45399</v>
      </c>
      <c r="S676" s="118">
        <v>3400000</v>
      </c>
      <c r="T676" s="119" t="s">
        <v>67</v>
      </c>
      <c r="U676" s="118">
        <v>36559959</v>
      </c>
      <c r="V676" s="118" t="s">
        <v>2706</v>
      </c>
      <c r="W676" s="219">
        <v>45399</v>
      </c>
      <c r="X676" s="219">
        <v>45399</v>
      </c>
      <c r="Y676" s="125" t="s">
        <v>77</v>
      </c>
      <c r="Z676" s="219">
        <v>45443</v>
      </c>
      <c r="AA676" s="124">
        <f t="shared" si="52"/>
        <v>44</v>
      </c>
      <c r="AB676" s="118">
        <v>0</v>
      </c>
      <c r="AC676" s="220">
        <v>0</v>
      </c>
      <c r="AD676" s="118">
        <v>0</v>
      </c>
      <c r="AE676" s="193" t="s">
        <v>77</v>
      </c>
      <c r="AF676" s="124">
        <f t="shared" si="53"/>
        <v>0</v>
      </c>
      <c r="AG676" s="118">
        <v>0</v>
      </c>
      <c r="AH676" s="118">
        <v>0</v>
      </c>
      <c r="AI676" s="193" t="s">
        <v>77</v>
      </c>
      <c r="AJ676" s="119">
        <v>0</v>
      </c>
      <c r="AK676" s="123" t="s">
        <v>77</v>
      </c>
      <c r="AL676" s="123" t="s">
        <v>77</v>
      </c>
      <c r="AM676" s="124">
        <f t="shared" si="54"/>
        <v>0</v>
      </c>
      <c r="AN676" s="124">
        <f>+K676+AC676-AH676</f>
        <v>3400000</v>
      </c>
      <c r="AO676" s="119" t="s">
        <v>1214</v>
      </c>
      <c r="AP676" s="118">
        <v>0</v>
      </c>
      <c r="AQ676" s="119" t="s">
        <v>1214</v>
      </c>
      <c r="AR676" s="118">
        <v>0</v>
      </c>
      <c r="AS676" s="127" t="s">
        <v>77</v>
      </c>
      <c r="AT676" s="221">
        <v>0</v>
      </c>
      <c r="AU676" s="159">
        <f t="shared" si="50"/>
        <v>3400000</v>
      </c>
      <c r="AV676" s="98">
        <f t="shared" si="51"/>
        <v>0</v>
      </c>
      <c r="AW676" s="193" t="s">
        <v>77</v>
      </c>
      <c r="AX676" s="119" t="s">
        <v>1215</v>
      </c>
      <c r="AY676" s="124" t="s">
        <v>3332</v>
      </c>
      <c r="AZ676" s="116" t="s">
        <v>69</v>
      </c>
      <c r="BA676" s="116" t="s">
        <v>69</v>
      </c>
    </row>
    <row r="677" spans="2:53" x14ac:dyDescent="0.25">
      <c r="B677" s="116">
        <v>2024</v>
      </c>
      <c r="C677" s="116">
        <v>891780111</v>
      </c>
      <c r="D677" s="117" t="s">
        <v>64</v>
      </c>
      <c r="E677" s="119" t="s">
        <v>3228</v>
      </c>
      <c r="F677" s="124" t="s">
        <v>3373</v>
      </c>
      <c r="G677" s="218">
        <v>0</v>
      </c>
      <c r="H677" s="119" t="s">
        <v>75</v>
      </c>
      <c r="I677" s="117" t="s">
        <v>644</v>
      </c>
      <c r="J677" s="118" t="s">
        <v>3268</v>
      </c>
      <c r="K677" s="118">
        <v>3400000</v>
      </c>
      <c r="L677" s="116" t="s">
        <v>70</v>
      </c>
      <c r="M677" s="118" t="s">
        <v>3147</v>
      </c>
      <c r="N677" s="118">
        <v>1084789372</v>
      </c>
      <c r="O677" s="118">
        <v>928</v>
      </c>
      <c r="P677" s="219">
        <v>45394</v>
      </c>
      <c r="Q677" s="118">
        <v>60300000</v>
      </c>
      <c r="R677" s="219">
        <v>45399</v>
      </c>
      <c r="S677" s="118">
        <v>3400000</v>
      </c>
      <c r="T677" s="119" t="s">
        <v>67</v>
      </c>
      <c r="U677" s="118">
        <v>36559959</v>
      </c>
      <c r="V677" s="118" t="s">
        <v>2706</v>
      </c>
      <c r="W677" s="219">
        <v>45399</v>
      </c>
      <c r="X677" s="219">
        <v>45399</v>
      </c>
      <c r="Y677" s="125" t="s">
        <v>77</v>
      </c>
      <c r="Z677" s="219">
        <v>45443</v>
      </c>
      <c r="AA677" s="124">
        <f t="shared" si="52"/>
        <v>44</v>
      </c>
      <c r="AB677" s="118">
        <v>0</v>
      </c>
      <c r="AC677" s="220">
        <v>0</v>
      </c>
      <c r="AD677" s="118">
        <v>0</v>
      </c>
      <c r="AE677" s="193" t="s">
        <v>77</v>
      </c>
      <c r="AF677" s="124">
        <f t="shared" si="53"/>
        <v>0</v>
      </c>
      <c r="AG677" s="118">
        <v>0</v>
      </c>
      <c r="AH677" s="118">
        <v>0</v>
      </c>
      <c r="AI677" s="193" t="s">
        <v>77</v>
      </c>
      <c r="AJ677" s="119">
        <v>0</v>
      </c>
      <c r="AK677" s="123" t="s">
        <v>77</v>
      </c>
      <c r="AL677" s="123" t="s">
        <v>77</v>
      </c>
      <c r="AM677" s="124">
        <f t="shared" si="54"/>
        <v>0</v>
      </c>
      <c r="AN677" s="124">
        <f>+K677+AC677-AH677</f>
        <v>3400000</v>
      </c>
      <c r="AO677" s="119" t="s">
        <v>1214</v>
      </c>
      <c r="AP677" s="118">
        <v>0</v>
      </c>
      <c r="AQ677" s="119" t="s">
        <v>1214</v>
      </c>
      <c r="AR677" s="118">
        <v>0</v>
      </c>
      <c r="AS677" s="127" t="s">
        <v>77</v>
      </c>
      <c r="AT677" s="221">
        <v>0</v>
      </c>
      <c r="AU677" s="159">
        <f t="shared" si="50"/>
        <v>3400000</v>
      </c>
      <c r="AV677" s="98">
        <f t="shared" si="51"/>
        <v>0</v>
      </c>
      <c r="AW677" s="193" t="s">
        <v>77</v>
      </c>
      <c r="AX677" s="119" t="s">
        <v>1215</v>
      </c>
      <c r="AY677" s="124" t="s">
        <v>3333</v>
      </c>
      <c r="AZ677" s="116" t="s">
        <v>69</v>
      </c>
      <c r="BA677" s="116" t="s">
        <v>69</v>
      </c>
    </row>
    <row r="678" spans="2:53" x14ac:dyDescent="0.25">
      <c r="B678" s="116">
        <v>2024</v>
      </c>
      <c r="C678" s="116">
        <v>891780111</v>
      </c>
      <c r="D678" s="117" t="s">
        <v>64</v>
      </c>
      <c r="E678" s="119" t="s">
        <v>3229</v>
      </c>
      <c r="F678" s="124" t="s">
        <v>3374</v>
      </c>
      <c r="G678" s="218">
        <v>0</v>
      </c>
      <c r="H678" s="119" t="s">
        <v>75</v>
      </c>
      <c r="I678" s="117" t="s">
        <v>644</v>
      </c>
      <c r="J678" s="118" t="s">
        <v>3269</v>
      </c>
      <c r="K678" s="118">
        <v>3400000</v>
      </c>
      <c r="L678" s="116" t="s">
        <v>70</v>
      </c>
      <c r="M678" s="118" t="s">
        <v>3296</v>
      </c>
      <c r="N678" s="118">
        <v>1083003056</v>
      </c>
      <c r="O678" s="118">
        <v>928</v>
      </c>
      <c r="P678" s="219">
        <v>45394</v>
      </c>
      <c r="Q678" s="118">
        <v>60300000</v>
      </c>
      <c r="R678" s="219">
        <v>45399</v>
      </c>
      <c r="S678" s="118">
        <v>3400000</v>
      </c>
      <c r="T678" s="119" t="s">
        <v>67</v>
      </c>
      <c r="U678" s="118">
        <v>36559959</v>
      </c>
      <c r="V678" s="118" t="s">
        <v>2706</v>
      </c>
      <c r="W678" s="219">
        <v>45399</v>
      </c>
      <c r="X678" s="219">
        <v>45399</v>
      </c>
      <c r="Y678" s="125" t="s">
        <v>77</v>
      </c>
      <c r="Z678" s="219">
        <v>45443</v>
      </c>
      <c r="AA678" s="124">
        <f t="shared" si="52"/>
        <v>44</v>
      </c>
      <c r="AB678" s="118">
        <v>0</v>
      </c>
      <c r="AC678" s="220">
        <v>0</v>
      </c>
      <c r="AD678" s="118">
        <v>0</v>
      </c>
      <c r="AE678" s="193" t="s">
        <v>77</v>
      </c>
      <c r="AF678" s="124">
        <f t="shared" si="53"/>
        <v>0</v>
      </c>
      <c r="AG678" s="118">
        <v>0</v>
      </c>
      <c r="AH678" s="118">
        <v>0</v>
      </c>
      <c r="AI678" s="193" t="s">
        <v>77</v>
      </c>
      <c r="AJ678" s="119">
        <v>0</v>
      </c>
      <c r="AK678" s="123" t="s">
        <v>77</v>
      </c>
      <c r="AL678" s="123" t="s">
        <v>77</v>
      </c>
      <c r="AM678" s="124">
        <f t="shared" si="54"/>
        <v>0</v>
      </c>
      <c r="AN678" s="124">
        <f>+K678+AC678-AH678</f>
        <v>3400000</v>
      </c>
      <c r="AO678" s="119" t="s">
        <v>1214</v>
      </c>
      <c r="AP678" s="118">
        <v>0</v>
      </c>
      <c r="AQ678" s="119" t="s">
        <v>1214</v>
      </c>
      <c r="AR678" s="118">
        <v>0</v>
      </c>
      <c r="AS678" s="127" t="s">
        <v>77</v>
      </c>
      <c r="AT678" s="221">
        <v>0</v>
      </c>
      <c r="AU678" s="159">
        <f t="shared" si="50"/>
        <v>3400000</v>
      </c>
      <c r="AV678" s="98">
        <f t="shared" si="51"/>
        <v>0</v>
      </c>
      <c r="AW678" s="193" t="s">
        <v>77</v>
      </c>
      <c r="AX678" s="119" t="s">
        <v>1215</v>
      </c>
      <c r="AY678" s="124" t="s">
        <v>3334</v>
      </c>
      <c r="AZ678" s="116" t="s">
        <v>69</v>
      </c>
      <c r="BA678" s="116" t="s">
        <v>69</v>
      </c>
    </row>
    <row r="679" spans="2:53" x14ac:dyDescent="0.25">
      <c r="B679" s="116">
        <v>2024</v>
      </c>
      <c r="C679" s="116">
        <v>891780111</v>
      </c>
      <c r="D679" s="117" t="s">
        <v>64</v>
      </c>
      <c r="E679" s="119" t="s">
        <v>3230</v>
      </c>
      <c r="F679" s="124" t="s">
        <v>3375</v>
      </c>
      <c r="G679" s="218">
        <v>0</v>
      </c>
      <c r="H679" s="119" t="s">
        <v>75</v>
      </c>
      <c r="I679" s="117" t="s">
        <v>644</v>
      </c>
      <c r="J679" s="118" t="s">
        <v>3270</v>
      </c>
      <c r="K679" s="118">
        <v>6000000</v>
      </c>
      <c r="L679" s="116" t="s">
        <v>70</v>
      </c>
      <c r="M679" s="118" t="s">
        <v>2399</v>
      </c>
      <c r="N679" s="118">
        <v>1091662627</v>
      </c>
      <c r="O679" s="118">
        <v>928</v>
      </c>
      <c r="P679" s="219">
        <v>45394</v>
      </c>
      <c r="Q679" s="118">
        <v>60300000</v>
      </c>
      <c r="R679" s="219">
        <v>45399</v>
      </c>
      <c r="S679" s="118">
        <v>6000000</v>
      </c>
      <c r="T679" s="119" t="s">
        <v>67</v>
      </c>
      <c r="U679" s="118">
        <v>36559959</v>
      </c>
      <c r="V679" s="118" t="s">
        <v>2706</v>
      </c>
      <c r="W679" s="219">
        <v>45399</v>
      </c>
      <c r="X679" s="219">
        <v>45399</v>
      </c>
      <c r="Y679" s="125" t="s">
        <v>77</v>
      </c>
      <c r="Z679" s="219">
        <v>45443</v>
      </c>
      <c r="AA679" s="124">
        <f t="shared" si="52"/>
        <v>44</v>
      </c>
      <c r="AB679" s="118">
        <v>0</v>
      </c>
      <c r="AC679" s="220">
        <v>0</v>
      </c>
      <c r="AD679" s="118">
        <v>0</v>
      </c>
      <c r="AE679" s="193" t="s">
        <v>77</v>
      </c>
      <c r="AF679" s="124">
        <f t="shared" si="53"/>
        <v>0</v>
      </c>
      <c r="AG679" s="118">
        <v>0</v>
      </c>
      <c r="AH679" s="118">
        <v>0</v>
      </c>
      <c r="AI679" s="193" t="s">
        <v>77</v>
      </c>
      <c r="AJ679" s="119">
        <v>0</v>
      </c>
      <c r="AK679" s="123" t="s">
        <v>77</v>
      </c>
      <c r="AL679" s="123" t="s">
        <v>77</v>
      </c>
      <c r="AM679" s="124">
        <f t="shared" si="54"/>
        <v>0</v>
      </c>
      <c r="AN679" s="124">
        <f>+K679+AC679-AH679</f>
        <v>6000000</v>
      </c>
      <c r="AO679" s="119" t="s">
        <v>1214</v>
      </c>
      <c r="AP679" s="118">
        <v>0</v>
      </c>
      <c r="AQ679" s="119" t="s">
        <v>1214</v>
      </c>
      <c r="AR679" s="118">
        <v>0</v>
      </c>
      <c r="AS679" s="127" t="s">
        <v>77</v>
      </c>
      <c r="AT679" s="221">
        <v>0</v>
      </c>
      <c r="AU679" s="159">
        <f t="shared" si="50"/>
        <v>6000000</v>
      </c>
      <c r="AV679" s="98">
        <f t="shared" si="51"/>
        <v>0</v>
      </c>
      <c r="AW679" s="193" t="s">
        <v>77</v>
      </c>
      <c r="AX679" s="119" t="s">
        <v>1215</v>
      </c>
      <c r="AY679" s="124" t="s">
        <v>3335</v>
      </c>
      <c r="AZ679" s="116" t="s">
        <v>69</v>
      </c>
      <c r="BA679" s="116" t="s">
        <v>69</v>
      </c>
    </row>
    <row r="680" spans="2:53" x14ac:dyDescent="0.25">
      <c r="B680" s="116">
        <v>2024</v>
      </c>
      <c r="C680" s="116">
        <v>891780111</v>
      </c>
      <c r="D680" s="117" t="s">
        <v>64</v>
      </c>
      <c r="E680" s="119" t="s">
        <v>3231</v>
      </c>
      <c r="F680" s="124" t="s">
        <v>3376</v>
      </c>
      <c r="G680" s="218">
        <v>0</v>
      </c>
      <c r="H680" s="119" t="s">
        <v>75</v>
      </c>
      <c r="I680" s="117" t="s">
        <v>644</v>
      </c>
      <c r="J680" s="118" t="s">
        <v>3271</v>
      </c>
      <c r="K680" s="118">
        <v>3400000</v>
      </c>
      <c r="L680" s="116" t="s">
        <v>70</v>
      </c>
      <c r="M680" s="118" t="s">
        <v>2406</v>
      </c>
      <c r="N680" s="118">
        <v>1083021767</v>
      </c>
      <c r="O680" s="118">
        <v>928</v>
      </c>
      <c r="P680" s="219">
        <v>45394</v>
      </c>
      <c r="Q680" s="118">
        <v>60300000</v>
      </c>
      <c r="R680" s="219">
        <v>45399</v>
      </c>
      <c r="S680" s="118">
        <v>3400000</v>
      </c>
      <c r="T680" s="119" t="s">
        <v>67</v>
      </c>
      <c r="U680" s="118">
        <v>36559959</v>
      </c>
      <c r="V680" s="118" t="s">
        <v>2706</v>
      </c>
      <c r="W680" s="219">
        <v>45399</v>
      </c>
      <c r="X680" s="219">
        <v>45399</v>
      </c>
      <c r="Y680" s="125" t="s">
        <v>77</v>
      </c>
      <c r="Z680" s="219">
        <v>45443</v>
      </c>
      <c r="AA680" s="124">
        <f t="shared" si="52"/>
        <v>44</v>
      </c>
      <c r="AB680" s="118">
        <v>0</v>
      </c>
      <c r="AC680" s="220">
        <v>0</v>
      </c>
      <c r="AD680" s="118">
        <v>0</v>
      </c>
      <c r="AE680" s="193" t="s">
        <v>77</v>
      </c>
      <c r="AF680" s="124">
        <f t="shared" si="53"/>
        <v>0</v>
      </c>
      <c r="AG680" s="118">
        <v>0</v>
      </c>
      <c r="AH680" s="118">
        <v>0</v>
      </c>
      <c r="AI680" s="193" t="s">
        <v>77</v>
      </c>
      <c r="AJ680" s="119">
        <v>0</v>
      </c>
      <c r="AK680" s="123" t="s">
        <v>77</v>
      </c>
      <c r="AL680" s="123" t="s">
        <v>77</v>
      </c>
      <c r="AM680" s="124">
        <f t="shared" si="54"/>
        <v>0</v>
      </c>
      <c r="AN680" s="124">
        <f>+K680+AC680-AH680</f>
        <v>3400000</v>
      </c>
      <c r="AO680" s="119" t="s">
        <v>1214</v>
      </c>
      <c r="AP680" s="118">
        <v>0</v>
      </c>
      <c r="AQ680" s="119" t="s">
        <v>1214</v>
      </c>
      <c r="AR680" s="118">
        <v>0</v>
      </c>
      <c r="AS680" s="127" t="s">
        <v>77</v>
      </c>
      <c r="AT680" s="221">
        <v>0</v>
      </c>
      <c r="AU680" s="159">
        <f t="shared" si="50"/>
        <v>3400000</v>
      </c>
      <c r="AV680" s="98">
        <f t="shared" si="51"/>
        <v>0</v>
      </c>
      <c r="AW680" s="193" t="s">
        <v>77</v>
      </c>
      <c r="AX680" s="119" t="s">
        <v>1215</v>
      </c>
      <c r="AY680" s="124" t="s">
        <v>3336</v>
      </c>
      <c r="AZ680" s="116" t="s">
        <v>69</v>
      </c>
      <c r="BA680" s="116" t="s">
        <v>69</v>
      </c>
    </row>
    <row r="681" spans="2:53" x14ac:dyDescent="0.25">
      <c r="B681" s="116">
        <v>2024</v>
      </c>
      <c r="C681" s="116">
        <v>891780111</v>
      </c>
      <c r="D681" s="117" t="s">
        <v>64</v>
      </c>
      <c r="E681" s="119" t="s">
        <v>3232</v>
      </c>
      <c r="F681" s="124" t="s">
        <v>3377</v>
      </c>
      <c r="G681" s="218">
        <v>0</v>
      </c>
      <c r="H681" s="119" t="s">
        <v>75</v>
      </c>
      <c r="I681" s="117" t="s">
        <v>644</v>
      </c>
      <c r="J681" s="118" t="s">
        <v>3268</v>
      </c>
      <c r="K681" s="118">
        <v>3400000</v>
      </c>
      <c r="L681" s="116" t="s">
        <v>70</v>
      </c>
      <c r="M681" s="118" t="s">
        <v>2405</v>
      </c>
      <c r="N681" s="118">
        <v>7602635</v>
      </c>
      <c r="O681" s="118">
        <v>928</v>
      </c>
      <c r="P681" s="219">
        <v>45394</v>
      </c>
      <c r="Q681" s="118">
        <v>60300000</v>
      </c>
      <c r="R681" s="219">
        <v>45399</v>
      </c>
      <c r="S681" s="118">
        <v>3400000</v>
      </c>
      <c r="T681" s="119" t="s">
        <v>67</v>
      </c>
      <c r="U681" s="118">
        <v>36559959</v>
      </c>
      <c r="V681" s="118" t="s">
        <v>2706</v>
      </c>
      <c r="W681" s="219">
        <v>45399</v>
      </c>
      <c r="X681" s="219">
        <v>45399</v>
      </c>
      <c r="Y681" s="125" t="s">
        <v>77</v>
      </c>
      <c r="Z681" s="219">
        <v>45443</v>
      </c>
      <c r="AA681" s="124">
        <f t="shared" si="52"/>
        <v>44</v>
      </c>
      <c r="AB681" s="118">
        <v>0</v>
      </c>
      <c r="AC681" s="220">
        <v>0</v>
      </c>
      <c r="AD681" s="118">
        <v>0</v>
      </c>
      <c r="AE681" s="193" t="s">
        <v>77</v>
      </c>
      <c r="AF681" s="124">
        <f t="shared" si="53"/>
        <v>0</v>
      </c>
      <c r="AG681" s="118">
        <v>0</v>
      </c>
      <c r="AH681" s="118">
        <v>0</v>
      </c>
      <c r="AI681" s="193" t="s">
        <v>77</v>
      </c>
      <c r="AJ681" s="119">
        <v>0</v>
      </c>
      <c r="AK681" s="123" t="s">
        <v>77</v>
      </c>
      <c r="AL681" s="123" t="s">
        <v>77</v>
      </c>
      <c r="AM681" s="124">
        <f t="shared" si="54"/>
        <v>0</v>
      </c>
      <c r="AN681" s="124">
        <f>+K681+AC681-AH681</f>
        <v>3400000</v>
      </c>
      <c r="AO681" s="119" t="s">
        <v>1214</v>
      </c>
      <c r="AP681" s="118">
        <v>0</v>
      </c>
      <c r="AQ681" s="119" t="s">
        <v>1214</v>
      </c>
      <c r="AR681" s="118">
        <v>0</v>
      </c>
      <c r="AS681" s="127" t="s">
        <v>77</v>
      </c>
      <c r="AT681" s="221">
        <v>0</v>
      </c>
      <c r="AU681" s="159">
        <f t="shared" si="50"/>
        <v>3400000</v>
      </c>
      <c r="AV681" s="98">
        <f t="shared" si="51"/>
        <v>0</v>
      </c>
      <c r="AW681" s="193" t="s">
        <v>77</v>
      </c>
      <c r="AX681" s="119" t="s">
        <v>1215</v>
      </c>
      <c r="AY681" s="124" t="s">
        <v>3337</v>
      </c>
      <c r="AZ681" s="116" t="s">
        <v>69</v>
      </c>
      <c r="BA681" s="116" t="s">
        <v>69</v>
      </c>
    </row>
    <row r="682" spans="2:53" x14ac:dyDescent="0.25">
      <c r="B682" s="116">
        <v>2024</v>
      </c>
      <c r="C682" s="116">
        <v>891780111</v>
      </c>
      <c r="D682" s="117" t="s">
        <v>64</v>
      </c>
      <c r="E682" s="119" t="s">
        <v>3233</v>
      </c>
      <c r="F682" s="124" t="s">
        <v>3378</v>
      </c>
      <c r="G682" s="218">
        <v>0</v>
      </c>
      <c r="H682" s="119" t="s">
        <v>75</v>
      </c>
      <c r="I682" s="117" t="s">
        <v>644</v>
      </c>
      <c r="J682" s="118" t="s">
        <v>3272</v>
      </c>
      <c r="K682" s="118">
        <v>4000000</v>
      </c>
      <c r="L682" s="116" t="s">
        <v>70</v>
      </c>
      <c r="M682" s="118" t="s">
        <v>2394</v>
      </c>
      <c r="N682" s="118">
        <v>1049615490</v>
      </c>
      <c r="O682" s="118">
        <v>928</v>
      </c>
      <c r="P682" s="219">
        <v>45394</v>
      </c>
      <c r="Q682" s="118">
        <v>60300000</v>
      </c>
      <c r="R682" s="219">
        <v>45404</v>
      </c>
      <c r="S682" s="118">
        <v>4000000</v>
      </c>
      <c r="T682" s="119" t="s">
        <v>67</v>
      </c>
      <c r="U682" s="118">
        <v>36559959</v>
      </c>
      <c r="V682" s="118" t="s">
        <v>2706</v>
      </c>
      <c r="W682" s="219">
        <v>45404</v>
      </c>
      <c r="X682" s="219">
        <v>45404</v>
      </c>
      <c r="Y682" s="125" t="s">
        <v>77</v>
      </c>
      <c r="Z682" s="219">
        <v>45443</v>
      </c>
      <c r="AA682" s="124">
        <f t="shared" si="52"/>
        <v>39</v>
      </c>
      <c r="AB682" s="118">
        <v>0</v>
      </c>
      <c r="AC682" s="220">
        <v>0</v>
      </c>
      <c r="AD682" s="118">
        <v>0</v>
      </c>
      <c r="AE682" s="193" t="s">
        <v>77</v>
      </c>
      <c r="AF682" s="124">
        <f t="shared" si="53"/>
        <v>0</v>
      </c>
      <c r="AG682" s="118">
        <v>0</v>
      </c>
      <c r="AH682" s="118">
        <v>0</v>
      </c>
      <c r="AI682" s="193" t="s">
        <v>77</v>
      </c>
      <c r="AJ682" s="119">
        <v>0</v>
      </c>
      <c r="AK682" s="123" t="s">
        <v>77</v>
      </c>
      <c r="AL682" s="123" t="s">
        <v>77</v>
      </c>
      <c r="AM682" s="124">
        <f t="shared" si="54"/>
        <v>0</v>
      </c>
      <c r="AN682" s="124">
        <f>+K682+AC682-AH682</f>
        <v>4000000</v>
      </c>
      <c r="AO682" s="119" t="s">
        <v>1214</v>
      </c>
      <c r="AP682" s="118">
        <v>0</v>
      </c>
      <c r="AQ682" s="119" t="s">
        <v>1214</v>
      </c>
      <c r="AR682" s="118">
        <v>0</v>
      </c>
      <c r="AS682" s="127" t="s">
        <v>77</v>
      </c>
      <c r="AT682" s="221">
        <v>0</v>
      </c>
      <c r="AU682" s="159">
        <f t="shared" si="50"/>
        <v>4000000</v>
      </c>
      <c r="AV682" s="98">
        <f t="shared" si="51"/>
        <v>0</v>
      </c>
      <c r="AW682" s="193" t="s">
        <v>77</v>
      </c>
      <c r="AX682" s="119" t="s">
        <v>1215</v>
      </c>
      <c r="AY682" s="124" t="s">
        <v>3338</v>
      </c>
      <c r="AZ682" s="116" t="s">
        <v>69</v>
      </c>
      <c r="BA682" s="116" t="s">
        <v>69</v>
      </c>
    </row>
    <row r="683" spans="2:53" x14ac:dyDescent="0.25">
      <c r="B683" s="116">
        <v>2024</v>
      </c>
      <c r="C683" s="116">
        <v>891780111</v>
      </c>
      <c r="D683" s="117" t="s">
        <v>64</v>
      </c>
      <c r="E683" s="119" t="s">
        <v>3234</v>
      </c>
      <c r="F683" s="124" t="s">
        <v>3379</v>
      </c>
      <c r="G683" s="218">
        <v>0</v>
      </c>
      <c r="H683" s="119" t="s">
        <v>75</v>
      </c>
      <c r="I683" s="117" t="s">
        <v>644</v>
      </c>
      <c r="J683" s="118" t="s">
        <v>3273</v>
      </c>
      <c r="K683" s="118">
        <v>3400000</v>
      </c>
      <c r="L683" s="116" t="s">
        <v>70</v>
      </c>
      <c r="M683" s="118" t="s">
        <v>2392</v>
      </c>
      <c r="N683" s="118">
        <v>1082984815</v>
      </c>
      <c r="O683" s="118">
        <v>928</v>
      </c>
      <c r="P683" s="219">
        <v>45394</v>
      </c>
      <c r="Q683" s="118">
        <v>60300000</v>
      </c>
      <c r="R683" s="219">
        <v>45404</v>
      </c>
      <c r="S683" s="118">
        <v>3400000</v>
      </c>
      <c r="T683" s="119" t="s">
        <v>67</v>
      </c>
      <c r="U683" s="118">
        <v>36559959</v>
      </c>
      <c r="V683" s="118" t="s">
        <v>2706</v>
      </c>
      <c r="W683" s="219">
        <v>45404</v>
      </c>
      <c r="X683" s="219">
        <v>45404</v>
      </c>
      <c r="Y683" s="125" t="s">
        <v>77</v>
      </c>
      <c r="Z683" s="219">
        <v>45443</v>
      </c>
      <c r="AA683" s="124">
        <f t="shared" si="52"/>
        <v>39</v>
      </c>
      <c r="AB683" s="118">
        <v>0</v>
      </c>
      <c r="AC683" s="220">
        <v>0</v>
      </c>
      <c r="AD683" s="118">
        <v>0</v>
      </c>
      <c r="AE683" s="193" t="s">
        <v>77</v>
      </c>
      <c r="AF683" s="124">
        <f t="shared" si="53"/>
        <v>0</v>
      </c>
      <c r="AG683" s="118">
        <v>0</v>
      </c>
      <c r="AH683" s="118">
        <v>0</v>
      </c>
      <c r="AI683" s="193" t="s">
        <v>77</v>
      </c>
      <c r="AJ683" s="119">
        <v>0</v>
      </c>
      <c r="AK683" s="123" t="s">
        <v>77</v>
      </c>
      <c r="AL683" s="123" t="s">
        <v>77</v>
      </c>
      <c r="AM683" s="124">
        <f t="shared" si="54"/>
        <v>0</v>
      </c>
      <c r="AN683" s="124">
        <f>+K683+AC683-AH683</f>
        <v>3400000</v>
      </c>
      <c r="AO683" s="119" t="s">
        <v>1214</v>
      </c>
      <c r="AP683" s="118">
        <v>0</v>
      </c>
      <c r="AQ683" s="119" t="s">
        <v>1214</v>
      </c>
      <c r="AR683" s="118">
        <v>0</v>
      </c>
      <c r="AS683" s="127" t="s">
        <v>77</v>
      </c>
      <c r="AT683" s="221">
        <v>0</v>
      </c>
      <c r="AU683" s="159">
        <f t="shared" si="50"/>
        <v>3400000</v>
      </c>
      <c r="AV683" s="98">
        <f t="shared" si="51"/>
        <v>0</v>
      </c>
      <c r="AW683" s="193" t="s">
        <v>77</v>
      </c>
      <c r="AX683" s="119" t="s">
        <v>1215</v>
      </c>
      <c r="AY683" s="124" t="s">
        <v>3339</v>
      </c>
      <c r="AZ683" s="116" t="s">
        <v>69</v>
      </c>
      <c r="BA683" s="116" t="s">
        <v>69</v>
      </c>
    </row>
    <row r="684" spans="2:53" x14ac:dyDescent="0.25">
      <c r="B684" s="116">
        <v>2024</v>
      </c>
      <c r="C684" s="116">
        <v>891780111</v>
      </c>
      <c r="D684" s="117" t="s">
        <v>64</v>
      </c>
      <c r="E684" s="119" t="s">
        <v>3235</v>
      </c>
      <c r="F684" s="124" t="s">
        <v>3380</v>
      </c>
      <c r="G684" s="218">
        <v>0</v>
      </c>
      <c r="H684" s="119" t="s">
        <v>75</v>
      </c>
      <c r="I684" s="117" t="s">
        <v>644</v>
      </c>
      <c r="J684" s="118" t="s">
        <v>3274</v>
      </c>
      <c r="K684" s="118">
        <v>3400000</v>
      </c>
      <c r="L684" s="116" t="s">
        <v>70</v>
      </c>
      <c r="M684" s="118" t="s">
        <v>2436</v>
      </c>
      <c r="N684" s="118">
        <v>1082940809</v>
      </c>
      <c r="O684" s="118">
        <v>928</v>
      </c>
      <c r="P684" s="219">
        <v>45394</v>
      </c>
      <c r="Q684" s="118">
        <v>60300000</v>
      </c>
      <c r="R684" s="219">
        <v>45404</v>
      </c>
      <c r="S684" s="118">
        <v>3400000</v>
      </c>
      <c r="T684" s="119" t="s">
        <v>67</v>
      </c>
      <c r="U684" s="118">
        <v>36559959</v>
      </c>
      <c r="V684" s="118" t="s">
        <v>2706</v>
      </c>
      <c r="W684" s="219">
        <v>45404</v>
      </c>
      <c r="X684" s="219">
        <v>45404</v>
      </c>
      <c r="Y684" s="125" t="s">
        <v>77</v>
      </c>
      <c r="Z684" s="219">
        <v>45443</v>
      </c>
      <c r="AA684" s="124">
        <f t="shared" si="52"/>
        <v>39</v>
      </c>
      <c r="AB684" s="118">
        <v>0</v>
      </c>
      <c r="AC684" s="220">
        <v>0</v>
      </c>
      <c r="AD684" s="118">
        <v>0</v>
      </c>
      <c r="AE684" s="193" t="s">
        <v>77</v>
      </c>
      <c r="AF684" s="124">
        <f t="shared" si="53"/>
        <v>0</v>
      </c>
      <c r="AG684" s="118">
        <v>0</v>
      </c>
      <c r="AH684" s="118">
        <v>0</v>
      </c>
      <c r="AI684" s="193" t="s">
        <v>77</v>
      </c>
      <c r="AJ684" s="119">
        <v>0</v>
      </c>
      <c r="AK684" s="123" t="s">
        <v>77</v>
      </c>
      <c r="AL684" s="123" t="s">
        <v>77</v>
      </c>
      <c r="AM684" s="124">
        <f t="shared" si="54"/>
        <v>0</v>
      </c>
      <c r="AN684" s="124">
        <f>+K684+AC684-AH684</f>
        <v>3400000</v>
      </c>
      <c r="AO684" s="119" t="s">
        <v>1214</v>
      </c>
      <c r="AP684" s="118">
        <v>0</v>
      </c>
      <c r="AQ684" s="119" t="s">
        <v>1214</v>
      </c>
      <c r="AR684" s="118">
        <v>0</v>
      </c>
      <c r="AS684" s="127" t="s">
        <v>77</v>
      </c>
      <c r="AT684" s="221">
        <v>0</v>
      </c>
      <c r="AU684" s="159">
        <f t="shared" si="50"/>
        <v>3400000</v>
      </c>
      <c r="AV684" s="98">
        <f t="shared" si="51"/>
        <v>0</v>
      </c>
      <c r="AW684" s="193" t="s">
        <v>77</v>
      </c>
      <c r="AX684" s="119" t="s">
        <v>1215</v>
      </c>
      <c r="AY684" s="124" t="s">
        <v>3340</v>
      </c>
      <c r="AZ684" s="116" t="s">
        <v>69</v>
      </c>
      <c r="BA684" s="116" t="s">
        <v>69</v>
      </c>
    </row>
    <row r="685" spans="2:53" x14ac:dyDescent="0.25">
      <c r="B685" s="116">
        <v>2024</v>
      </c>
      <c r="C685" s="116">
        <v>891780111</v>
      </c>
      <c r="D685" s="117" t="s">
        <v>64</v>
      </c>
      <c r="E685" s="119" t="s">
        <v>3236</v>
      </c>
      <c r="F685" s="124" t="s">
        <v>3381</v>
      </c>
      <c r="G685" s="218">
        <v>0</v>
      </c>
      <c r="H685" s="119" t="s">
        <v>75</v>
      </c>
      <c r="I685" s="117" t="s">
        <v>65</v>
      </c>
      <c r="J685" s="118" t="s">
        <v>3275</v>
      </c>
      <c r="K685" s="118">
        <v>9603000</v>
      </c>
      <c r="L685" s="116" t="s">
        <v>70</v>
      </c>
      <c r="M685" s="118" t="s">
        <v>3297</v>
      </c>
      <c r="N685" s="118">
        <v>1192770332</v>
      </c>
      <c r="O685" s="118">
        <v>13</v>
      </c>
      <c r="P685" s="193">
        <v>45302</v>
      </c>
      <c r="Q685" s="118">
        <v>4518689382</v>
      </c>
      <c r="R685" s="219">
        <v>45404</v>
      </c>
      <c r="S685" s="118">
        <v>9603000</v>
      </c>
      <c r="T685" s="119" t="s">
        <v>67</v>
      </c>
      <c r="U685" s="118">
        <v>1082964146</v>
      </c>
      <c r="V685" s="118" t="s">
        <v>2708</v>
      </c>
      <c r="W685" s="219">
        <v>45404</v>
      </c>
      <c r="X685" s="219">
        <v>45404</v>
      </c>
      <c r="Y685" s="125" t="s">
        <v>77</v>
      </c>
      <c r="Z685" s="219">
        <v>45457</v>
      </c>
      <c r="AA685" s="124">
        <f t="shared" si="52"/>
        <v>53</v>
      </c>
      <c r="AB685" s="118">
        <v>0</v>
      </c>
      <c r="AC685" s="220">
        <v>0</v>
      </c>
      <c r="AD685" s="118">
        <v>0</v>
      </c>
      <c r="AE685" s="193" t="s">
        <v>77</v>
      </c>
      <c r="AF685" s="124">
        <f t="shared" si="53"/>
        <v>0</v>
      </c>
      <c r="AG685" s="118">
        <v>0</v>
      </c>
      <c r="AH685" s="118">
        <v>0</v>
      </c>
      <c r="AI685" s="193" t="s">
        <v>77</v>
      </c>
      <c r="AJ685" s="119">
        <v>0</v>
      </c>
      <c r="AK685" s="123" t="s">
        <v>77</v>
      </c>
      <c r="AL685" s="123" t="s">
        <v>77</v>
      </c>
      <c r="AM685" s="124">
        <f t="shared" si="54"/>
        <v>0</v>
      </c>
      <c r="AN685" s="124">
        <f>+K685+AC685-AH685</f>
        <v>9603000</v>
      </c>
      <c r="AO685" s="119" t="s">
        <v>69</v>
      </c>
      <c r="AP685" s="118">
        <v>9603000</v>
      </c>
      <c r="AQ685" s="119" t="s">
        <v>1214</v>
      </c>
      <c r="AR685" s="118">
        <v>0</v>
      </c>
      <c r="AS685" s="127" t="s">
        <v>77</v>
      </c>
      <c r="AT685" s="221">
        <v>7453000</v>
      </c>
      <c r="AU685" s="159">
        <f t="shared" si="50"/>
        <v>2150000</v>
      </c>
      <c r="AV685" s="98">
        <f t="shared" si="51"/>
        <v>0.77611163178173492</v>
      </c>
      <c r="AW685" s="193" t="s">
        <v>77</v>
      </c>
      <c r="AX685" s="119" t="s">
        <v>1215</v>
      </c>
      <c r="AY685" s="124" t="s">
        <v>3341</v>
      </c>
      <c r="AZ685" s="116" t="s">
        <v>69</v>
      </c>
      <c r="BA685" s="116" t="s">
        <v>69</v>
      </c>
    </row>
    <row r="686" spans="2:53" x14ac:dyDescent="0.25">
      <c r="B686" s="116">
        <v>2024</v>
      </c>
      <c r="C686" s="116">
        <v>891780111</v>
      </c>
      <c r="D686" s="117" t="s">
        <v>64</v>
      </c>
      <c r="E686" s="119" t="s">
        <v>3237</v>
      </c>
      <c r="F686" s="124" t="s">
        <v>3382</v>
      </c>
      <c r="G686" s="218">
        <v>2023000100072</v>
      </c>
      <c r="H686" s="119" t="s">
        <v>75</v>
      </c>
      <c r="I686" s="117" t="s">
        <v>644</v>
      </c>
      <c r="J686" s="118" t="s">
        <v>3276</v>
      </c>
      <c r="K686" s="118">
        <v>8800000</v>
      </c>
      <c r="L686" s="116" t="s">
        <v>70</v>
      </c>
      <c r="M686" s="118" t="s">
        <v>3298</v>
      </c>
      <c r="N686" s="118">
        <v>1082254408</v>
      </c>
      <c r="O686" s="118">
        <v>51</v>
      </c>
      <c r="P686" s="219">
        <v>45306</v>
      </c>
      <c r="Q686" s="118">
        <v>30450000</v>
      </c>
      <c r="R686" s="219">
        <v>45404</v>
      </c>
      <c r="S686" s="118">
        <v>8800000</v>
      </c>
      <c r="T686" s="119" t="s">
        <v>67</v>
      </c>
      <c r="U686" s="118">
        <v>39141438</v>
      </c>
      <c r="V686" s="118" t="s">
        <v>3157</v>
      </c>
      <c r="W686" s="219">
        <v>45404</v>
      </c>
      <c r="X686" s="219">
        <v>45404</v>
      </c>
      <c r="Y686" s="125" t="s">
        <v>77</v>
      </c>
      <c r="Z686" s="219">
        <v>45519</v>
      </c>
      <c r="AA686" s="124">
        <f t="shared" si="52"/>
        <v>115</v>
      </c>
      <c r="AB686" s="118">
        <v>0</v>
      </c>
      <c r="AC686" s="220">
        <v>0</v>
      </c>
      <c r="AD686" s="118">
        <v>0</v>
      </c>
      <c r="AE686" s="193" t="s">
        <v>77</v>
      </c>
      <c r="AF686" s="124">
        <f t="shared" si="53"/>
        <v>0</v>
      </c>
      <c r="AG686" s="118">
        <v>0</v>
      </c>
      <c r="AH686" s="118">
        <v>0</v>
      </c>
      <c r="AI686" s="193" t="s">
        <v>77</v>
      </c>
      <c r="AJ686" s="119">
        <v>0</v>
      </c>
      <c r="AK686" s="123" t="s">
        <v>77</v>
      </c>
      <c r="AL686" s="123" t="s">
        <v>77</v>
      </c>
      <c r="AM686" s="124">
        <f t="shared" si="54"/>
        <v>0</v>
      </c>
      <c r="AN686" s="124">
        <f>+K686+AC686-AH686</f>
        <v>8800000</v>
      </c>
      <c r="AO686" s="119" t="s">
        <v>69</v>
      </c>
      <c r="AP686" s="118">
        <v>8800000</v>
      </c>
      <c r="AQ686" s="119" t="s">
        <v>1214</v>
      </c>
      <c r="AR686" s="118">
        <v>0</v>
      </c>
      <c r="AS686" s="127" t="s">
        <v>77</v>
      </c>
      <c r="AT686" s="221">
        <v>3300000</v>
      </c>
      <c r="AU686" s="159">
        <f t="shared" si="50"/>
        <v>5500000</v>
      </c>
      <c r="AV686" s="98">
        <f t="shared" si="51"/>
        <v>0.375</v>
      </c>
      <c r="AW686" s="193" t="s">
        <v>77</v>
      </c>
      <c r="AX686" s="119" t="s">
        <v>1215</v>
      </c>
      <c r="AY686" s="124" t="s">
        <v>3342</v>
      </c>
      <c r="AZ686" s="116" t="s">
        <v>69</v>
      </c>
      <c r="BA686" s="116" t="s">
        <v>69</v>
      </c>
    </row>
    <row r="687" spans="2:53" x14ac:dyDescent="0.25">
      <c r="B687" s="116">
        <v>2024</v>
      </c>
      <c r="C687" s="116">
        <v>891780111</v>
      </c>
      <c r="D687" s="117" t="s">
        <v>64</v>
      </c>
      <c r="E687" s="119" t="s">
        <v>3238</v>
      </c>
      <c r="F687" s="124" t="s">
        <v>3383</v>
      </c>
      <c r="G687" s="218">
        <v>0</v>
      </c>
      <c r="H687" s="119" t="s">
        <v>75</v>
      </c>
      <c r="I687" s="117" t="s">
        <v>644</v>
      </c>
      <c r="J687" s="118" t="s">
        <v>3277</v>
      </c>
      <c r="K687" s="118">
        <v>3400000</v>
      </c>
      <c r="L687" s="116" t="s">
        <v>70</v>
      </c>
      <c r="M687" s="118" t="s">
        <v>2435</v>
      </c>
      <c r="N687" s="118">
        <v>1082955260</v>
      </c>
      <c r="O687" s="118">
        <v>928</v>
      </c>
      <c r="P687" s="219">
        <v>45394</v>
      </c>
      <c r="Q687" s="118">
        <v>60300000</v>
      </c>
      <c r="R687" s="219">
        <v>45404</v>
      </c>
      <c r="S687" s="118">
        <v>3400000</v>
      </c>
      <c r="T687" s="119" t="s">
        <v>67</v>
      </c>
      <c r="U687" s="118">
        <v>36559959</v>
      </c>
      <c r="V687" s="118" t="s">
        <v>2706</v>
      </c>
      <c r="W687" s="219">
        <v>45404</v>
      </c>
      <c r="X687" s="219">
        <v>45404</v>
      </c>
      <c r="Y687" s="125" t="s">
        <v>77</v>
      </c>
      <c r="Z687" s="219">
        <v>45443</v>
      </c>
      <c r="AA687" s="124">
        <f t="shared" si="52"/>
        <v>39</v>
      </c>
      <c r="AB687" s="118">
        <v>0</v>
      </c>
      <c r="AC687" s="220">
        <v>0</v>
      </c>
      <c r="AD687" s="118">
        <v>0</v>
      </c>
      <c r="AE687" s="193" t="s">
        <v>77</v>
      </c>
      <c r="AF687" s="124">
        <f t="shared" si="53"/>
        <v>0</v>
      </c>
      <c r="AG687" s="118">
        <v>0</v>
      </c>
      <c r="AH687" s="118">
        <v>0</v>
      </c>
      <c r="AI687" s="193" t="s">
        <v>77</v>
      </c>
      <c r="AJ687" s="119">
        <v>0</v>
      </c>
      <c r="AK687" s="123" t="s">
        <v>77</v>
      </c>
      <c r="AL687" s="123" t="s">
        <v>77</v>
      </c>
      <c r="AM687" s="124">
        <f t="shared" si="54"/>
        <v>0</v>
      </c>
      <c r="AN687" s="124">
        <f>+K687+AC687-AH687</f>
        <v>3400000</v>
      </c>
      <c r="AO687" s="119" t="s">
        <v>1214</v>
      </c>
      <c r="AP687" s="118">
        <v>0</v>
      </c>
      <c r="AQ687" s="119" t="s">
        <v>1214</v>
      </c>
      <c r="AR687" s="118">
        <v>0</v>
      </c>
      <c r="AS687" s="127" t="s">
        <v>77</v>
      </c>
      <c r="AT687" s="221">
        <v>0</v>
      </c>
      <c r="AU687" s="159">
        <f t="shared" si="50"/>
        <v>3400000</v>
      </c>
      <c r="AV687" s="98">
        <f t="shared" si="51"/>
        <v>0</v>
      </c>
      <c r="AW687" s="193" t="s">
        <v>77</v>
      </c>
      <c r="AX687" s="119" t="s">
        <v>1215</v>
      </c>
      <c r="AY687" s="124" t="s">
        <v>3343</v>
      </c>
      <c r="AZ687" s="116" t="s">
        <v>69</v>
      </c>
      <c r="BA687" s="116" t="s">
        <v>69</v>
      </c>
    </row>
    <row r="688" spans="2:53" x14ac:dyDescent="0.25">
      <c r="B688" s="116">
        <v>2024</v>
      </c>
      <c r="C688" s="116">
        <v>891780111</v>
      </c>
      <c r="D688" s="117" t="s">
        <v>64</v>
      </c>
      <c r="E688" s="119" t="s">
        <v>3239</v>
      </c>
      <c r="F688" s="124" t="s">
        <v>3384</v>
      </c>
      <c r="G688" s="218">
        <v>0</v>
      </c>
      <c r="H688" s="119" t="s">
        <v>75</v>
      </c>
      <c r="I688" s="117" t="s">
        <v>65</v>
      </c>
      <c r="J688" s="118" t="s">
        <v>3278</v>
      </c>
      <c r="K688" s="118">
        <v>8040000</v>
      </c>
      <c r="L688" s="116" t="s">
        <v>70</v>
      </c>
      <c r="M688" s="118" t="s">
        <v>3299</v>
      </c>
      <c r="N688" s="118">
        <v>1004346912</v>
      </c>
      <c r="O688" s="118">
        <v>13</v>
      </c>
      <c r="P688" s="193">
        <v>45302</v>
      </c>
      <c r="Q688" s="118">
        <v>4518689382</v>
      </c>
      <c r="R688" s="219">
        <v>45404</v>
      </c>
      <c r="S688" s="118">
        <v>8040000</v>
      </c>
      <c r="T688" s="119" t="s">
        <v>67</v>
      </c>
      <c r="U688" s="118">
        <v>57464638</v>
      </c>
      <c r="V688" s="118" t="s">
        <v>1198</v>
      </c>
      <c r="W688" s="219">
        <v>45404</v>
      </c>
      <c r="X688" s="219">
        <v>45404</v>
      </c>
      <c r="Y688" s="125" t="s">
        <v>77</v>
      </c>
      <c r="Z688" s="219">
        <v>45457</v>
      </c>
      <c r="AA688" s="124">
        <f t="shared" si="52"/>
        <v>53</v>
      </c>
      <c r="AB688" s="118">
        <v>0</v>
      </c>
      <c r="AC688" s="220">
        <v>0</v>
      </c>
      <c r="AD688" s="118">
        <v>0</v>
      </c>
      <c r="AE688" s="193" t="s">
        <v>77</v>
      </c>
      <c r="AF688" s="124">
        <f t="shared" si="53"/>
        <v>0</v>
      </c>
      <c r="AG688" s="118">
        <v>0</v>
      </c>
      <c r="AH688" s="118">
        <v>0</v>
      </c>
      <c r="AI688" s="193" t="s">
        <v>77</v>
      </c>
      <c r="AJ688" s="119">
        <v>0</v>
      </c>
      <c r="AK688" s="123" t="s">
        <v>77</v>
      </c>
      <c r="AL688" s="123" t="s">
        <v>77</v>
      </c>
      <c r="AM688" s="124">
        <f t="shared" si="54"/>
        <v>0</v>
      </c>
      <c r="AN688" s="124">
        <f>+K688+AC688-AH688</f>
        <v>8040000</v>
      </c>
      <c r="AO688" s="119" t="s">
        <v>69</v>
      </c>
      <c r="AP688" s="118">
        <v>8040000</v>
      </c>
      <c r="AQ688" s="119" t="s">
        <v>1214</v>
      </c>
      <c r="AR688" s="118">
        <v>0</v>
      </c>
      <c r="AS688" s="127" t="s">
        <v>77</v>
      </c>
      <c r="AT688" s="221">
        <v>6240000</v>
      </c>
      <c r="AU688" s="159">
        <f t="shared" si="50"/>
        <v>1800000</v>
      </c>
      <c r="AV688" s="98">
        <f t="shared" si="51"/>
        <v>0.77611940298507465</v>
      </c>
      <c r="AW688" s="193" t="s">
        <v>77</v>
      </c>
      <c r="AX688" s="119" t="s">
        <v>1215</v>
      </c>
      <c r="AY688" s="124" t="s">
        <v>3344</v>
      </c>
      <c r="AZ688" s="116" t="s">
        <v>69</v>
      </c>
      <c r="BA688" s="116" t="s">
        <v>69</v>
      </c>
    </row>
    <row r="689" spans="2:53" x14ac:dyDescent="0.25">
      <c r="B689" s="116">
        <v>2024</v>
      </c>
      <c r="C689" s="116">
        <v>891780111</v>
      </c>
      <c r="D689" s="117" t="s">
        <v>64</v>
      </c>
      <c r="E689" s="119" t="s">
        <v>3240</v>
      </c>
      <c r="F689" s="124" t="s">
        <v>3385</v>
      </c>
      <c r="G689" s="218">
        <v>0</v>
      </c>
      <c r="H689" s="119" t="s">
        <v>75</v>
      </c>
      <c r="I689" s="117" t="s">
        <v>644</v>
      </c>
      <c r="J689" s="118" t="s">
        <v>3279</v>
      </c>
      <c r="K689" s="118">
        <v>6000000</v>
      </c>
      <c r="L689" s="116" t="s">
        <v>70</v>
      </c>
      <c r="M689" s="118" t="s">
        <v>3300</v>
      </c>
      <c r="N689" s="118">
        <v>1140895641</v>
      </c>
      <c r="O689" s="118">
        <v>992</v>
      </c>
      <c r="P689" s="219">
        <v>45400</v>
      </c>
      <c r="Q689" s="118">
        <v>12000000</v>
      </c>
      <c r="R689" s="219">
        <v>45406</v>
      </c>
      <c r="S689" s="118">
        <v>6000000</v>
      </c>
      <c r="T689" s="119" t="s">
        <v>67</v>
      </c>
      <c r="U689" s="118">
        <v>36559959</v>
      </c>
      <c r="V689" s="118" t="s">
        <v>2706</v>
      </c>
      <c r="W689" s="219">
        <v>45406</v>
      </c>
      <c r="X689" s="219">
        <v>45406</v>
      </c>
      <c r="Y689" s="125" t="s">
        <v>77</v>
      </c>
      <c r="Z689" s="219">
        <v>45443</v>
      </c>
      <c r="AA689" s="124">
        <f t="shared" si="52"/>
        <v>37</v>
      </c>
      <c r="AB689" s="118">
        <v>0</v>
      </c>
      <c r="AC689" s="220">
        <v>0</v>
      </c>
      <c r="AD689" s="118">
        <v>0</v>
      </c>
      <c r="AE689" s="193" t="s">
        <v>77</v>
      </c>
      <c r="AF689" s="124">
        <f t="shared" si="53"/>
        <v>0</v>
      </c>
      <c r="AG689" s="118">
        <v>0</v>
      </c>
      <c r="AH689" s="118">
        <v>0</v>
      </c>
      <c r="AI689" s="193" t="s">
        <v>77</v>
      </c>
      <c r="AJ689" s="119">
        <v>0</v>
      </c>
      <c r="AK689" s="123" t="s">
        <v>77</v>
      </c>
      <c r="AL689" s="123" t="s">
        <v>77</v>
      </c>
      <c r="AM689" s="124">
        <f t="shared" si="54"/>
        <v>0</v>
      </c>
      <c r="AN689" s="124">
        <f>+K689+AC689-AH689</f>
        <v>6000000</v>
      </c>
      <c r="AO689" s="119" t="s">
        <v>1214</v>
      </c>
      <c r="AP689" s="118">
        <v>0</v>
      </c>
      <c r="AQ689" s="119" t="s">
        <v>1214</v>
      </c>
      <c r="AR689" s="118">
        <v>0</v>
      </c>
      <c r="AS689" s="127" t="s">
        <v>77</v>
      </c>
      <c r="AT689" s="221">
        <v>0</v>
      </c>
      <c r="AU689" s="159">
        <f t="shared" si="50"/>
        <v>6000000</v>
      </c>
      <c r="AV689" s="98">
        <f t="shared" si="51"/>
        <v>0</v>
      </c>
      <c r="AW689" s="193" t="s">
        <v>77</v>
      </c>
      <c r="AX689" s="119" t="s">
        <v>1215</v>
      </c>
      <c r="AY689" s="124" t="s">
        <v>3389</v>
      </c>
      <c r="AZ689" s="116" t="s">
        <v>69</v>
      </c>
      <c r="BA689" s="116" t="s">
        <v>69</v>
      </c>
    </row>
    <row r="690" spans="2:53" x14ac:dyDescent="0.25">
      <c r="B690" s="116">
        <v>2024</v>
      </c>
      <c r="C690" s="116">
        <v>891780111</v>
      </c>
      <c r="D690" s="117" t="s">
        <v>64</v>
      </c>
      <c r="E690" s="119" t="s">
        <v>3241</v>
      </c>
      <c r="F690" s="124" t="s">
        <v>3386</v>
      </c>
      <c r="G690" s="218">
        <v>0</v>
      </c>
      <c r="H690" s="119" t="s">
        <v>75</v>
      </c>
      <c r="I690" s="117" t="s">
        <v>644</v>
      </c>
      <c r="J690" s="118" t="s">
        <v>3280</v>
      </c>
      <c r="K690" s="118">
        <v>6000000</v>
      </c>
      <c r="L690" s="116" t="s">
        <v>70</v>
      </c>
      <c r="M690" s="118" t="s">
        <v>3301</v>
      </c>
      <c r="N690" s="118">
        <v>1118819748</v>
      </c>
      <c r="O690" s="118">
        <v>992</v>
      </c>
      <c r="P690" s="219">
        <v>45400</v>
      </c>
      <c r="Q690" s="118">
        <v>12000000</v>
      </c>
      <c r="R690" s="219">
        <v>45406</v>
      </c>
      <c r="S690" s="118">
        <v>6000000</v>
      </c>
      <c r="T690" s="119" t="s">
        <v>67</v>
      </c>
      <c r="U690" s="118">
        <v>36559959</v>
      </c>
      <c r="V690" s="118" t="s">
        <v>2706</v>
      </c>
      <c r="W690" s="219">
        <v>45406</v>
      </c>
      <c r="X690" s="219">
        <v>45406</v>
      </c>
      <c r="Y690" s="125" t="s">
        <v>77</v>
      </c>
      <c r="Z690" s="219">
        <v>45443</v>
      </c>
      <c r="AA690" s="124">
        <f t="shared" si="52"/>
        <v>37</v>
      </c>
      <c r="AB690" s="118">
        <v>0</v>
      </c>
      <c r="AC690" s="220">
        <v>0</v>
      </c>
      <c r="AD690" s="118">
        <v>0</v>
      </c>
      <c r="AE690" s="193" t="s">
        <v>77</v>
      </c>
      <c r="AF690" s="124">
        <f t="shared" si="53"/>
        <v>0</v>
      </c>
      <c r="AG690" s="118">
        <v>0</v>
      </c>
      <c r="AH690" s="118">
        <v>0</v>
      </c>
      <c r="AI690" s="193" t="s">
        <v>77</v>
      </c>
      <c r="AJ690" s="119">
        <v>0</v>
      </c>
      <c r="AK690" s="123" t="s">
        <v>77</v>
      </c>
      <c r="AL690" s="123" t="s">
        <v>77</v>
      </c>
      <c r="AM690" s="124">
        <f t="shared" si="54"/>
        <v>0</v>
      </c>
      <c r="AN690" s="124">
        <f>+K690+AC690-AH690</f>
        <v>6000000</v>
      </c>
      <c r="AO690" s="119" t="s">
        <v>1214</v>
      </c>
      <c r="AP690" s="118">
        <v>0</v>
      </c>
      <c r="AQ690" s="119" t="s">
        <v>1214</v>
      </c>
      <c r="AR690" s="118">
        <v>0</v>
      </c>
      <c r="AS690" s="127" t="s">
        <v>77</v>
      </c>
      <c r="AT690" s="221">
        <v>0</v>
      </c>
      <c r="AU690" s="159">
        <f t="shared" si="50"/>
        <v>6000000</v>
      </c>
      <c r="AV690" s="98">
        <f t="shared" si="51"/>
        <v>0</v>
      </c>
      <c r="AW690" s="193" t="s">
        <v>77</v>
      </c>
      <c r="AX690" s="119" t="s">
        <v>1215</v>
      </c>
      <c r="AY690" s="124" t="s">
        <v>3390</v>
      </c>
      <c r="AZ690" s="116" t="s">
        <v>69</v>
      </c>
      <c r="BA690" s="116" t="s">
        <v>69</v>
      </c>
    </row>
    <row r="691" spans="2:53" x14ac:dyDescent="0.25">
      <c r="B691" s="116">
        <v>2024</v>
      </c>
      <c r="C691" s="116">
        <v>891780111</v>
      </c>
      <c r="D691" s="117" t="s">
        <v>64</v>
      </c>
      <c r="E691" s="119" t="s">
        <v>3242</v>
      </c>
      <c r="F691" s="124" t="s">
        <v>3387</v>
      </c>
      <c r="G691" s="218">
        <v>0</v>
      </c>
      <c r="H691" s="119" t="s">
        <v>75</v>
      </c>
      <c r="I691" s="117" t="s">
        <v>65</v>
      </c>
      <c r="J691" s="118" t="s">
        <v>3281</v>
      </c>
      <c r="K691" s="118">
        <v>4200000</v>
      </c>
      <c r="L691" s="116" t="s">
        <v>70</v>
      </c>
      <c r="M691" s="118" t="s">
        <v>3302</v>
      </c>
      <c r="N691" s="118">
        <v>1083557779</v>
      </c>
      <c r="O691" s="118">
        <v>14</v>
      </c>
      <c r="P691" s="219">
        <v>45302</v>
      </c>
      <c r="Q691" s="118">
        <v>2126349000</v>
      </c>
      <c r="R691" s="219">
        <v>45406</v>
      </c>
      <c r="S691" s="118">
        <v>4200000</v>
      </c>
      <c r="T691" s="119" t="s">
        <v>67</v>
      </c>
      <c r="U691" s="118">
        <v>36726018</v>
      </c>
      <c r="V691" s="118" t="s">
        <v>2718</v>
      </c>
      <c r="W691" s="219">
        <v>45406</v>
      </c>
      <c r="X691" s="219">
        <v>45406</v>
      </c>
      <c r="Y691" s="125" t="s">
        <v>77</v>
      </c>
      <c r="Z691" s="219">
        <v>45457</v>
      </c>
      <c r="AA691" s="124">
        <f t="shared" si="52"/>
        <v>51</v>
      </c>
      <c r="AB691" s="118">
        <v>0</v>
      </c>
      <c r="AC691" s="220">
        <v>0</v>
      </c>
      <c r="AD691" s="118">
        <v>0</v>
      </c>
      <c r="AE691" s="193" t="s">
        <v>77</v>
      </c>
      <c r="AF691" s="124">
        <f t="shared" si="53"/>
        <v>0</v>
      </c>
      <c r="AG691" s="118">
        <v>0</v>
      </c>
      <c r="AH691" s="118">
        <v>0</v>
      </c>
      <c r="AI691" s="193" t="s">
        <v>77</v>
      </c>
      <c r="AJ691" s="119">
        <v>0</v>
      </c>
      <c r="AK691" s="123" t="s">
        <v>77</v>
      </c>
      <c r="AL691" s="123" t="s">
        <v>77</v>
      </c>
      <c r="AM691" s="124">
        <f t="shared" si="54"/>
        <v>0</v>
      </c>
      <c r="AN691" s="124">
        <f>+K691+AC691-AH691</f>
        <v>4200000</v>
      </c>
      <c r="AO691" s="119" t="s">
        <v>69</v>
      </c>
      <c r="AP691" s="118">
        <v>4200000</v>
      </c>
      <c r="AQ691" s="119" t="s">
        <v>1214</v>
      </c>
      <c r="AR691" s="118">
        <v>0</v>
      </c>
      <c r="AS691" s="127" t="s">
        <v>77</v>
      </c>
      <c r="AT691" s="221">
        <v>3150000</v>
      </c>
      <c r="AU691" s="159">
        <f t="shared" si="50"/>
        <v>1050000</v>
      </c>
      <c r="AV691" s="98">
        <f t="shared" si="51"/>
        <v>0.75</v>
      </c>
      <c r="AW691" s="193" t="s">
        <v>77</v>
      </c>
      <c r="AX691" s="119" t="s">
        <v>1215</v>
      </c>
      <c r="AY691" s="124" t="s">
        <v>3391</v>
      </c>
      <c r="AZ691" s="116" t="s">
        <v>69</v>
      </c>
      <c r="BA691" s="116" t="s">
        <v>69</v>
      </c>
    </row>
    <row r="692" spans="2:53" x14ac:dyDescent="0.25">
      <c r="B692" s="116">
        <v>2024</v>
      </c>
      <c r="C692" s="116">
        <v>891780111</v>
      </c>
      <c r="D692" s="117" t="s">
        <v>64</v>
      </c>
      <c r="E692" s="119" t="s">
        <v>3243</v>
      </c>
      <c r="F692" s="124" t="s">
        <v>3388</v>
      </c>
      <c r="G692" s="218">
        <v>0</v>
      </c>
      <c r="H692" s="119" t="s">
        <v>75</v>
      </c>
      <c r="I692" s="117" t="s">
        <v>65</v>
      </c>
      <c r="J692" s="118" t="s">
        <v>3282</v>
      </c>
      <c r="K692" s="118">
        <v>17290000</v>
      </c>
      <c r="L692" s="116" t="s">
        <v>70</v>
      </c>
      <c r="M692" s="118" t="s">
        <v>3303</v>
      </c>
      <c r="N692" s="118">
        <v>19619141</v>
      </c>
      <c r="O692" s="118">
        <v>14</v>
      </c>
      <c r="P692" s="219">
        <v>45302</v>
      </c>
      <c r="Q692" s="118">
        <v>2126349000</v>
      </c>
      <c r="R692" s="219">
        <v>45406</v>
      </c>
      <c r="S692" s="118">
        <v>17290000</v>
      </c>
      <c r="T692" s="119" t="s">
        <v>67</v>
      </c>
      <c r="U692" s="118">
        <v>85459497</v>
      </c>
      <c r="V692" s="118" t="s">
        <v>1186</v>
      </c>
      <c r="W692" s="219">
        <v>45406</v>
      </c>
      <c r="X692" s="219">
        <v>45406</v>
      </c>
      <c r="Y692" s="125" t="s">
        <v>77</v>
      </c>
      <c r="Z692" s="219">
        <v>45657</v>
      </c>
      <c r="AA692" s="124">
        <f t="shared" si="52"/>
        <v>251</v>
      </c>
      <c r="AB692" s="118">
        <v>0</v>
      </c>
      <c r="AC692" s="220">
        <v>0</v>
      </c>
      <c r="AD692" s="118">
        <v>0</v>
      </c>
      <c r="AE692" s="193" t="s">
        <v>77</v>
      </c>
      <c r="AF692" s="124">
        <f t="shared" si="53"/>
        <v>0</v>
      </c>
      <c r="AG692" s="118">
        <v>0</v>
      </c>
      <c r="AH692" s="118">
        <v>0</v>
      </c>
      <c r="AI692" s="193" t="s">
        <v>77</v>
      </c>
      <c r="AJ692" s="119">
        <v>0</v>
      </c>
      <c r="AK692" s="123" t="s">
        <v>77</v>
      </c>
      <c r="AL692" s="123" t="s">
        <v>77</v>
      </c>
      <c r="AM692" s="124">
        <f t="shared" si="54"/>
        <v>0</v>
      </c>
      <c r="AN692" s="124">
        <f>+K692+AC692-AH692</f>
        <v>17290000</v>
      </c>
      <c r="AO692" s="119" t="s">
        <v>69</v>
      </c>
      <c r="AP692" s="118">
        <v>17290000</v>
      </c>
      <c r="AQ692" s="119" t="s">
        <v>1214</v>
      </c>
      <c r="AR692" s="118">
        <v>0</v>
      </c>
      <c r="AS692" s="127" t="s">
        <v>77</v>
      </c>
      <c r="AT692" s="221">
        <v>2590000</v>
      </c>
      <c r="AU692" s="159">
        <f t="shared" si="50"/>
        <v>14700000</v>
      </c>
      <c r="AV692" s="98">
        <f t="shared" si="51"/>
        <v>0.14979757085020243</v>
      </c>
      <c r="AW692" s="193" t="s">
        <v>77</v>
      </c>
      <c r="AX692" s="119" t="s">
        <v>1215</v>
      </c>
      <c r="AY692" s="124" t="s">
        <v>3392</v>
      </c>
      <c r="AZ692" s="116" t="s">
        <v>69</v>
      </c>
      <c r="BA692" s="116" t="s">
        <v>69</v>
      </c>
    </row>
    <row r="693" spans="2:53" x14ac:dyDescent="0.25">
      <c r="B693" s="116">
        <v>2024</v>
      </c>
      <c r="C693" s="116">
        <v>891780111</v>
      </c>
      <c r="D693" s="117" t="s">
        <v>64</v>
      </c>
      <c r="E693" s="119" t="s">
        <v>3394</v>
      </c>
      <c r="F693" s="124" t="s">
        <v>3407</v>
      </c>
      <c r="G693" s="218">
        <v>2023000100072</v>
      </c>
      <c r="H693" s="119" t="s">
        <v>75</v>
      </c>
      <c r="I693" s="117" t="s">
        <v>65</v>
      </c>
      <c r="J693" s="118" t="s">
        <v>3420</v>
      </c>
      <c r="K693" s="118">
        <v>8000000</v>
      </c>
      <c r="L693" s="116" t="s">
        <v>70</v>
      </c>
      <c r="M693" s="118" t="s">
        <v>3134</v>
      </c>
      <c r="N693" s="118">
        <v>85474786</v>
      </c>
      <c r="O693" s="118">
        <v>1095</v>
      </c>
      <c r="P693" s="219">
        <v>45412</v>
      </c>
      <c r="Q693" s="118">
        <v>50000000</v>
      </c>
      <c r="R693" s="219">
        <v>45418</v>
      </c>
      <c r="S693" s="118">
        <v>8000000</v>
      </c>
      <c r="T693" s="119" t="s">
        <v>67</v>
      </c>
      <c r="U693" s="118">
        <v>39141438</v>
      </c>
      <c r="V693" s="118" t="s">
        <v>3157</v>
      </c>
      <c r="W693" s="219">
        <v>45414</v>
      </c>
      <c r="X693" s="219">
        <v>45418</v>
      </c>
      <c r="Y693" s="125" t="s">
        <v>77</v>
      </c>
      <c r="Z693" s="219">
        <v>45478</v>
      </c>
      <c r="AA693" s="124">
        <f t="shared" ref="AA693:AA705" si="55">+IF(Y693="1800-01-01",Z693-X693,Z693-Y693)</f>
        <v>60</v>
      </c>
      <c r="AB693" s="118">
        <v>0</v>
      </c>
      <c r="AC693" s="220">
        <v>0</v>
      </c>
      <c r="AD693" s="118">
        <v>0</v>
      </c>
      <c r="AE693" s="193" t="s">
        <v>77</v>
      </c>
      <c r="AF693" s="124">
        <f t="shared" ref="AF693:AF705" si="56">+IF(AE693="1800-01-01",0,AE693-Z693)</f>
        <v>0</v>
      </c>
      <c r="AG693" s="118">
        <v>0</v>
      </c>
      <c r="AH693" s="118">
        <v>0</v>
      </c>
      <c r="AI693" s="193" t="s">
        <v>77</v>
      </c>
      <c r="AJ693" s="119">
        <v>0</v>
      </c>
      <c r="AK693" s="123" t="s">
        <v>77</v>
      </c>
      <c r="AL693" s="123" t="s">
        <v>77</v>
      </c>
      <c r="AM693" s="124">
        <f t="shared" ref="AM693:AM705" si="57">+IF(AK693="1800-01-01",0,AL693-AK693)</f>
        <v>0</v>
      </c>
      <c r="AN693" s="124">
        <f>+K693+AC693-AH693</f>
        <v>8000000</v>
      </c>
      <c r="AO693" s="119" t="s">
        <v>69</v>
      </c>
      <c r="AP693" s="118">
        <v>8000000</v>
      </c>
      <c r="AQ693" s="119" t="s">
        <v>1214</v>
      </c>
      <c r="AR693" s="118">
        <v>0</v>
      </c>
      <c r="AS693" s="127" t="s">
        <v>77</v>
      </c>
      <c r="AT693" s="221">
        <v>4000000</v>
      </c>
      <c r="AU693" s="159">
        <f t="shared" ref="AU693:AU705" si="58">AN693-AT693</f>
        <v>4000000</v>
      </c>
      <c r="AV693" s="98">
        <f t="shared" ref="AV693:AV705" si="59">+IFERROR(AT693/AN693,"_")</f>
        <v>0.5</v>
      </c>
      <c r="AW693" s="193" t="s">
        <v>77</v>
      </c>
      <c r="AX693" s="119" t="s">
        <v>1215</v>
      </c>
      <c r="AY693" s="124" t="s">
        <v>3443</v>
      </c>
      <c r="AZ693" s="116" t="s">
        <v>69</v>
      </c>
      <c r="BA693" s="116" t="s">
        <v>69</v>
      </c>
    </row>
    <row r="694" spans="2:53" x14ac:dyDescent="0.25">
      <c r="B694" s="116">
        <v>2024</v>
      </c>
      <c r="C694" s="116">
        <v>891780111</v>
      </c>
      <c r="D694" s="117" t="s">
        <v>64</v>
      </c>
      <c r="E694" s="119" t="s">
        <v>3395</v>
      </c>
      <c r="F694" s="124" t="s">
        <v>3408</v>
      </c>
      <c r="G694" s="218">
        <v>0</v>
      </c>
      <c r="H694" s="119" t="s">
        <v>75</v>
      </c>
      <c r="I694" s="117" t="s">
        <v>65</v>
      </c>
      <c r="J694" s="118" t="s">
        <v>3421</v>
      </c>
      <c r="K694" s="118">
        <v>8000000</v>
      </c>
      <c r="L694" s="116" t="s">
        <v>70</v>
      </c>
      <c r="M694" s="118" t="s">
        <v>3432</v>
      </c>
      <c r="N694" s="118">
        <v>1083035460</v>
      </c>
      <c r="O694" s="118">
        <v>13</v>
      </c>
      <c r="P694" s="193">
        <v>45302</v>
      </c>
      <c r="Q694" s="118">
        <v>4518689382</v>
      </c>
      <c r="R694" s="219">
        <v>45415</v>
      </c>
      <c r="S694" s="118">
        <v>8000000</v>
      </c>
      <c r="T694" s="119" t="s">
        <v>67</v>
      </c>
      <c r="U694" s="118">
        <v>1082964146</v>
      </c>
      <c r="V694" s="118" t="s">
        <v>2708</v>
      </c>
      <c r="W694" s="219">
        <v>45415</v>
      </c>
      <c r="X694" s="219">
        <v>45415</v>
      </c>
      <c r="Y694" s="125" t="s">
        <v>77</v>
      </c>
      <c r="Z694" s="219">
        <v>45473</v>
      </c>
      <c r="AA694" s="124">
        <f t="shared" si="55"/>
        <v>58</v>
      </c>
      <c r="AB694" s="118">
        <v>0</v>
      </c>
      <c r="AC694" s="220">
        <v>0</v>
      </c>
      <c r="AD694" s="118">
        <v>0</v>
      </c>
      <c r="AE694" s="193" t="s">
        <v>77</v>
      </c>
      <c r="AF694" s="124">
        <f t="shared" si="56"/>
        <v>0</v>
      </c>
      <c r="AG694" s="118">
        <v>0</v>
      </c>
      <c r="AH694" s="118">
        <v>0</v>
      </c>
      <c r="AI694" s="193" t="s">
        <v>77</v>
      </c>
      <c r="AJ694" s="119">
        <v>0</v>
      </c>
      <c r="AK694" s="123" t="s">
        <v>77</v>
      </c>
      <c r="AL694" s="123" t="s">
        <v>77</v>
      </c>
      <c r="AM694" s="124">
        <f t="shared" si="57"/>
        <v>0</v>
      </c>
      <c r="AN694" s="124">
        <f>+K694+AC694-AH694</f>
        <v>8000000</v>
      </c>
      <c r="AO694" s="119" t="s">
        <v>69</v>
      </c>
      <c r="AP694" s="118">
        <v>8000000</v>
      </c>
      <c r="AQ694" s="119" t="s">
        <v>1214</v>
      </c>
      <c r="AR694" s="118">
        <v>0</v>
      </c>
      <c r="AS694" s="127" t="s">
        <v>77</v>
      </c>
      <c r="AT694" s="221">
        <v>4000000</v>
      </c>
      <c r="AU694" s="159">
        <f t="shared" si="58"/>
        <v>4000000</v>
      </c>
      <c r="AV694" s="98">
        <f t="shared" si="59"/>
        <v>0.5</v>
      </c>
      <c r="AW694" s="193" t="s">
        <v>77</v>
      </c>
      <c r="AX694" s="119" t="s">
        <v>1215</v>
      </c>
      <c r="AY694" s="124" t="s">
        <v>3444</v>
      </c>
      <c r="AZ694" s="116" t="s">
        <v>69</v>
      </c>
      <c r="BA694" s="116" t="s">
        <v>69</v>
      </c>
    </row>
    <row r="695" spans="2:53" x14ac:dyDescent="0.25">
      <c r="B695" s="116">
        <v>2024</v>
      </c>
      <c r="C695" s="116">
        <v>891780111</v>
      </c>
      <c r="D695" s="117" t="s">
        <v>64</v>
      </c>
      <c r="E695" s="119" t="s">
        <v>3396</v>
      </c>
      <c r="F695" s="124" t="s">
        <v>3409</v>
      </c>
      <c r="G695" s="218">
        <v>0</v>
      </c>
      <c r="H695" s="119" t="s">
        <v>75</v>
      </c>
      <c r="I695" s="117" t="s">
        <v>65</v>
      </c>
      <c r="J695" s="118" t="s">
        <v>3422</v>
      </c>
      <c r="K695" s="118">
        <v>9900000</v>
      </c>
      <c r="L695" s="116" t="s">
        <v>70</v>
      </c>
      <c r="M695" s="118" t="s">
        <v>3433</v>
      </c>
      <c r="N695" s="118">
        <v>39672643</v>
      </c>
      <c r="O695" s="118">
        <v>13</v>
      </c>
      <c r="P695" s="193">
        <v>45302</v>
      </c>
      <c r="Q695" s="118">
        <v>4518689382</v>
      </c>
      <c r="R695" s="219">
        <v>45415</v>
      </c>
      <c r="S695" s="118">
        <v>9900000</v>
      </c>
      <c r="T695" s="119" t="s">
        <v>67</v>
      </c>
      <c r="U695" s="118">
        <v>85460949</v>
      </c>
      <c r="V695" s="118" t="s">
        <v>1142</v>
      </c>
      <c r="W695" s="219">
        <v>45415</v>
      </c>
      <c r="X695" s="219">
        <v>45415</v>
      </c>
      <c r="Y695" s="125" t="s">
        <v>77</v>
      </c>
      <c r="Z695" s="219">
        <v>45503</v>
      </c>
      <c r="AA695" s="124">
        <f t="shared" si="55"/>
        <v>88</v>
      </c>
      <c r="AB695" s="118">
        <v>0</v>
      </c>
      <c r="AC695" s="220">
        <v>0</v>
      </c>
      <c r="AD695" s="118">
        <v>0</v>
      </c>
      <c r="AE695" s="193" t="s">
        <v>77</v>
      </c>
      <c r="AF695" s="124">
        <f t="shared" si="56"/>
        <v>0</v>
      </c>
      <c r="AG695" s="118">
        <v>0</v>
      </c>
      <c r="AH695" s="118">
        <v>0</v>
      </c>
      <c r="AI695" s="193" t="s">
        <v>77</v>
      </c>
      <c r="AJ695" s="119">
        <v>0</v>
      </c>
      <c r="AK695" s="123" t="s">
        <v>77</v>
      </c>
      <c r="AL695" s="123" t="s">
        <v>77</v>
      </c>
      <c r="AM695" s="124">
        <f t="shared" si="57"/>
        <v>0</v>
      </c>
      <c r="AN695" s="124">
        <f>+K695+AC695-AH695</f>
        <v>9900000</v>
      </c>
      <c r="AO695" s="119" t="s">
        <v>69</v>
      </c>
      <c r="AP695" s="118">
        <v>9900000</v>
      </c>
      <c r="AQ695" s="119" t="s">
        <v>1214</v>
      </c>
      <c r="AR695" s="118">
        <v>0</v>
      </c>
      <c r="AS695" s="127" t="s">
        <v>77</v>
      </c>
      <c r="AT695" s="221">
        <v>3300000</v>
      </c>
      <c r="AU695" s="159">
        <f t="shared" si="58"/>
        <v>6600000</v>
      </c>
      <c r="AV695" s="98">
        <f t="shared" si="59"/>
        <v>0.33333333333333331</v>
      </c>
      <c r="AW695" s="193" t="s">
        <v>77</v>
      </c>
      <c r="AX695" s="119" t="s">
        <v>1215</v>
      </c>
      <c r="AY695" s="124" t="s">
        <v>3445</v>
      </c>
      <c r="AZ695" s="116" t="s">
        <v>69</v>
      </c>
      <c r="BA695" s="116" t="s">
        <v>69</v>
      </c>
    </row>
    <row r="696" spans="2:53" x14ac:dyDescent="0.25">
      <c r="B696" s="116">
        <v>2024</v>
      </c>
      <c r="C696" s="116">
        <v>891780111</v>
      </c>
      <c r="D696" s="117" t="s">
        <v>64</v>
      </c>
      <c r="E696" s="119" t="s">
        <v>3397</v>
      </c>
      <c r="F696" s="124" t="s">
        <v>3410</v>
      </c>
      <c r="G696" s="218">
        <v>0</v>
      </c>
      <c r="H696" s="119" t="s">
        <v>75</v>
      </c>
      <c r="I696" s="117" t="s">
        <v>65</v>
      </c>
      <c r="J696" s="118" t="s">
        <v>789</v>
      </c>
      <c r="K696" s="118">
        <v>6600000</v>
      </c>
      <c r="L696" s="116" t="s">
        <v>70</v>
      </c>
      <c r="M696" s="118" t="s">
        <v>3434</v>
      </c>
      <c r="N696" s="118">
        <v>1082858153</v>
      </c>
      <c r="O696" s="118">
        <v>13</v>
      </c>
      <c r="P696" s="193">
        <v>45302</v>
      </c>
      <c r="Q696" s="118">
        <v>4518689382</v>
      </c>
      <c r="R696" s="219">
        <v>45415</v>
      </c>
      <c r="S696" s="118">
        <v>6600000</v>
      </c>
      <c r="T696" s="119" t="s">
        <v>67</v>
      </c>
      <c r="U696" s="118">
        <v>85465146</v>
      </c>
      <c r="V696" s="118" t="s">
        <v>2726</v>
      </c>
      <c r="W696" s="219">
        <v>45415</v>
      </c>
      <c r="X696" s="219">
        <v>45415</v>
      </c>
      <c r="Y696" s="125" t="s">
        <v>77</v>
      </c>
      <c r="Z696" s="219">
        <v>45473</v>
      </c>
      <c r="AA696" s="124">
        <f t="shared" si="55"/>
        <v>58</v>
      </c>
      <c r="AB696" s="118">
        <v>0</v>
      </c>
      <c r="AC696" s="220">
        <v>0</v>
      </c>
      <c r="AD696" s="118">
        <v>0</v>
      </c>
      <c r="AE696" s="193" t="s">
        <v>77</v>
      </c>
      <c r="AF696" s="124">
        <f t="shared" si="56"/>
        <v>0</v>
      </c>
      <c r="AG696" s="118">
        <v>0</v>
      </c>
      <c r="AH696" s="118">
        <v>0</v>
      </c>
      <c r="AI696" s="193" t="s">
        <v>77</v>
      </c>
      <c r="AJ696" s="119">
        <v>0</v>
      </c>
      <c r="AK696" s="123" t="s">
        <v>77</v>
      </c>
      <c r="AL696" s="123" t="s">
        <v>77</v>
      </c>
      <c r="AM696" s="124">
        <f t="shared" si="57"/>
        <v>0</v>
      </c>
      <c r="AN696" s="124">
        <f>+K696+AC696-AH696</f>
        <v>6600000</v>
      </c>
      <c r="AO696" s="119" t="s">
        <v>69</v>
      </c>
      <c r="AP696" s="118">
        <v>6600000</v>
      </c>
      <c r="AQ696" s="119" t="s">
        <v>1214</v>
      </c>
      <c r="AR696" s="118">
        <v>0</v>
      </c>
      <c r="AS696" s="127" t="s">
        <v>77</v>
      </c>
      <c r="AT696" s="221">
        <v>3300000</v>
      </c>
      <c r="AU696" s="159">
        <f t="shared" si="58"/>
        <v>3300000</v>
      </c>
      <c r="AV696" s="98">
        <f t="shared" si="59"/>
        <v>0.5</v>
      </c>
      <c r="AW696" s="193" t="s">
        <v>77</v>
      </c>
      <c r="AX696" s="119" t="s">
        <v>1215</v>
      </c>
      <c r="AY696" s="124" t="s">
        <v>3446</v>
      </c>
      <c r="AZ696" s="116" t="s">
        <v>69</v>
      </c>
      <c r="BA696" s="116" t="s">
        <v>69</v>
      </c>
    </row>
    <row r="697" spans="2:53" x14ac:dyDescent="0.25">
      <c r="B697" s="116">
        <v>2024</v>
      </c>
      <c r="C697" s="116">
        <v>891780111</v>
      </c>
      <c r="D697" s="117" t="s">
        <v>64</v>
      </c>
      <c r="E697" s="119" t="s">
        <v>3398</v>
      </c>
      <c r="F697" s="124" t="s">
        <v>3411</v>
      </c>
      <c r="G697" s="218">
        <v>0</v>
      </c>
      <c r="H697" s="119" t="s">
        <v>75</v>
      </c>
      <c r="I697" s="117" t="s">
        <v>65</v>
      </c>
      <c r="J697" s="118" t="s">
        <v>3423</v>
      </c>
      <c r="K697" s="118">
        <v>9000000</v>
      </c>
      <c r="L697" s="116" t="s">
        <v>70</v>
      </c>
      <c r="M697" s="118" t="s">
        <v>3435</v>
      </c>
      <c r="N697" s="118">
        <v>1085108045</v>
      </c>
      <c r="O697" s="118">
        <v>13</v>
      </c>
      <c r="P697" s="193">
        <v>45302</v>
      </c>
      <c r="Q697" s="118">
        <v>4518689382</v>
      </c>
      <c r="R697" s="219">
        <v>45415</v>
      </c>
      <c r="S697" s="118">
        <v>9000000</v>
      </c>
      <c r="T697" s="119" t="s">
        <v>67</v>
      </c>
      <c r="U697" s="118">
        <v>57461216</v>
      </c>
      <c r="V697" s="118" t="s">
        <v>1180</v>
      </c>
      <c r="W697" s="219">
        <v>45415</v>
      </c>
      <c r="X697" s="219">
        <v>45415</v>
      </c>
      <c r="Y697" s="125" t="s">
        <v>77</v>
      </c>
      <c r="Z697" s="219">
        <v>45503</v>
      </c>
      <c r="AA697" s="124">
        <f t="shared" si="55"/>
        <v>88</v>
      </c>
      <c r="AB697" s="118">
        <v>0</v>
      </c>
      <c r="AC697" s="220">
        <v>0</v>
      </c>
      <c r="AD697" s="118">
        <v>0</v>
      </c>
      <c r="AE697" s="193" t="s">
        <v>77</v>
      </c>
      <c r="AF697" s="124">
        <f t="shared" si="56"/>
        <v>0</v>
      </c>
      <c r="AG697" s="118">
        <v>0</v>
      </c>
      <c r="AH697" s="118">
        <v>0</v>
      </c>
      <c r="AI697" s="193" t="s">
        <v>77</v>
      </c>
      <c r="AJ697" s="119">
        <v>0</v>
      </c>
      <c r="AK697" s="123" t="s">
        <v>77</v>
      </c>
      <c r="AL697" s="123" t="s">
        <v>77</v>
      </c>
      <c r="AM697" s="124">
        <f t="shared" si="57"/>
        <v>0</v>
      </c>
      <c r="AN697" s="124">
        <f>+K697+AC697-AH697</f>
        <v>9000000</v>
      </c>
      <c r="AO697" s="119" t="s">
        <v>69</v>
      </c>
      <c r="AP697" s="118">
        <v>9000000</v>
      </c>
      <c r="AQ697" s="119" t="s">
        <v>1214</v>
      </c>
      <c r="AR697" s="118">
        <v>0</v>
      </c>
      <c r="AS697" s="127" t="s">
        <v>77</v>
      </c>
      <c r="AT697" s="221">
        <v>3000000</v>
      </c>
      <c r="AU697" s="159">
        <f t="shared" si="58"/>
        <v>6000000</v>
      </c>
      <c r="AV697" s="98">
        <f t="shared" si="59"/>
        <v>0.33333333333333331</v>
      </c>
      <c r="AW697" s="193" t="s">
        <v>77</v>
      </c>
      <c r="AX697" s="119" t="s">
        <v>1215</v>
      </c>
      <c r="AY697" s="124" t="s">
        <v>3447</v>
      </c>
      <c r="AZ697" s="116" t="s">
        <v>69</v>
      </c>
      <c r="BA697" s="116" t="s">
        <v>69</v>
      </c>
    </row>
    <row r="698" spans="2:53" x14ac:dyDescent="0.25">
      <c r="B698" s="116">
        <v>2024</v>
      </c>
      <c r="C698" s="116">
        <v>891780111</v>
      </c>
      <c r="D698" s="117" t="s">
        <v>64</v>
      </c>
      <c r="E698" s="119" t="s">
        <v>3399</v>
      </c>
      <c r="F698" s="124" t="s">
        <v>3412</v>
      </c>
      <c r="G698" s="218">
        <v>0</v>
      </c>
      <c r="H698" s="119" t="s">
        <v>75</v>
      </c>
      <c r="I698" s="117" t="s">
        <v>65</v>
      </c>
      <c r="J698" s="118" t="s">
        <v>3424</v>
      </c>
      <c r="K698" s="118">
        <v>12000000</v>
      </c>
      <c r="L698" s="116" t="s">
        <v>70</v>
      </c>
      <c r="M698" s="118" t="s">
        <v>3436</v>
      </c>
      <c r="N698" s="118">
        <v>1082985141</v>
      </c>
      <c r="O698" s="118">
        <v>13</v>
      </c>
      <c r="P698" s="193">
        <v>45302</v>
      </c>
      <c r="Q698" s="118">
        <v>4518689382</v>
      </c>
      <c r="R698" s="219">
        <v>45419</v>
      </c>
      <c r="S698" s="118">
        <v>12000000</v>
      </c>
      <c r="T698" s="119" t="s">
        <v>67</v>
      </c>
      <c r="U698" s="118">
        <v>1082976788</v>
      </c>
      <c r="V698" s="118" t="s">
        <v>3442</v>
      </c>
      <c r="W698" s="219">
        <v>45419</v>
      </c>
      <c r="X698" s="219">
        <v>45419</v>
      </c>
      <c r="Y698" s="125" t="s">
        <v>77</v>
      </c>
      <c r="Z698" s="219">
        <v>45504</v>
      </c>
      <c r="AA698" s="124">
        <f t="shared" si="55"/>
        <v>85</v>
      </c>
      <c r="AB698" s="118">
        <v>0</v>
      </c>
      <c r="AC698" s="220">
        <v>0</v>
      </c>
      <c r="AD698" s="118">
        <v>0</v>
      </c>
      <c r="AE698" s="193" t="s">
        <v>77</v>
      </c>
      <c r="AF698" s="124">
        <f t="shared" si="56"/>
        <v>0</v>
      </c>
      <c r="AG698" s="118">
        <v>0</v>
      </c>
      <c r="AH698" s="118">
        <v>0</v>
      </c>
      <c r="AI698" s="193" t="s">
        <v>77</v>
      </c>
      <c r="AJ698" s="119">
        <v>0</v>
      </c>
      <c r="AK698" s="123" t="s">
        <v>77</v>
      </c>
      <c r="AL698" s="123" t="s">
        <v>77</v>
      </c>
      <c r="AM698" s="124">
        <f t="shared" si="57"/>
        <v>0</v>
      </c>
      <c r="AN698" s="124">
        <f>+K698+AC698-AH698</f>
        <v>12000000</v>
      </c>
      <c r="AO698" s="119" t="s">
        <v>69</v>
      </c>
      <c r="AP698" s="118">
        <v>12000000</v>
      </c>
      <c r="AQ698" s="119" t="s">
        <v>1214</v>
      </c>
      <c r="AR698" s="118">
        <v>0</v>
      </c>
      <c r="AS698" s="127" t="s">
        <v>77</v>
      </c>
      <c r="AT698" s="221">
        <v>4000000</v>
      </c>
      <c r="AU698" s="159">
        <f t="shared" si="58"/>
        <v>8000000</v>
      </c>
      <c r="AV698" s="98">
        <f t="shared" si="59"/>
        <v>0.33333333333333331</v>
      </c>
      <c r="AW698" s="193" t="s">
        <v>77</v>
      </c>
      <c r="AX698" s="119" t="s">
        <v>1215</v>
      </c>
      <c r="AY698" s="124" t="s">
        <v>3448</v>
      </c>
      <c r="AZ698" s="116" t="s">
        <v>69</v>
      </c>
      <c r="BA698" s="116" t="s">
        <v>69</v>
      </c>
    </row>
    <row r="699" spans="2:53" x14ac:dyDescent="0.25">
      <c r="B699" s="116">
        <v>2024</v>
      </c>
      <c r="C699" s="116">
        <v>891780111</v>
      </c>
      <c r="D699" s="117" t="s">
        <v>64</v>
      </c>
      <c r="E699" s="119" t="s">
        <v>3400</v>
      </c>
      <c r="F699" s="124" t="s">
        <v>3413</v>
      </c>
      <c r="G699" s="218">
        <v>0</v>
      </c>
      <c r="H699" s="119" t="s">
        <v>75</v>
      </c>
      <c r="I699" s="117" t="s">
        <v>65</v>
      </c>
      <c r="J699" s="118" t="s">
        <v>3425</v>
      </c>
      <c r="K699" s="118">
        <v>7500000</v>
      </c>
      <c r="L699" s="116" t="s">
        <v>70</v>
      </c>
      <c r="M699" s="118" t="s">
        <v>3437</v>
      </c>
      <c r="N699" s="118">
        <v>1193552462</v>
      </c>
      <c r="O699" s="118">
        <v>14</v>
      </c>
      <c r="P699" s="219">
        <v>45302</v>
      </c>
      <c r="Q699" s="118">
        <v>2126349000</v>
      </c>
      <c r="R699" s="219">
        <v>45419</v>
      </c>
      <c r="S699" s="118">
        <v>7500000</v>
      </c>
      <c r="T699" s="119" t="s">
        <v>67</v>
      </c>
      <c r="U699" s="118">
        <v>36557666</v>
      </c>
      <c r="V699" s="118" t="s">
        <v>1174</v>
      </c>
      <c r="W699" s="219">
        <v>45419</v>
      </c>
      <c r="X699" s="219">
        <v>45419</v>
      </c>
      <c r="Y699" s="125" t="s">
        <v>77</v>
      </c>
      <c r="Z699" s="219">
        <v>45504</v>
      </c>
      <c r="AA699" s="124">
        <f t="shared" si="55"/>
        <v>85</v>
      </c>
      <c r="AB699" s="118">
        <v>0</v>
      </c>
      <c r="AC699" s="220">
        <v>0</v>
      </c>
      <c r="AD699" s="118">
        <v>0</v>
      </c>
      <c r="AE699" s="193" t="s">
        <v>77</v>
      </c>
      <c r="AF699" s="124">
        <f t="shared" si="56"/>
        <v>0</v>
      </c>
      <c r="AG699" s="118">
        <v>0</v>
      </c>
      <c r="AH699" s="118">
        <v>0</v>
      </c>
      <c r="AI699" s="193" t="s">
        <v>77</v>
      </c>
      <c r="AJ699" s="119">
        <v>0</v>
      </c>
      <c r="AK699" s="123" t="s">
        <v>77</v>
      </c>
      <c r="AL699" s="123" t="s">
        <v>77</v>
      </c>
      <c r="AM699" s="124">
        <f t="shared" si="57"/>
        <v>0</v>
      </c>
      <c r="AN699" s="124">
        <f>+K699+AC699-AH699</f>
        <v>7500000</v>
      </c>
      <c r="AO699" s="119" t="s">
        <v>69</v>
      </c>
      <c r="AP699" s="118">
        <v>7500000</v>
      </c>
      <c r="AQ699" s="119" t="s">
        <v>1214</v>
      </c>
      <c r="AR699" s="118">
        <v>0</v>
      </c>
      <c r="AS699" s="127" t="s">
        <v>77</v>
      </c>
      <c r="AT699" s="221">
        <v>2500000</v>
      </c>
      <c r="AU699" s="159">
        <f t="shared" si="58"/>
        <v>5000000</v>
      </c>
      <c r="AV699" s="98">
        <f t="shared" si="59"/>
        <v>0.33333333333333331</v>
      </c>
      <c r="AW699" s="193" t="s">
        <v>77</v>
      </c>
      <c r="AX699" s="119" t="s">
        <v>1215</v>
      </c>
      <c r="AY699" s="124" t="s">
        <v>3449</v>
      </c>
      <c r="AZ699" s="116" t="s">
        <v>69</v>
      </c>
      <c r="BA699" s="116" t="s">
        <v>69</v>
      </c>
    </row>
    <row r="700" spans="2:53" x14ac:dyDescent="0.25">
      <c r="B700" s="116">
        <v>2024</v>
      </c>
      <c r="C700" s="116">
        <v>891780111</v>
      </c>
      <c r="D700" s="117" t="s">
        <v>64</v>
      </c>
      <c r="E700" s="119" t="s">
        <v>3401</v>
      </c>
      <c r="F700" s="124" t="s">
        <v>3414</v>
      </c>
      <c r="G700" s="218">
        <v>0</v>
      </c>
      <c r="H700" s="119" t="s">
        <v>75</v>
      </c>
      <c r="I700" s="117" t="s">
        <v>65</v>
      </c>
      <c r="J700" s="118" t="s">
        <v>3426</v>
      </c>
      <c r="K700" s="118">
        <v>6300000</v>
      </c>
      <c r="L700" s="116" t="s">
        <v>70</v>
      </c>
      <c r="M700" s="118" t="s">
        <v>3438</v>
      </c>
      <c r="N700" s="118">
        <v>1083006157</v>
      </c>
      <c r="O700" s="118">
        <v>14</v>
      </c>
      <c r="P700" s="219">
        <v>45302</v>
      </c>
      <c r="Q700" s="118">
        <v>2126349000</v>
      </c>
      <c r="R700" s="219">
        <v>45421</v>
      </c>
      <c r="S700" s="118">
        <v>6300000</v>
      </c>
      <c r="T700" s="119" t="s">
        <v>67</v>
      </c>
      <c r="U700" s="118">
        <v>1082950841</v>
      </c>
      <c r="V700" s="118" t="s">
        <v>1212</v>
      </c>
      <c r="W700" s="219">
        <v>45421</v>
      </c>
      <c r="X700" s="219">
        <v>45421</v>
      </c>
      <c r="Y700" s="125" t="s">
        <v>77</v>
      </c>
      <c r="Z700" s="219">
        <v>45473</v>
      </c>
      <c r="AA700" s="124">
        <f t="shared" si="55"/>
        <v>52</v>
      </c>
      <c r="AB700" s="118">
        <v>0</v>
      </c>
      <c r="AC700" s="220">
        <v>0</v>
      </c>
      <c r="AD700" s="118">
        <v>0</v>
      </c>
      <c r="AE700" s="193" t="s">
        <v>77</v>
      </c>
      <c r="AF700" s="124">
        <f t="shared" si="56"/>
        <v>0</v>
      </c>
      <c r="AG700" s="118">
        <v>0</v>
      </c>
      <c r="AH700" s="118">
        <v>0</v>
      </c>
      <c r="AI700" s="193" t="s">
        <v>77</v>
      </c>
      <c r="AJ700" s="119">
        <v>0</v>
      </c>
      <c r="AK700" s="123" t="s">
        <v>77</v>
      </c>
      <c r="AL700" s="123" t="s">
        <v>77</v>
      </c>
      <c r="AM700" s="124">
        <f t="shared" si="57"/>
        <v>0</v>
      </c>
      <c r="AN700" s="124">
        <f>+K700+AC700-AH700</f>
        <v>6300000</v>
      </c>
      <c r="AO700" s="119" t="s">
        <v>69</v>
      </c>
      <c r="AP700" s="118">
        <v>6300000</v>
      </c>
      <c r="AQ700" s="119" t="s">
        <v>1214</v>
      </c>
      <c r="AR700" s="118">
        <v>0</v>
      </c>
      <c r="AS700" s="127" t="s">
        <v>77</v>
      </c>
      <c r="AT700" s="221">
        <v>2700000</v>
      </c>
      <c r="AU700" s="159">
        <f t="shared" si="58"/>
        <v>3600000</v>
      </c>
      <c r="AV700" s="98">
        <f t="shared" si="59"/>
        <v>0.42857142857142855</v>
      </c>
      <c r="AW700" s="193" t="s">
        <v>77</v>
      </c>
      <c r="AX700" s="119" t="s">
        <v>1215</v>
      </c>
      <c r="AY700" s="124" t="s">
        <v>3450</v>
      </c>
      <c r="AZ700" s="116" t="s">
        <v>69</v>
      </c>
      <c r="BA700" s="116" t="s">
        <v>69</v>
      </c>
    </row>
    <row r="701" spans="2:53" x14ac:dyDescent="0.25">
      <c r="B701" s="116">
        <v>2024</v>
      </c>
      <c r="C701" s="116">
        <v>891780111</v>
      </c>
      <c r="D701" s="117" t="s">
        <v>64</v>
      </c>
      <c r="E701" s="119" t="s">
        <v>3402</v>
      </c>
      <c r="F701" s="124" t="s">
        <v>3415</v>
      </c>
      <c r="G701" s="218">
        <v>0</v>
      </c>
      <c r="H701" s="119" t="s">
        <v>75</v>
      </c>
      <c r="I701" s="117" t="s">
        <v>65</v>
      </c>
      <c r="J701" s="118" t="s">
        <v>3427</v>
      </c>
      <c r="K701" s="118">
        <v>9000000</v>
      </c>
      <c r="L701" s="116" t="s">
        <v>70</v>
      </c>
      <c r="M701" s="118" t="s">
        <v>3439</v>
      </c>
      <c r="N701" s="118">
        <v>1083025719</v>
      </c>
      <c r="O701" s="118">
        <v>13</v>
      </c>
      <c r="P701" s="193">
        <v>45302</v>
      </c>
      <c r="Q701" s="118">
        <v>4518689382</v>
      </c>
      <c r="R701" s="219">
        <v>45421</v>
      </c>
      <c r="S701" s="118">
        <v>9000000</v>
      </c>
      <c r="T701" s="119" t="s">
        <v>67</v>
      </c>
      <c r="U701" s="118">
        <v>85468582</v>
      </c>
      <c r="V701" s="118" t="s">
        <v>1188</v>
      </c>
      <c r="W701" s="219">
        <v>45421</v>
      </c>
      <c r="X701" s="219">
        <v>45421</v>
      </c>
      <c r="Y701" s="125" t="s">
        <v>77</v>
      </c>
      <c r="Z701" s="219">
        <v>45504</v>
      </c>
      <c r="AA701" s="124">
        <f t="shared" si="55"/>
        <v>83</v>
      </c>
      <c r="AB701" s="118">
        <v>0</v>
      </c>
      <c r="AC701" s="220">
        <v>0</v>
      </c>
      <c r="AD701" s="118">
        <v>0</v>
      </c>
      <c r="AE701" s="193" t="s">
        <v>77</v>
      </c>
      <c r="AF701" s="124">
        <f t="shared" si="56"/>
        <v>0</v>
      </c>
      <c r="AG701" s="118">
        <v>0</v>
      </c>
      <c r="AH701" s="118">
        <v>0</v>
      </c>
      <c r="AI701" s="193" t="s">
        <v>77</v>
      </c>
      <c r="AJ701" s="119">
        <v>0</v>
      </c>
      <c r="AK701" s="123" t="s">
        <v>77</v>
      </c>
      <c r="AL701" s="123" t="s">
        <v>77</v>
      </c>
      <c r="AM701" s="124">
        <f t="shared" si="57"/>
        <v>0</v>
      </c>
      <c r="AN701" s="124">
        <f>+K701+AC701-AH701</f>
        <v>9000000</v>
      </c>
      <c r="AO701" s="119" t="s">
        <v>69</v>
      </c>
      <c r="AP701" s="118">
        <v>9000000</v>
      </c>
      <c r="AQ701" s="119" t="s">
        <v>1214</v>
      </c>
      <c r="AR701" s="118">
        <v>0</v>
      </c>
      <c r="AS701" s="127" t="s">
        <v>77</v>
      </c>
      <c r="AT701" s="221">
        <v>3000000</v>
      </c>
      <c r="AU701" s="159">
        <f t="shared" si="58"/>
        <v>6000000</v>
      </c>
      <c r="AV701" s="98">
        <f t="shared" si="59"/>
        <v>0.33333333333333331</v>
      </c>
      <c r="AW701" s="193" t="s">
        <v>77</v>
      </c>
      <c r="AX701" s="119" t="s">
        <v>1215</v>
      </c>
      <c r="AY701" s="124" t="s">
        <v>3451</v>
      </c>
      <c r="AZ701" s="116" t="s">
        <v>69</v>
      </c>
      <c r="BA701" s="116" t="s">
        <v>69</v>
      </c>
    </row>
    <row r="702" spans="2:53" x14ac:dyDescent="0.25">
      <c r="B702" s="116">
        <v>2024</v>
      </c>
      <c r="C702" s="116">
        <v>891780111</v>
      </c>
      <c r="D702" s="117" t="s">
        <v>64</v>
      </c>
      <c r="E702" s="119" t="s">
        <v>3403</v>
      </c>
      <c r="F702" s="124" t="s">
        <v>3416</v>
      </c>
      <c r="G702" s="218">
        <v>0</v>
      </c>
      <c r="H702" s="119" t="s">
        <v>75</v>
      </c>
      <c r="I702" s="117" t="s">
        <v>65</v>
      </c>
      <c r="J702" s="118" t="s">
        <v>3428</v>
      </c>
      <c r="K702" s="118">
        <v>9000000</v>
      </c>
      <c r="L702" s="116" t="s">
        <v>70</v>
      </c>
      <c r="M702" s="118" t="s">
        <v>3440</v>
      </c>
      <c r="N702" s="118">
        <v>1007834086</v>
      </c>
      <c r="O702" s="118">
        <v>13</v>
      </c>
      <c r="P702" s="193">
        <v>45302</v>
      </c>
      <c r="Q702" s="118">
        <v>4518689382</v>
      </c>
      <c r="R702" s="219">
        <v>45422</v>
      </c>
      <c r="S702" s="118">
        <v>9000000</v>
      </c>
      <c r="T702" s="119" t="s">
        <v>67</v>
      </c>
      <c r="U702" s="118">
        <v>36557666</v>
      </c>
      <c r="V702" s="118" t="s">
        <v>1174</v>
      </c>
      <c r="W702" s="219">
        <v>45422</v>
      </c>
      <c r="X702" s="219">
        <v>45422</v>
      </c>
      <c r="Y702" s="125" t="s">
        <v>77</v>
      </c>
      <c r="Z702" s="219">
        <v>45504</v>
      </c>
      <c r="AA702" s="124">
        <f t="shared" si="55"/>
        <v>82</v>
      </c>
      <c r="AB702" s="118">
        <v>0</v>
      </c>
      <c r="AC702" s="220">
        <v>0</v>
      </c>
      <c r="AD702" s="118">
        <v>0</v>
      </c>
      <c r="AE702" s="193" t="s">
        <v>77</v>
      </c>
      <c r="AF702" s="124">
        <f t="shared" si="56"/>
        <v>0</v>
      </c>
      <c r="AG702" s="118">
        <v>0</v>
      </c>
      <c r="AH702" s="118">
        <v>0</v>
      </c>
      <c r="AI702" s="193" t="s">
        <v>77</v>
      </c>
      <c r="AJ702" s="119">
        <v>0</v>
      </c>
      <c r="AK702" s="123" t="s">
        <v>77</v>
      </c>
      <c r="AL702" s="123" t="s">
        <v>77</v>
      </c>
      <c r="AM702" s="124">
        <f t="shared" si="57"/>
        <v>0</v>
      </c>
      <c r="AN702" s="124">
        <f>+K702+AC702-AH702</f>
        <v>9000000</v>
      </c>
      <c r="AO702" s="119" t="s">
        <v>69</v>
      </c>
      <c r="AP702" s="118">
        <v>9000000</v>
      </c>
      <c r="AQ702" s="119" t="s">
        <v>1214</v>
      </c>
      <c r="AR702" s="118">
        <v>0</v>
      </c>
      <c r="AS702" s="127" t="s">
        <v>77</v>
      </c>
      <c r="AT702" s="221">
        <v>3000000</v>
      </c>
      <c r="AU702" s="159">
        <f t="shared" si="58"/>
        <v>6000000</v>
      </c>
      <c r="AV702" s="98">
        <f t="shared" si="59"/>
        <v>0.33333333333333331</v>
      </c>
      <c r="AW702" s="193" t="s">
        <v>77</v>
      </c>
      <c r="AX702" s="119" t="s">
        <v>1215</v>
      </c>
      <c r="AY702" s="124" t="s">
        <v>3452</v>
      </c>
      <c r="AZ702" s="116" t="s">
        <v>69</v>
      </c>
      <c r="BA702" s="116" t="s">
        <v>69</v>
      </c>
    </row>
    <row r="703" spans="2:53" x14ac:dyDescent="0.25">
      <c r="B703" s="116">
        <v>2024</v>
      </c>
      <c r="C703" s="116">
        <v>891780111</v>
      </c>
      <c r="D703" s="117" t="s">
        <v>64</v>
      </c>
      <c r="E703" s="119" t="s">
        <v>3404</v>
      </c>
      <c r="F703" s="124" t="s">
        <v>3417</v>
      </c>
      <c r="G703" s="218">
        <v>0</v>
      </c>
      <c r="H703" s="119" t="s">
        <v>75</v>
      </c>
      <c r="I703" s="117" t="s">
        <v>65</v>
      </c>
      <c r="J703" s="118" t="s">
        <v>3429</v>
      </c>
      <c r="K703" s="118">
        <v>2200000</v>
      </c>
      <c r="L703" s="116" t="s">
        <v>70</v>
      </c>
      <c r="M703" s="118" t="s">
        <v>919</v>
      </c>
      <c r="N703" s="118">
        <v>1221974278</v>
      </c>
      <c r="O703" s="118">
        <v>13</v>
      </c>
      <c r="P703" s="193">
        <v>45302</v>
      </c>
      <c r="Q703" s="118">
        <v>4518689382</v>
      </c>
      <c r="R703" s="219">
        <v>45435</v>
      </c>
      <c r="S703" s="118">
        <v>2200000</v>
      </c>
      <c r="T703" s="119" t="s">
        <v>67</v>
      </c>
      <c r="U703" s="118">
        <v>36726018</v>
      </c>
      <c r="V703" s="118" t="s">
        <v>2718</v>
      </c>
      <c r="W703" s="219">
        <v>45436</v>
      </c>
      <c r="X703" s="219">
        <v>45436</v>
      </c>
      <c r="Y703" s="125" t="s">
        <v>77</v>
      </c>
      <c r="Z703" s="219">
        <v>45464</v>
      </c>
      <c r="AA703" s="124">
        <f t="shared" si="55"/>
        <v>28</v>
      </c>
      <c r="AB703" s="118">
        <v>0</v>
      </c>
      <c r="AC703" s="220">
        <v>0</v>
      </c>
      <c r="AD703" s="118">
        <v>0</v>
      </c>
      <c r="AE703" s="193" t="s">
        <v>77</v>
      </c>
      <c r="AF703" s="124">
        <f t="shared" si="56"/>
        <v>0</v>
      </c>
      <c r="AG703" s="118">
        <v>0</v>
      </c>
      <c r="AH703" s="118">
        <v>0</v>
      </c>
      <c r="AI703" s="193" t="s">
        <v>77</v>
      </c>
      <c r="AJ703" s="119">
        <v>0</v>
      </c>
      <c r="AK703" s="123" t="s">
        <v>77</v>
      </c>
      <c r="AL703" s="123" t="s">
        <v>77</v>
      </c>
      <c r="AM703" s="124">
        <f t="shared" si="57"/>
        <v>0</v>
      </c>
      <c r="AN703" s="124">
        <f>+K703+AC703-AH703</f>
        <v>2200000</v>
      </c>
      <c r="AO703" s="119" t="s">
        <v>69</v>
      </c>
      <c r="AP703" s="118">
        <v>2200000</v>
      </c>
      <c r="AQ703" s="119" t="s">
        <v>1214</v>
      </c>
      <c r="AR703" s="118">
        <v>0</v>
      </c>
      <c r="AS703" s="127" t="s">
        <v>77</v>
      </c>
      <c r="AT703" s="221">
        <v>1027000</v>
      </c>
      <c r="AU703" s="159">
        <f t="shared" si="58"/>
        <v>1173000</v>
      </c>
      <c r="AV703" s="98">
        <f t="shared" si="59"/>
        <v>0.4668181818181818</v>
      </c>
      <c r="AW703" s="193" t="s">
        <v>77</v>
      </c>
      <c r="AX703" s="119" t="s">
        <v>1215</v>
      </c>
      <c r="AY703" s="124" t="s">
        <v>3453</v>
      </c>
      <c r="AZ703" s="116" t="s">
        <v>69</v>
      </c>
      <c r="BA703" s="116" t="s">
        <v>69</v>
      </c>
    </row>
    <row r="704" spans="2:53" x14ac:dyDescent="0.25">
      <c r="B704" s="116">
        <v>2024</v>
      </c>
      <c r="C704" s="116">
        <v>891780111</v>
      </c>
      <c r="D704" s="117" t="s">
        <v>64</v>
      </c>
      <c r="E704" s="119" t="s">
        <v>3405</v>
      </c>
      <c r="F704" s="124" t="s">
        <v>3418</v>
      </c>
      <c r="G704" s="218">
        <v>0</v>
      </c>
      <c r="H704" s="119" t="s">
        <v>75</v>
      </c>
      <c r="I704" s="117" t="s">
        <v>65</v>
      </c>
      <c r="J704" s="118" t="s">
        <v>3430</v>
      </c>
      <c r="K704" s="118">
        <v>5000000</v>
      </c>
      <c r="L704" s="116" t="s">
        <v>70</v>
      </c>
      <c r="M704" s="118" t="s">
        <v>3441</v>
      </c>
      <c r="N704" s="118">
        <v>36549906</v>
      </c>
      <c r="O704" s="118">
        <v>13</v>
      </c>
      <c r="P704" s="193">
        <v>45302</v>
      </c>
      <c r="Q704" s="118">
        <v>4518689382</v>
      </c>
      <c r="R704" s="219">
        <v>45440</v>
      </c>
      <c r="S704" s="118">
        <v>5000000</v>
      </c>
      <c r="T704" s="119" t="s">
        <v>67</v>
      </c>
      <c r="U704" s="118">
        <v>36557666</v>
      </c>
      <c r="V704" s="118" t="s">
        <v>1174</v>
      </c>
      <c r="W704" s="219">
        <v>45440</v>
      </c>
      <c r="X704" s="219">
        <v>45440</v>
      </c>
      <c r="Y704" s="125" t="s">
        <v>77</v>
      </c>
      <c r="Z704" s="219">
        <v>45495</v>
      </c>
      <c r="AA704" s="124">
        <f t="shared" si="55"/>
        <v>55</v>
      </c>
      <c r="AB704" s="118">
        <v>0</v>
      </c>
      <c r="AC704" s="220">
        <v>0</v>
      </c>
      <c r="AD704" s="118">
        <v>0</v>
      </c>
      <c r="AE704" s="193" t="s">
        <v>77</v>
      </c>
      <c r="AF704" s="124">
        <f t="shared" si="56"/>
        <v>0</v>
      </c>
      <c r="AG704" s="118">
        <v>0</v>
      </c>
      <c r="AH704" s="118">
        <v>0</v>
      </c>
      <c r="AI704" s="193" t="s">
        <v>77</v>
      </c>
      <c r="AJ704" s="119">
        <v>0</v>
      </c>
      <c r="AK704" s="123" t="s">
        <v>77</v>
      </c>
      <c r="AL704" s="123" t="s">
        <v>77</v>
      </c>
      <c r="AM704" s="124">
        <f t="shared" si="57"/>
        <v>0</v>
      </c>
      <c r="AN704" s="124">
        <f>+K704+AC704-AH704</f>
        <v>5000000</v>
      </c>
      <c r="AO704" s="119" t="s">
        <v>69</v>
      </c>
      <c r="AP704" s="118">
        <v>5000000</v>
      </c>
      <c r="AQ704" s="119" t="s">
        <v>1214</v>
      </c>
      <c r="AR704" s="118">
        <v>0</v>
      </c>
      <c r="AS704" s="127" t="s">
        <v>77</v>
      </c>
      <c r="AT704" s="221">
        <v>0</v>
      </c>
      <c r="AU704" s="159">
        <f t="shared" si="58"/>
        <v>5000000</v>
      </c>
      <c r="AV704" s="98">
        <f t="shared" si="59"/>
        <v>0</v>
      </c>
      <c r="AW704" s="193" t="s">
        <v>77</v>
      </c>
      <c r="AX704" s="119" t="s">
        <v>1215</v>
      </c>
      <c r="AY704" s="124" t="s">
        <v>3454</v>
      </c>
      <c r="AZ704" s="116" t="s">
        <v>69</v>
      </c>
      <c r="BA704" s="116" t="s">
        <v>69</v>
      </c>
    </row>
    <row r="705" spans="2:53" ht="15.75" thickBot="1" x14ac:dyDescent="0.3">
      <c r="B705" s="128">
        <v>2024</v>
      </c>
      <c r="C705" s="128">
        <v>891780111</v>
      </c>
      <c r="D705" s="129" t="s">
        <v>64</v>
      </c>
      <c r="E705" s="131" t="s">
        <v>3406</v>
      </c>
      <c r="F705" s="136" t="s">
        <v>3419</v>
      </c>
      <c r="G705" s="224">
        <v>0</v>
      </c>
      <c r="H705" s="131" t="s">
        <v>75</v>
      </c>
      <c r="I705" s="129" t="s">
        <v>65</v>
      </c>
      <c r="J705" s="130" t="s">
        <v>3431</v>
      </c>
      <c r="K705" s="130">
        <v>2200000</v>
      </c>
      <c r="L705" s="128" t="s">
        <v>70</v>
      </c>
      <c r="M705" s="130" t="s">
        <v>923</v>
      </c>
      <c r="N705" s="130">
        <v>57466769</v>
      </c>
      <c r="O705" s="130">
        <v>13</v>
      </c>
      <c r="P705" s="194">
        <v>45302</v>
      </c>
      <c r="Q705" s="130">
        <v>4518689382</v>
      </c>
      <c r="R705" s="225">
        <v>45440</v>
      </c>
      <c r="S705" s="130">
        <v>2200000</v>
      </c>
      <c r="T705" s="131" t="s">
        <v>67</v>
      </c>
      <c r="U705" s="130">
        <v>36726018</v>
      </c>
      <c r="V705" s="130" t="s">
        <v>2718</v>
      </c>
      <c r="W705" s="225">
        <v>45440</v>
      </c>
      <c r="X705" s="225">
        <v>45440</v>
      </c>
      <c r="Y705" s="137" t="s">
        <v>77</v>
      </c>
      <c r="Z705" s="225">
        <v>45467</v>
      </c>
      <c r="AA705" s="136">
        <f t="shared" si="55"/>
        <v>27</v>
      </c>
      <c r="AB705" s="130">
        <v>0</v>
      </c>
      <c r="AC705" s="226">
        <v>0</v>
      </c>
      <c r="AD705" s="130">
        <v>0</v>
      </c>
      <c r="AE705" s="194" t="s">
        <v>77</v>
      </c>
      <c r="AF705" s="136">
        <f t="shared" si="56"/>
        <v>0</v>
      </c>
      <c r="AG705" s="130">
        <v>0</v>
      </c>
      <c r="AH705" s="130">
        <v>0</v>
      </c>
      <c r="AI705" s="194" t="s">
        <v>77</v>
      </c>
      <c r="AJ705" s="131">
        <v>0</v>
      </c>
      <c r="AK705" s="140" t="s">
        <v>77</v>
      </c>
      <c r="AL705" s="140" t="s">
        <v>77</v>
      </c>
      <c r="AM705" s="136">
        <f t="shared" si="57"/>
        <v>0</v>
      </c>
      <c r="AN705" s="136">
        <f>+K705+AC705-AH705</f>
        <v>2200000</v>
      </c>
      <c r="AO705" s="131" t="s">
        <v>69</v>
      </c>
      <c r="AP705" s="130">
        <v>2200000</v>
      </c>
      <c r="AQ705" s="131" t="s">
        <v>1214</v>
      </c>
      <c r="AR705" s="130">
        <v>0</v>
      </c>
      <c r="AS705" s="142" t="s">
        <v>77</v>
      </c>
      <c r="AT705" s="227">
        <v>1027000</v>
      </c>
      <c r="AU705" s="228">
        <f t="shared" si="58"/>
        <v>1173000</v>
      </c>
      <c r="AV705" s="163">
        <f t="shared" si="59"/>
        <v>0.4668181818181818</v>
      </c>
      <c r="AW705" s="194" t="s">
        <v>77</v>
      </c>
      <c r="AX705" s="131" t="s">
        <v>1215</v>
      </c>
      <c r="AY705" s="136" t="s">
        <v>3455</v>
      </c>
      <c r="AZ705" s="128" t="s">
        <v>69</v>
      </c>
      <c r="BA705" s="128" t="s">
        <v>69</v>
      </c>
    </row>
    <row r="706" spans="2:53" s="7" customFormat="1" ht="15.75" thickBot="1" x14ac:dyDescent="0.3">
      <c r="B706" s="497" t="s">
        <v>71</v>
      </c>
      <c r="C706" s="498"/>
      <c r="D706" s="499"/>
      <c r="E706" s="82">
        <f>+SUBTOTAL(3,E8:E705)</f>
        <v>698</v>
      </c>
      <c r="F706" s="206"/>
      <c r="G706" s="207"/>
      <c r="H706" s="208"/>
      <c r="I706" s="208"/>
      <c r="J706" s="208"/>
      <c r="K706" s="85">
        <f>SUM(K8:K705)</f>
        <v>8693756000</v>
      </c>
      <c r="L706" s="521"/>
      <c r="M706" s="522"/>
      <c r="N706" s="522"/>
      <c r="O706" s="522"/>
      <c r="P706" s="522"/>
      <c r="Q706" s="522"/>
      <c r="R706" s="522"/>
      <c r="S706" s="522"/>
      <c r="T706" s="522"/>
      <c r="U706" s="522"/>
      <c r="V706" s="522"/>
      <c r="W706" s="522"/>
      <c r="X706" s="522"/>
      <c r="Y706" s="522"/>
      <c r="Z706" s="522"/>
      <c r="AA706" s="523"/>
      <c r="AB706" s="86">
        <f>SUM(AB8:AB705)</f>
        <v>32</v>
      </c>
      <c r="AC706" s="209">
        <f>SUM(AC8:AC705)</f>
        <v>63740000</v>
      </c>
      <c r="AD706" s="87">
        <f>SUM(AD8:AD705)</f>
        <v>15</v>
      </c>
      <c r="AE706" s="210"/>
      <c r="AF706" s="87">
        <f>SUM(AF8:AF705)</f>
        <v>189</v>
      </c>
      <c r="AG706" s="87">
        <f>SUM(AG8:AG705)</f>
        <v>26</v>
      </c>
      <c r="AH706" s="89">
        <f>SUM(AH8:AH705)</f>
        <v>263845000</v>
      </c>
      <c r="AI706" s="210"/>
      <c r="AJ706" s="90">
        <f>SUM(AJ8:AJ705)</f>
        <v>2</v>
      </c>
      <c r="AK706" s="521"/>
      <c r="AL706" s="522"/>
      <c r="AM706" s="523"/>
      <c r="AN706" s="86">
        <f>SUM(AN8:AN705)</f>
        <v>8493651000</v>
      </c>
      <c r="AO706" s="211"/>
      <c r="AP706" s="91">
        <f>SUM(AP8:AP705)</f>
        <v>8277526000</v>
      </c>
      <c r="AQ706" s="211"/>
      <c r="AR706" s="87">
        <f>SUM(AR8:AR705)</f>
        <v>0</v>
      </c>
      <c r="AS706" s="211"/>
      <c r="AT706" s="212">
        <f>SUM(AT8:AT705)</f>
        <v>7079888000</v>
      </c>
      <c r="AU706" s="213">
        <f>SUM(AU8:AU705)</f>
        <v>1413763000</v>
      </c>
      <c r="AV706" s="549"/>
      <c r="AW706" s="550"/>
      <c r="AX706" s="550"/>
      <c r="AY706" s="550"/>
      <c r="AZ706" s="550"/>
      <c r="BA706" s="551"/>
    </row>
  </sheetData>
  <sheetProtection formatCells="0" formatColumns="0" formatRows="0" insertRows="0" deleteRows="0" autoFilter="0"/>
  <mergeCells count="22">
    <mergeCell ref="H3:I5"/>
    <mergeCell ref="E6:G6"/>
    <mergeCell ref="AV6:AX6"/>
    <mergeCell ref="AQ6:AU6"/>
    <mergeCell ref="F5:G5"/>
    <mergeCell ref="AB5:AM5"/>
    <mergeCell ref="AV706:BA706"/>
    <mergeCell ref="AO6:AP6"/>
    <mergeCell ref="B706:D706"/>
    <mergeCell ref="L706:AA706"/>
    <mergeCell ref="AY6:BA6"/>
    <mergeCell ref="M6:N6"/>
    <mergeCell ref="O6:Q6"/>
    <mergeCell ref="R6:S6"/>
    <mergeCell ref="AK706:AM706"/>
    <mergeCell ref="T6:V6"/>
    <mergeCell ref="W6:AA6"/>
    <mergeCell ref="AB6:AF6"/>
    <mergeCell ref="AG6:AI6"/>
    <mergeCell ref="AJ6:AM6"/>
    <mergeCell ref="B3:C6"/>
    <mergeCell ref="D3:G4"/>
  </mergeCells>
  <phoneticPr fontId="5" type="noConversion"/>
  <conditionalFormatting sqref="F5 E6">
    <cfRule type="containsText" dxfId="7" priority="15" operator="containsText" text="Seleccione Ordenador">
      <formula>NOT(ISERROR(SEARCH("Seleccione Ordenador",E5)))</formula>
    </cfRule>
  </conditionalFormatting>
  <conditionalFormatting sqref="F5:G5">
    <cfRule type="colorScale" priority="14">
      <colorScale>
        <cfvo type="min"/>
        <cfvo type="percentile" val="50"/>
        <cfvo type="max"/>
        <color rgb="FFF8696B"/>
        <color rgb="FFFFEB84"/>
        <color rgb="FF63BE7B"/>
      </colorScale>
    </cfRule>
  </conditionalFormatting>
  <conditionalFormatting sqref="AA8:AA705 AF8:AF705 AM8:AP705 AU8:AV705">
    <cfRule type="expression" dxfId="6" priority="6">
      <formula>+_xlfn.ISFORMULA(AA8)</formula>
    </cfRule>
  </conditionalFormatting>
  <dataValidations count="8">
    <dataValidation type="list" allowBlank="1" showInputMessage="1" showErrorMessage="1" sqref="J4" xr:uid="{119A65B2-1C8E-4B58-BB14-57AEDBCBD383}">
      <formula1>"42,250,1000,3000"</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AQ8:AQ705 T8:T705 AO8:AO705" xr:uid="{301B71B2-D3E4-4E77-88BC-DCB7485E0C66}">
      <formula1>"SI,NO"</formula1>
    </dataValidation>
    <dataValidation type="list" allowBlank="1" showInputMessage="1" showErrorMessage="1" sqref="AZ8:BA705" xr:uid="{C999323E-82E4-4B22-A9EA-DF4DDEFC5E8D}">
      <formula1>"SI,NO HA INICIADO"</formula1>
    </dataValidation>
    <dataValidation type="list" allowBlank="1" showInputMessage="1" showErrorMessage="1" sqref="I8:I705" xr:uid="{824282D2-6949-47C9-9CE1-93CEB98509B5}">
      <formula1>"FUNCIONAMIENTO,INVERSION,OTROS"</formula1>
    </dataValidation>
    <dataValidation type="list" allowBlank="1" showInputMessage="1" showErrorMessage="1" sqref="H8:H705" xr:uid="{0702C2A5-72D9-4820-8D3B-D816F8654FDD}">
      <formula1>"OTRO SECTOR"</formula1>
    </dataValidation>
    <dataValidation type="list" allowBlank="1" showInputMessage="1" showErrorMessage="1" sqref="L8:L705" xr:uid="{EE8EE2F2-8BC1-46D7-B28C-9776309D777D}">
      <formula1>"DIRECTA"</formula1>
    </dataValidation>
    <dataValidation type="list" allowBlank="1" showInputMessage="1" showErrorMessage="1" sqref="AX8:AX705" xr:uid="{63DA7620-CE4C-4F8A-896E-61CFBC4FF58E}">
      <formula1>"Por iniciar,En ejecucion,Suspendido,Terminado,Liquidado"</formula1>
    </dataValidation>
  </dataValidations>
  <hyperlinks>
    <hyperlink ref="AY297" r:id="rId1" xr:uid="{059DD663-CDE8-4204-AC22-D0BF838581B7}"/>
    <hyperlink ref="AY649" r:id="rId2" xr:uid="{A9246075-2032-4A77-8C06-DE326FE440F7}"/>
  </hyperlinks>
  <pageMargins left="0.7" right="0.7" top="0.75" bottom="0.75" header="0.3" footer="0.3"/>
  <pageSetup orientation="portrait" horizontalDpi="300" verticalDpi="30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85CC-BBBC-4A56-BE93-9BCE2699FDCA}">
  <dimension ref="A1:BT203"/>
  <sheetViews>
    <sheetView showGridLines="0" zoomScaleNormal="100" workbookViewId="0">
      <selection activeCell="AV175" sqref="AV175:BA175"/>
    </sheetView>
  </sheetViews>
  <sheetFormatPr baseColWidth="10" defaultColWidth="11.42578125" defaultRowHeight="15" x14ac:dyDescent="0.25"/>
  <cols>
    <col min="1" max="1" width="2.5703125" customWidth="1"/>
    <col min="2" max="2" width="9.28515625" customWidth="1"/>
    <col min="3" max="3" width="13.5703125" customWidth="1"/>
    <col min="4" max="4" width="26.140625" customWidth="1"/>
    <col min="5" max="5" width="19.42578125" customWidth="1"/>
    <col min="6" max="6" width="17.42578125" bestFit="1" customWidth="1"/>
    <col min="7" max="7" width="15.85546875" customWidth="1"/>
    <col min="8" max="8" width="16.28515625" customWidth="1"/>
    <col min="9" max="9" width="17.42578125" customWidth="1"/>
    <col min="10" max="10" width="18.42578125" customWidth="1"/>
    <col min="11" max="11" width="13.42578125" bestFit="1" customWidth="1"/>
    <col min="12" max="12" width="13.42578125" customWidth="1"/>
    <col min="13" max="13" width="20.85546875" customWidth="1"/>
    <col min="14" max="14" width="16.42578125" customWidth="1"/>
    <col min="16" max="16" width="12.42578125" customWidth="1"/>
    <col min="17" max="17" width="12.42578125" bestFit="1" customWidth="1"/>
    <col min="18" max="18" width="14.7109375" customWidth="1"/>
    <col min="19" max="19" width="13.28515625" customWidth="1"/>
    <col min="20" max="20" width="14.140625" customWidth="1"/>
    <col min="21" max="21" width="14.42578125" customWidth="1"/>
    <col min="22" max="22" width="36.42578125" bestFit="1"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4601</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73" t="s">
        <v>16</v>
      </c>
      <c r="C7" s="74" t="s">
        <v>17</v>
      </c>
      <c r="D7" s="80" t="s">
        <v>18</v>
      </c>
      <c r="E7" s="81" t="s">
        <v>19</v>
      </c>
      <c r="F7" s="81" t="s">
        <v>20</v>
      </c>
      <c r="G7" s="245" t="s">
        <v>21</v>
      </c>
      <c r="H7" s="73" t="s">
        <v>22</v>
      </c>
      <c r="I7" s="73" t="s">
        <v>74</v>
      </c>
      <c r="J7" s="73" t="s">
        <v>23</v>
      </c>
      <c r="K7" s="73" t="s">
        <v>24</v>
      </c>
      <c r="L7" s="73" t="s">
        <v>25</v>
      </c>
      <c r="M7" s="73" t="s">
        <v>26</v>
      </c>
      <c r="N7" s="74" t="s">
        <v>27</v>
      </c>
      <c r="O7" s="74" t="s">
        <v>28</v>
      </c>
      <c r="P7" s="73" t="s">
        <v>29</v>
      </c>
      <c r="Q7" s="73" t="s">
        <v>30</v>
      </c>
      <c r="R7" s="73" t="s">
        <v>31</v>
      </c>
      <c r="S7" s="73" t="s">
        <v>32</v>
      </c>
      <c r="T7" s="73" t="s">
        <v>33</v>
      </c>
      <c r="U7" s="74" t="s">
        <v>34</v>
      </c>
      <c r="V7" s="73" t="s">
        <v>35</v>
      </c>
      <c r="W7" s="73" t="s">
        <v>72</v>
      </c>
      <c r="X7" s="73" t="s">
        <v>36</v>
      </c>
      <c r="Y7" s="73" t="s">
        <v>37</v>
      </c>
      <c r="Z7" s="79" t="s">
        <v>38</v>
      </c>
      <c r="AA7" s="78" t="s">
        <v>39</v>
      </c>
      <c r="AB7" s="73" t="s">
        <v>40</v>
      </c>
      <c r="AC7" s="73" t="s">
        <v>41</v>
      </c>
      <c r="AD7" s="73" t="s">
        <v>42</v>
      </c>
      <c r="AE7" s="79" t="s">
        <v>43</v>
      </c>
      <c r="AF7" s="78" t="s">
        <v>44</v>
      </c>
      <c r="AG7" s="73" t="s">
        <v>45</v>
      </c>
      <c r="AH7" s="73" t="s">
        <v>46</v>
      </c>
      <c r="AI7" s="79" t="s">
        <v>47</v>
      </c>
      <c r="AJ7" s="73" t="s">
        <v>48</v>
      </c>
      <c r="AK7" s="79" t="s">
        <v>49</v>
      </c>
      <c r="AL7" s="79" t="s">
        <v>50</v>
      </c>
      <c r="AM7" s="78" t="s">
        <v>51</v>
      </c>
      <c r="AN7" s="78" t="s">
        <v>52</v>
      </c>
      <c r="AO7" s="73" t="s">
        <v>81</v>
      </c>
      <c r="AP7" s="73" t="s">
        <v>82</v>
      </c>
      <c r="AQ7" s="73" t="s">
        <v>53</v>
      </c>
      <c r="AR7" s="73" t="s">
        <v>54</v>
      </c>
      <c r="AS7" s="73" t="s">
        <v>55</v>
      </c>
      <c r="AT7" s="77" t="s">
        <v>56</v>
      </c>
      <c r="AU7" s="76" t="s">
        <v>57</v>
      </c>
      <c r="AV7" s="75" t="s">
        <v>58</v>
      </c>
      <c r="AW7" s="73" t="s">
        <v>59</v>
      </c>
      <c r="AX7" s="73" t="s">
        <v>60</v>
      </c>
      <c r="AY7" s="74" t="s">
        <v>61</v>
      </c>
      <c r="AZ7" s="74" t="s">
        <v>62</v>
      </c>
      <c r="BA7" s="74"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10" t="s">
        <v>4600</v>
      </c>
      <c r="F8" s="110" t="s">
        <v>4599</v>
      </c>
      <c r="G8" s="246">
        <v>0</v>
      </c>
      <c r="H8" s="105" t="s">
        <v>75</v>
      </c>
      <c r="I8" s="101" t="s">
        <v>65</v>
      </c>
      <c r="J8" s="110" t="s">
        <v>4598</v>
      </c>
      <c r="K8" s="110">
        <v>19800000</v>
      </c>
      <c r="L8" s="100" t="s">
        <v>70</v>
      </c>
      <c r="M8" s="110" t="s">
        <v>4597</v>
      </c>
      <c r="N8" s="110">
        <v>7634777</v>
      </c>
      <c r="O8" s="110">
        <v>244</v>
      </c>
      <c r="P8" s="234">
        <v>45323</v>
      </c>
      <c r="Q8" s="110">
        <v>572500000</v>
      </c>
      <c r="R8" s="235">
        <v>45324</v>
      </c>
      <c r="S8" s="110">
        <v>19800000</v>
      </c>
      <c r="T8" s="105" t="s">
        <v>67</v>
      </c>
      <c r="U8" s="110">
        <v>84458088</v>
      </c>
      <c r="V8" s="110" t="s">
        <v>4082</v>
      </c>
      <c r="W8" s="165">
        <v>45324</v>
      </c>
      <c r="X8" s="165">
        <v>45324</v>
      </c>
      <c r="Y8" s="232" t="s">
        <v>77</v>
      </c>
      <c r="Z8" s="165">
        <v>45458</v>
      </c>
      <c r="AA8" s="110">
        <f t="shared" ref="AA8:AA39" si="0">+IF(Y8="1800-01-01",Z8-X8,Z8-Y8)</f>
        <v>134</v>
      </c>
      <c r="AB8" s="102">
        <v>1</v>
      </c>
      <c r="AC8" s="102">
        <v>3950000</v>
      </c>
      <c r="AD8" s="102">
        <v>0</v>
      </c>
      <c r="AE8" s="113" t="s">
        <v>77</v>
      </c>
      <c r="AF8" s="110">
        <f t="shared" ref="AF8:AF39" si="1">+IF(AE8="1800-01-01",0,AE8-Z8)</f>
        <v>0</v>
      </c>
      <c r="AG8" s="102">
        <v>0</v>
      </c>
      <c r="AH8" s="102">
        <v>0</v>
      </c>
      <c r="AI8" s="109" t="s">
        <v>77</v>
      </c>
      <c r="AJ8" s="105">
        <v>0</v>
      </c>
      <c r="AK8" s="109" t="s">
        <v>77</v>
      </c>
      <c r="AL8" s="109" t="s">
        <v>77</v>
      </c>
      <c r="AM8" s="110">
        <f t="shared" ref="AM8:AM39" si="2">+IF(AK8="1800-01-01",0,AL8-AK8)</f>
        <v>0</v>
      </c>
      <c r="AN8" s="110">
        <f>+K8+AC8-AH8</f>
        <v>23750000</v>
      </c>
      <c r="AO8" s="105" t="s">
        <v>69</v>
      </c>
      <c r="AP8" s="102">
        <v>19800000</v>
      </c>
      <c r="AQ8" s="105" t="s">
        <v>1214</v>
      </c>
      <c r="AR8" s="102">
        <v>0</v>
      </c>
      <c r="AS8" s="114" t="s">
        <v>77</v>
      </c>
      <c r="AT8" s="191">
        <v>15400000</v>
      </c>
      <c r="AU8" s="156">
        <f t="shared" ref="AU8:AU39" si="3">AN8-AT8</f>
        <v>8350000</v>
      </c>
      <c r="AV8" s="157">
        <f t="shared" ref="AV8:AV39" si="4">+IFERROR(AT8/AN8,"_")</f>
        <v>0.6484210526315789</v>
      </c>
      <c r="AW8" s="114" t="s">
        <v>77</v>
      </c>
      <c r="AX8" s="105" t="s">
        <v>1215</v>
      </c>
      <c r="AY8" s="233" t="s">
        <v>4596</v>
      </c>
      <c r="AZ8" s="100" t="s">
        <v>69</v>
      </c>
      <c r="BA8" s="100" t="s">
        <v>69</v>
      </c>
    </row>
    <row r="9" spans="1:72" x14ac:dyDescent="0.25">
      <c r="B9" s="116">
        <v>2024</v>
      </c>
      <c r="C9" s="116">
        <v>891780111</v>
      </c>
      <c r="D9" s="117" t="s">
        <v>64</v>
      </c>
      <c r="E9" s="124" t="s">
        <v>4595</v>
      </c>
      <c r="F9" s="124" t="s">
        <v>4594</v>
      </c>
      <c r="G9" s="247">
        <v>0</v>
      </c>
      <c r="H9" s="119" t="s">
        <v>75</v>
      </c>
      <c r="I9" s="117" t="s">
        <v>65</v>
      </c>
      <c r="J9" s="118" t="s">
        <v>4593</v>
      </c>
      <c r="K9" s="124">
        <v>19800000</v>
      </c>
      <c r="L9" s="116" t="s">
        <v>70</v>
      </c>
      <c r="M9" s="118" t="s">
        <v>4592</v>
      </c>
      <c r="N9" s="118">
        <v>84459339</v>
      </c>
      <c r="O9" s="124">
        <v>244</v>
      </c>
      <c r="P9" s="236">
        <v>45323</v>
      </c>
      <c r="Q9" s="124">
        <v>572500000</v>
      </c>
      <c r="R9" s="237">
        <v>45324</v>
      </c>
      <c r="S9" s="124">
        <v>19800000</v>
      </c>
      <c r="T9" s="119" t="s">
        <v>67</v>
      </c>
      <c r="U9" s="124">
        <v>84458088</v>
      </c>
      <c r="V9" s="124" t="s">
        <v>4082</v>
      </c>
      <c r="W9" s="169">
        <v>45324</v>
      </c>
      <c r="X9" s="169">
        <v>45324</v>
      </c>
      <c r="Y9" s="231" t="s">
        <v>77</v>
      </c>
      <c r="Z9" s="169">
        <v>45458</v>
      </c>
      <c r="AA9" s="124">
        <f t="shared" si="0"/>
        <v>134</v>
      </c>
      <c r="AB9" s="118">
        <v>1</v>
      </c>
      <c r="AC9" s="118">
        <v>3950000</v>
      </c>
      <c r="AD9" s="118">
        <v>0</v>
      </c>
      <c r="AE9" s="126" t="s">
        <v>77</v>
      </c>
      <c r="AF9" s="124">
        <f t="shared" si="1"/>
        <v>0</v>
      </c>
      <c r="AG9" s="118">
        <v>0</v>
      </c>
      <c r="AH9" s="118">
        <v>0</v>
      </c>
      <c r="AI9" s="123" t="s">
        <v>77</v>
      </c>
      <c r="AJ9" s="119">
        <v>0</v>
      </c>
      <c r="AK9" s="123" t="s">
        <v>77</v>
      </c>
      <c r="AL9" s="123" t="s">
        <v>77</v>
      </c>
      <c r="AM9" s="124">
        <f t="shared" si="2"/>
        <v>0</v>
      </c>
      <c r="AN9" s="124">
        <f>+K9+AC9-AH9</f>
        <v>23750000</v>
      </c>
      <c r="AO9" s="119" t="s">
        <v>69</v>
      </c>
      <c r="AP9" s="118">
        <v>19800000</v>
      </c>
      <c r="AQ9" s="119" t="s">
        <v>1214</v>
      </c>
      <c r="AR9" s="118">
        <v>0</v>
      </c>
      <c r="AS9" s="127" t="s">
        <v>77</v>
      </c>
      <c r="AT9" s="96">
        <v>15400000</v>
      </c>
      <c r="AU9" s="160">
        <f t="shared" si="3"/>
        <v>8350000</v>
      </c>
      <c r="AV9" s="98">
        <f t="shared" si="4"/>
        <v>0.6484210526315789</v>
      </c>
      <c r="AW9" s="127" t="s">
        <v>77</v>
      </c>
      <c r="AX9" s="119" t="s">
        <v>1215</v>
      </c>
      <c r="AY9" s="238" t="s">
        <v>4591</v>
      </c>
      <c r="AZ9" s="116" t="s">
        <v>69</v>
      </c>
      <c r="BA9" s="116" t="s">
        <v>69</v>
      </c>
      <c r="BB9" s="53"/>
    </row>
    <row r="10" spans="1:72" x14ac:dyDescent="0.25">
      <c r="B10" s="116">
        <v>2024</v>
      </c>
      <c r="C10" s="116">
        <v>891780111</v>
      </c>
      <c r="D10" s="117" t="s">
        <v>64</v>
      </c>
      <c r="E10" s="118" t="s">
        <v>4590</v>
      </c>
      <c r="F10" s="124" t="s">
        <v>4589</v>
      </c>
      <c r="G10" s="247">
        <v>0</v>
      </c>
      <c r="H10" s="119" t="s">
        <v>75</v>
      </c>
      <c r="I10" s="117" t="s">
        <v>65</v>
      </c>
      <c r="J10" s="230" t="s">
        <v>4588</v>
      </c>
      <c r="K10" s="118">
        <v>16200000</v>
      </c>
      <c r="L10" s="116" t="s">
        <v>70</v>
      </c>
      <c r="M10" s="118" t="s">
        <v>3961</v>
      </c>
      <c r="N10" s="118">
        <v>1082845298</v>
      </c>
      <c r="O10" s="118">
        <v>244</v>
      </c>
      <c r="P10" s="239">
        <v>45323</v>
      </c>
      <c r="Q10" s="124">
        <v>572500000</v>
      </c>
      <c r="R10" s="239">
        <v>45328</v>
      </c>
      <c r="S10" s="118">
        <v>16200000</v>
      </c>
      <c r="T10" s="119" t="s">
        <v>67</v>
      </c>
      <c r="U10" s="124">
        <v>84458088</v>
      </c>
      <c r="V10" s="124" t="s">
        <v>4082</v>
      </c>
      <c r="W10" s="125">
        <v>45328</v>
      </c>
      <c r="X10" s="125">
        <v>45328</v>
      </c>
      <c r="Y10" s="231" t="s">
        <v>77</v>
      </c>
      <c r="Z10" s="125">
        <v>45458</v>
      </c>
      <c r="AA10" s="124">
        <f t="shared" si="0"/>
        <v>130</v>
      </c>
      <c r="AB10" s="118">
        <v>0</v>
      </c>
      <c r="AC10" s="118">
        <v>0</v>
      </c>
      <c r="AD10" s="118">
        <v>0</v>
      </c>
      <c r="AE10" s="126" t="s">
        <v>77</v>
      </c>
      <c r="AF10" s="124">
        <f t="shared" si="1"/>
        <v>0</v>
      </c>
      <c r="AG10" s="118">
        <v>0</v>
      </c>
      <c r="AH10" s="118">
        <v>0</v>
      </c>
      <c r="AI10" s="123" t="s">
        <v>77</v>
      </c>
      <c r="AJ10" s="119">
        <v>0</v>
      </c>
      <c r="AK10" s="123" t="s">
        <v>77</v>
      </c>
      <c r="AL10" s="123" t="s">
        <v>77</v>
      </c>
      <c r="AM10" s="124">
        <f t="shared" si="2"/>
        <v>0</v>
      </c>
      <c r="AN10" s="124">
        <f>+K10+AC10-AH10</f>
        <v>16200000</v>
      </c>
      <c r="AO10" s="119" t="s">
        <v>69</v>
      </c>
      <c r="AP10" s="118">
        <v>16200000</v>
      </c>
      <c r="AQ10" s="119" t="s">
        <v>1214</v>
      </c>
      <c r="AR10" s="118">
        <v>0</v>
      </c>
      <c r="AS10" s="127" t="s">
        <v>77</v>
      </c>
      <c r="AT10" s="96">
        <v>10800000</v>
      </c>
      <c r="AU10" s="160">
        <f t="shared" si="3"/>
        <v>5400000</v>
      </c>
      <c r="AV10" s="98">
        <f t="shared" si="4"/>
        <v>0.66666666666666663</v>
      </c>
      <c r="AW10" s="127" t="s">
        <v>77</v>
      </c>
      <c r="AX10" s="119" t="s">
        <v>1215</v>
      </c>
      <c r="AY10" s="238" t="s">
        <v>4587</v>
      </c>
      <c r="AZ10" s="116" t="s">
        <v>69</v>
      </c>
      <c r="BA10" s="116" t="s">
        <v>69</v>
      </c>
      <c r="BB10" s="53"/>
    </row>
    <row r="11" spans="1:72" x14ac:dyDescent="0.25">
      <c r="B11" s="116">
        <v>2024</v>
      </c>
      <c r="C11" s="116">
        <v>891780111</v>
      </c>
      <c r="D11" s="117" t="s">
        <v>64</v>
      </c>
      <c r="E11" s="118" t="s">
        <v>4586</v>
      </c>
      <c r="F11" s="124" t="s">
        <v>4585</v>
      </c>
      <c r="G11" s="247">
        <v>0</v>
      </c>
      <c r="H11" s="119" t="s">
        <v>75</v>
      </c>
      <c r="I11" s="117" t="s">
        <v>65</v>
      </c>
      <c r="J11" s="118" t="s">
        <v>4584</v>
      </c>
      <c r="K11" s="118">
        <v>14850000</v>
      </c>
      <c r="L11" s="116" t="s">
        <v>70</v>
      </c>
      <c r="M11" s="230" t="s">
        <v>4583</v>
      </c>
      <c r="N11" s="118">
        <v>1083008562</v>
      </c>
      <c r="O11" s="118">
        <v>244</v>
      </c>
      <c r="P11" s="239">
        <v>45323</v>
      </c>
      <c r="Q11" s="124">
        <v>572500000</v>
      </c>
      <c r="R11" s="239">
        <v>45328</v>
      </c>
      <c r="S11" s="118">
        <v>14850000</v>
      </c>
      <c r="T11" s="119" t="s">
        <v>67</v>
      </c>
      <c r="U11" s="124">
        <v>84458088</v>
      </c>
      <c r="V11" s="124" t="s">
        <v>4082</v>
      </c>
      <c r="W11" s="125">
        <v>45328</v>
      </c>
      <c r="X11" s="125">
        <v>45328</v>
      </c>
      <c r="Y11" s="231" t="s">
        <v>77</v>
      </c>
      <c r="Z11" s="125">
        <v>45458</v>
      </c>
      <c r="AA11" s="124">
        <f t="shared" si="0"/>
        <v>130</v>
      </c>
      <c r="AB11" s="118">
        <v>0</v>
      </c>
      <c r="AC11" s="118">
        <v>0</v>
      </c>
      <c r="AD11" s="118">
        <v>0</v>
      </c>
      <c r="AE11" s="126" t="s">
        <v>77</v>
      </c>
      <c r="AF11" s="124">
        <f t="shared" si="1"/>
        <v>0</v>
      </c>
      <c r="AG11" s="118">
        <v>0</v>
      </c>
      <c r="AH11" s="118">
        <v>0</v>
      </c>
      <c r="AI11" s="123" t="s">
        <v>77</v>
      </c>
      <c r="AJ11" s="119">
        <v>0</v>
      </c>
      <c r="AK11" s="123" t="s">
        <v>77</v>
      </c>
      <c r="AL11" s="123" t="s">
        <v>77</v>
      </c>
      <c r="AM11" s="124">
        <f t="shared" si="2"/>
        <v>0</v>
      </c>
      <c r="AN11" s="124">
        <f>+K11+AC11-AH11</f>
        <v>14850000</v>
      </c>
      <c r="AO11" s="119" t="s">
        <v>69</v>
      </c>
      <c r="AP11" s="118">
        <v>14850000</v>
      </c>
      <c r="AQ11" s="119" t="s">
        <v>1214</v>
      </c>
      <c r="AR11" s="118">
        <v>0</v>
      </c>
      <c r="AS11" s="127" t="s">
        <v>77</v>
      </c>
      <c r="AT11" s="96">
        <v>9900000</v>
      </c>
      <c r="AU11" s="160">
        <f t="shared" si="3"/>
        <v>4950000</v>
      </c>
      <c r="AV11" s="98">
        <f t="shared" si="4"/>
        <v>0.66666666666666663</v>
      </c>
      <c r="AW11" s="127" t="s">
        <v>77</v>
      </c>
      <c r="AX11" s="119" t="s">
        <v>1215</v>
      </c>
      <c r="AY11" s="238" t="s">
        <v>4582</v>
      </c>
      <c r="AZ11" s="116" t="s">
        <v>69</v>
      </c>
      <c r="BA11" s="116" t="s">
        <v>69</v>
      </c>
    </row>
    <row r="12" spans="1:72" x14ac:dyDescent="0.25">
      <c r="B12" s="116">
        <v>2024</v>
      </c>
      <c r="C12" s="116">
        <v>891780111</v>
      </c>
      <c r="D12" s="117" t="s">
        <v>64</v>
      </c>
      <c r="E12" s="118" t="s">
        <v>4581</v>
      </c>
      <c r="F12" s="124" t="s">
        <v>4580</v>
      </c>
      <c r="G12" s="247">
        <v>0</v>
      </c>
      <c r="H12" s="119" t="s">
        <v>75</v>
      </c>
      <c r="I12" s="117" t="s">
        <v>65</v>
      </c>
      <c r="J12" s="230" t="s">
        <v>4579</v>
      </c>
      <c r="K12" s="118">
        <v>14850000</v>
      </c>
      <c r="L12" s="116" t="s">
        <v>70</v>
      </c>
      <c r="M12" s="118" t="s">
        <v>4578</v>
      </c>
      <c r="N12" s="118">
        <v>1082862417</v>
      </c>
      <c r="O12" s="118">
        <v>244</v>
      </c>
      <c r="P12" s="239">
        <v>45323</v>
      </c>
      <c r="Q12" s="124">
        <v>572500000</v>
      </c>
      <c r="R12" s="239">
        <v>45328</v>
      </c>
      <c r="S12" s="118">
        <v>14850000</v>
      </c>
      <c r="T12" s="119" t="s">
        <v>67</v>
      </c>
      <c r="U12" s="124">
        <v>84458088</v>
      </c>
      <c r="V12" s="124" t="s">
        <v>4082</v>
      </c>
      <c r="W12" s="125">
        <v>45328</v>
      </c>
      <c r="X12" s="125">
        <v>45328</v>
      </c>
      <c r="Y12" s="231" t="s">
        <v>77</v>
      </c>
      <c r="Z12" s="125">
        <v>45458</v>
      </c>
      <c r="AA12" s="124">
        <f t="shared" si="0"/>
        <v>130</v>
      </c>
      <c r="AB12" s="118">
        <v>0</v>
      </c>
      <c r="AC12" s="118">
        <v>0</v>
      </c>
      <c r="AD12" s="118">
        <v>0</v>
      </c>
      <c r="AE12" s="126" t="s">
        <v>77</v>
      </c>
      <c r="AF12" s="124">
        <f t="shared" si="1"/>
        <v>0</v>
      </c>
      <c r="AG12" s="118">
        <v>0</v>
      </c>
      <c r="AH12" s="118">
        <v>0</v>
      </c>
      <c r="AI12" s="123" t="s">
        <v>77</v>
      </c>
      <c r="AJ12" s="119">
        <v>0</v>
      </c>
      <c r="AK12" s="123" t="s">
        <v>77</v>
      </c>
      <c r="AL12" s="123" t="s">
        <v>77</v>
      </c>
      <c r="AM12" s="124">
        <f t="shared" si="2"/>
        <v>0</v>
      </c>
      <c r="AN12" s="124">
        <f>+K12+AC12-AH12</f>
        <v>14850000</v>
      </c>
      <c r="AO12" s="119" t="s">
        <v>69</v>
      </c>
      <c r="AP12" s="118">
        <v>14850000</v>
      </c>
      <c r="AQ12" s="119" t="s">
        <v>1214</v>
      </c>
      <c r="AR12" s="118">
        <v>0</v>
      </c>
      <c r="AS12" s="127" t="s">
        <v>77</v>
      </c>
      <c r="AT12" s="96">
        <v>9900000</v>
      </c>
      <c r="AU12" s="160">
        <f t="shared" si="3"/>
        <v>4950000</v>
      </c>
      <c r="AV12" s="98">
        <f t="shared" si="4"/>
        <v>0.66666666666666663</v>
      </c>
      <c r="AW12" s="127" t="s">
        <v>77</v>
      </c>
      <c r="AX12" s="119" t="s">
        <v>1215</v>
      </c>
      <c r="AY12" s="238" t="s">
        <v>4577</v>
      </c>
      <c r="AZ12" s="116" t="s">
        <v>69</v>
      </c>
      <c r="BA12" s="116" t="s">
        <v>69</v>
      </c>
    </row>
    <row r="13" spans="1:72" x14ac:dyDescent="0.25">
      <c r="B13" s="116">
        <v>2024</v>
      </c>
      <c r="C13" s="116">
        <v>891780111</v>
      </c>
      <c r="D13" s="117" t="s">
        <v>64</v>
      </c>
      <c r="E13" s="118" t="s">
        <v>4576</v>
      </c>
      <c r="F13" s="124" t="s">
        <v>4575</v>
      </c>
      <c r="G13" s="247">
        <v>0</v>
      </c>
      <c r="H13" s="119" t="s">
        <v>75</v>
      </c>
      <c r="I13" s="117" t="s">
        <v>65</v>
      </c>
      <c r="J13" s="230" t="s">
        <v>4574</v>
      </c>
      <c r="K13" s="118">
        <v>14850000</v>
      </c>
      <c r="L13" s="116" t="s">
        <v>70</v>
      </c>
      <c r="M13" s="118" t="s">
        <v>4573</v>
      </c>
      <c r="N13" s="118">
        <v>57444678</v>
      </c>
      <c r="O13" s="118">
        <v>244</v>
      </c>
      <c r="P13" s="239">
        <v>45323</v>
      </c>
      <c r="Q13" s="124">
        <v>572500000</v>
      </c>
      <c r="R13" s="239">
        <v>45330</v>
      </c>
      <c r="S13" s="118">
        <v>14850000</v>
      </c>
      <c r="T13" s="119" t="s">
        <v>67</v>
      </c>
      <c r="U13" s="124">
        <v>57428039</v>
      </c>
      <c r="V13" s="124" t="s">
        <v>2720</v>
      </c>
      <c r="W13" s="125">
        <v>45330</v>
      </c>
      <c r="X13" s="125">
        <v>45330</v>
      </c>
      <c r="Y13" s="231" t="s">
        <v>77</v>
      </c>
      <c r="Z13" s="125">
        <v>45458</v>
      </c>
      <c r="AA13" s="124">
        <f t="shared" si="0"/>
        <v>128</v>
      </c>
      <c r="AB13" s="118">
        <v>0</v>
      </c>
      <c r="AC13" s="118">
        <v>0</v>
      </c>
      <c r="AD13" s="118">
        <v>0</v>
      </c>
      <c r="AE13" s="126" t="s">
        <v>77</v>
      </c>
      <c r="AF13" s="124">
        <f t="shared" si="1"/>
        <v>0</v>
      </c>
      <c r="AG13" s="118">
        <v>0</v>
      </c>
      <c r="AH13" s="118">
        <v>0</v>
      </c>
      <c r="AI13" s="123" t="s">
        <v>77</v>
      </c>
      <c r="AJ13" s="119">
        <v>0</v>
      </c>
      <c r="AK13" s="123" t="s">
        <v>77</v>
      </c>
      <c r="AL13" s="123" t="s">
        <v>77</v>
      </c>
      <c r="AM13" s="124">
        <f t="shared" si="2"/>
        <v>0</v>
      </c>
      <c r="AN13" s="124">
        <f>+K13+AC13-AH13</f>
        <v>14850000</v>
      </c>
      <c r="AO13" s="119" t="s">
        <v>69</v>
      </c>
      <c r="AP13" s="118">
        <v>14850000</v>
      </c>
      <c r="AQ13" s="119" t="s">
        <v>1214</v>
      </c>
      <c r="AR13" s="118">
        <v>0</v>
      </c>
      <c r="AS13" s="127" t="s">
        <v>77</v>
      </c>
      <c r="AT13" s="96">
        <v>9900000</v>
      </c>
      <c r="AU13" s="160">
        <f t="shared" si="3"/>
        <v>4950000</v>
      </c>
      <c r="AV13" s="98">
        <f t="shared" si="4"/>
        <v>0.66666666666666663</v>
      </c>
      <c r="AW13" s="127" t="s">
        <v>77</v>
      </c>
      <c r="AX13" s="119" t="s">
        <v>1215</v>
      </c>
      <c r="AY13" s="238" t="s">
        <v>4572</v>
      </c>
      <c r="AZ13" s="116" t="s">
        <v>69</v>
      </c>
      <c r="BA13" s="116" t="s">
        <v>69</v>
      </c>
    </row>
    <row r="14" spans="1:72" x14ac:dyDescent="0.25">
      <c r="B14" s="116">
        <v>2024</v>
      </c>
      <c r="C14" s="116">
        <v>891780111</v>
      </c>
      <c r="D14" s="117" t="s">
        <v>64</v>
      </c>
      <c r="E14" s="118" t="s">
        <v>4571</v>
      </c>
      <c r="F14" s="124" t="s">
        <v>4570</v>
      </c>
      <c r="G14" s="247">
        <v>0</v>
      </c>
      <c r="H14" s="119" t="s">
        <v>75</v>
      </c>
      <c r="I14" s="117" t="s">
        <v>65</v>
      </c>
      <c r="J14" s="118" t="s">
        <v>4569</v>
      </c>
      <c r="K14" s="118">
        <v>16200000</v>
      </c>
      <c r="L14" s="116" t="s">
        <v>70</v>
      </c>
      <c r="M14" s="118" t="s">
        <v>4568</v>
      </c>
      <c r="N14" s="118">
        <v>84454708</v>
      </c>
      <c r="O14" s="118">
        <v>244</v>
      </c>
      <c r="P14" s="239">
        <v>45323</v>
      </c>
      <c r="Q14" s="124">
        <v>572500000</v>
      </c>
      <c r="R14" s="239">
        <v>45330</v>
      </c>
      <c r="S14" s="118">
        <v>16200000</v>
      </c>
      <c r="T14" s="119" t="s">
        <v>67</v>
      </c>
      <c r="U14" s="124">
        <v>84458088</v>
      </c>
      <c r="V14" s="124" t="s">
        <v>4082</v>
      </c>
      <c r="W14" s="125">
        <v>45330</v>
      </c>
      <c r="X14" s="125">
        <v>45330</v>
      </c>
      <c r="Y14" s="231" t="s">
        <v>77</v>
      </c>
      <c r="Z14" s="125">
        <v>45458</v>
      </c>
      <c r="AA14" s="124">
        <f t="shared" si="0"/>
        <v>128</v>
      </c>
      <c r="AB14" s="118">
        <v>0</v>
      </c>
      <c r="AC14" s="118">
        <v>0</v>
      </c>
      <c r="AD14" s="118">
        <v>0</v>
      </c>
      <c r="AE14" s="126" t="s">
        <v>77</v>
      </c>
      <c r="AF14" s="124">
        <f t="shared" si="1"/>
        <v>0</v>
      </c>
      <c r="AG14" s="118">
        <v>0</v>
      </c>
      <c r="AH14" s="118">
        <v>0</v>
      </c>
      <c r="AI14" s="123" t="s">
        <v>77</v>
      </c>
      <c r="AJ14" s="119">
        <v>0</v>
      </c>
      <c r="AK14" s="123" t="s">
        <v>77</v>
      </c>
      <c r="AL14" s="123" t="s">
        <v>77</v>
      </c>
      <c r="AM14" s="124">
        <f t="shared" si="2"/>
        <v>0</v>
      </c>
      <c r="AN14" s="124">
        <f>+K14+AC14-AH14</f>
        <v>16200000</v>
      </c>
      <c r="AO14" s="119" t="s">
        <v>69</v>
      </c>
      <c r="AP14" s="118">
        <v>16200000</v>
      </c>
      <c r="AQ14" s="119" t="s">
        <v>1214</v>
      </c>
      <c r="AR14" s="118">
        <v>0</v>
      </c>
      <c r="AS14" s="127" t="s">
        <v>77</v>
      </c>
      <c r="AT14" s="96">
        <v>10800000</v>
      </c>
      <c r="AU14" s="160">
        <f t="shared" si="3"/>
        <v>5400000</v>
      </c>
      <c r="AV14" s="98">
        <f t="shared" si="4"/>
        <v>0.66666666666666663</v>
      </c>
      <c r="AW14" s="127" t="s">
        <v>77</v>
      </c>
      <c r="AX14" s="119" t="s">
        <v>1215</v>
      </c>
      <c r="AY14" s="238" t="s">
        <v>4567</v>
      </c>
      <c r="AZ14" s="116" t="s">
        <v>69</v>
      </c>
      <c r="BA14" s="116" t="s">
        <v>69</v>
      </c>
    </row>
    <row r="15" spans="1:72" x14ac:dyDescent="0.25">
      <c r="B15" s="116">
        <v>2024</v>
      </c>
      <c r="C15" s="116">
        <v>891780111</v>
      </c>
      <c r="D15" s="117" t="s">
        <v>64</v>
      </c>
      <c r="E15" s="118" t="s">
        <v>4566</v>
      </c>
      <c r="F15" s="118" t="s">
        <v>4565</v>
      </c>
      <c r="G15" s="247">
        <v>2020000100116</v>
      </c>
      <c r="H15" s="119" t="s">
        <v>75</v>
      </c>
      <c r="I15" s="117" t="s">
        <v>65</v>
      </c>
      <c r="J15" s="118" t="s">
        <v>4564</v>
      </c>
      <c r="K15" s="118">
        <v>29040000</v>
      </c>
      <c r="L15" s="116" t="s">
        <v>70</v>
      </c>
      <c r="M15" s="118" t="s">
        <v>4563</v>
      </c>
      <c r="N15" s="118">
        <v>36720072</v>
      </c>
      <c r="O15" s="122" t="s">
        <v>7984</v>
      </c>
      <c r="P15" s="239">
        <v>44978</v>
      </c>
      <c r="Q15" s="118">
        <v>252457983</v>
      </c>
      <c r="R15" s="239">
        <v>45324</v>
      </c>
      <c r="S15" s="118">
        <v>29040000</v>
      </c>
      <c r="T15" s="119" t="s">
        <v>67</v>
      </c>
      <c r="U15" s="124">
        <v>7597888</v>
      </c>
      <c r="V15" s="124" t="s">
        <v>4562</v>
      </c>
      <c r="W15" s="125">
        <v>45330</v>
      </c>
      <c r="X15" s="125">
        <v>45330</v>
      </c>
      <c r="Y15" s="231" t="s">
        <v>77</v>
      </c>
      <c r="Z15" s="125">
        <v>45516</v>
      </c>
      <c r="AA15" s="124">
        <f t="shared" si="0"/>
        <v>186</v>
      </c>
      <c r="AB15" s="118">
        <v>0</v>
      </c>
      <c r="AC15" s="118">
        <v>0</v>
      </c>
      <c r="AD15" s="118">
        <v>0</v>
      </c>
      <c r="AE15" s="126" t="s">
        <v>77</v>
      </c>
      <c r="AF15" s="124">
        <f t="shared" si="1"/>
        <v>0</v>
      </c>
      <c r="AG15" s="118">
        <v>0</v>
      </c>
      <c r="AH15" s="118">
        <v>0</v>
      </c>
      <c r="AI15" s="123" t="s">
        <v>77</v>
      </c>
      <c r="AJ15" s="119">
        <v>0</v>
      </c>
      <c r="AK15" s="123" t="s">
        <v>77</v>
      </c>
      <c r="AL15" s="123" t="s">
        <v>77</v>
      </c>
      <c r="AM15" s="124">
        <f t="shared" si="2"/>
        <v>0</v>
      </c>
      <c r="AN15" s="124">
        <f>+K15+AC15-AH15</f>
        <v>29040000</v>
      </c>
      <c r="AO15" s="119" t="s">
        <v>1214</v>
      </c>
      <c r="AP15" s="118">
        <v>29040000</v>
      </c>
      <c r="AQ15" s="119" t="s">
        <v>1214</v>
      </c>
      <c r="AR15" s="118">
        <v>0</v>
      </c>
      <c r="AS15" s="127" t="s">
        <v>77</v>
      </c>
      <c r="AT15" s="96">
        <v>0</v>
      </c>
      <c r="AU15" s="160">
        <f t="shared" si="3"/>
        <v>29040000</v>
      </c>
      <c r="AV15" s="98">
        <f t="shared" si="4"/>
        <v>0</v>
      </c>
      <c r="AW15" s="127" t="s">
        <v>77</v>
      </c>
      <c r="AX15" s="119" t="s">
        <v>1215</v>
      </c>
      <c r="AY15" s="240" t="s">
        <v>4561</v>
      </c>
      <c r="AZ15" s="116" t="s">
        <v>69</v>
      </c>
      <c r="BA15" s="116" t="s">
        <v>69</v>
      </c>
    </row>
    <row r="16" spans="1:72" x14ac:dyDescent="0.25">
      <c r="B16" s="116">
        <v>2024</v>
      </c>
      <c r="C16" s="116">
        <v>891780111</v>
      </c>
      <c r="D16" s="117" t="s">
        <v>64</v>
      </c>
      <c r="E16" s="118" t="s">
        <v>4560</v>
      </c>
      <c r="F16" s="124" t="s">
        <v>4559</v>
      </c>
      <c r="G16" s="247">
        <v>0</v>
      </c>
      <c r="H16" s="119" t="s">
        <v>75</v>
      </c>
      <c r="I16" s="117" t="s">
        <v>65</v>
      </c>
      <c r="J16" s="230" t="s">
        <v>4558</v>
      </c>
      <c r="K16" s="118">
        <v>11250000</v>
      </c>
      <c r="L16" s="116" t="s">
        <v>70</v>
      </c>
      <c r="M16" s="118" t="s">
        <v>4557</v>
      </c>
      <c r="N16" s="118">
        <v>19620951</v>
      </c>
      <c r="O16" s="118">
        <v>244</v>
      </c>
      <c r="P16" s="239">
        <v>45323</v>
      </c>
      <c r="Q16" s="124">
        <v>572500000</v>
      </c>
      <c r="R16" s="239">
        <v>45330</v>
      </c>
      <c r="S16" s="118">
        <v>11250000</v>
      </c>
      <c r="T16" s="119" t="s">
        <v>67</v>
      </c>
      <c r="U16" s="124">
        <v>36669284</v>
      </c>
      <c r="V16" s="124" t="s">
        <v>4232</v>
      </c>
      <c r="W16" s="125">
        <v>45330</v>
      </c>
      <c r="X16" s="125">
        <v>45330</v>
      </c>
      <c r="Y16" s="231" t="s">
        <v>77</v>
      </c>
      <c r="Z16" s="125">
        <v>45458</v>
      </c>
      <c r="AA16" s="124">
        <f t="shared" si="0"/>
        <v>128</v>
      </c>
      <c r="AB16" s="118">
        <v>0</v>
      </c>
      <c r="AC16" s="118">
        <v>0</v>
      </c>
      <c r="AD16" s="118">
        <v>0</v>
      </c>
      <c r="AE16" s="126" t="s">
        <v>77</v>
      </c>
      <c r="AF16" s="124">
        <f t="shared" si="1"/>
        <v>0</v>
      </c>
      <c r="AG16" s="118">
        <v>0</v>
      </c>
      <c r="AH16" s="118">
        <v>0</v>
      </c>
      <c r="AI16" s="123" t="s">
        <v>77</v>
      </c>
      <c r="AJ16" s="119">
        <v>0</v>
      </c>
      <c r="AK16" s="123" t="s">
        <v>77</v>
      </c>
      <c r="AL16" s="123" t="s">
        <v>77</v>
      </c>
      <c r="AM16" s="124">
        <f t="shared" si="2"/>
        <v>0</v>
      </c>
      <c r="AN16" s="124">
        <f>+K16+AC16-AH16</f>
        <v>11250000</v>
      </c>
      <c r="AO16" s="119" t="s">
        <v>69</v>
      </c>
      <c r="AP16" s="118">
        <v>11250000</v>
      </c>
      <c r="AQ16" s="119" t="s">
        <v>1214</v>
      </c>
      <c r="AR16" s="118">
        <v>0</v>
      </c>
      <c r="AS16" s="127" t="s">
        <v>77</v>
      </c>
      <c r="AT16" s="96">
        <v>6750000</v>
      </c>
      <c r="AU16" s="160">
        <f t="shared" si="3"/>
        <v>4500000</v>
      </c>
      <c r="AV16" s="98">
        <f t="shared" si="4"/>
        <v>0.6</v>
      </c>
      <c r="AW16" s="127" t="s">
        <v>77</v>
      </c>
      <c r="AX16" s="119" t="s">
        <v>1215</v>
      </c>
      <c r="AY16" s="238" t="s">
        <v>4556</v>
      </c>
      <c r="AZ16" s="116" t="s">
        <v>69</v>
      </c>
      <c r="BA16" s="116" t="s">
        <v>69</v>
      </c>
    </row>
    <row r="17" spans="2:53" x14ac:dyDescent="0.25">
      <c r="B17" s="116">
        <v>2024</v>
      </c>
      <c r="C17" s="116">
        <v>891780111</v>
      </c>
      <c r="D17" s="117" t="s">
        <v>64</v>
      </c>
      <c r="E17" s="118" t="s">
        <v>4555</v>
      </c>
      <c r="F17" s="118" t="s">
        <v>4554</v>
      </c>
      <c r="G17" s="247">
        <v>0</v>
      </c>
      <c r="H17" s="119" t="s">
        <v>75</v>
      </c>
      <c r="I17" s="117" t="s">
        <v>65</v>
      </c>
      <c r="J17" s="230" t="s">
        <v>4553</v>
      </c>
      <c r="K17" s="118">
        <v>11250000</v>
      </c>
      <c r="L17" s="116" t="s">
        <v>70</v>
      </c>
      <c r="M17" s="230" t="s">
        <v>4552</v>
      </c>
      <c r="N17" s="118">
        <v>57107014</v>
      </c>
      <c r="O17" s="118">
        <v>244</v>
      </c>
      <c r="P17" s="239">
        <v>45323</v>
      </c>
      <c r="Q17" s="124">
        <v>572500000</v>
      </c>
      <c r="R17" s="239">
        <v>45330</v>
      </c>
      <c r="S17" s="118">
        <v>11250000</v>
      </c>
      <c r="T17" s="119" t="s">
        <v>67</v>
      </c>
      <c r="U17" s="124">
        <v>36669284</v>
      </c>
      <c r="V17" s="124" t="s">
        <v>4232</v>
      </c>
      <c r="W17" s="125">
        <v>45330</v>
      </c>
      <c r="X17" s="125">
        <v>45330</v>
      </c>
      <c r="Y17" s="231" t="s">
        <v>77</v>
      </c>
      <c r="Z17" s="125">
        <v>45458</v>
      </c>
      <c r="AA17" s="124">
        <f t="shared" si="0"/>
        <v>128</v>
      </c>
      <c r="AB17" s="118">
        <v>0</v>
      </c>
      <c r="AC17" s="118">
        <v>0</v>
      </c>
      <c r="AD17" s="118">
        <v>0</v>
      </c>
      <c r="AE17" s="126" t="s">
        <v>77</v>
      </c>
      <c r="AF17" s="124">
        <f t="shared" si="1"/>
        <v>0</v>
      </c>
      <c r="AG17" s="118">
        <v>0</v>
      </c>
      <c r="AH17" s="118">
        <v>0</v>
      </c>
      <c r="AI17" s="123" t="s">
        <v>77</v>
      </c>
      <c r="AJ17" s="119">
        <v>0</v>
      </c>
      <c r="AK17" s="123" t="s">
        <v>77</v>
      </c>
      <c r="AL17" s="123" t="s">
        <v>77</v>
      </c>
      <c r="AM17" s="124">
        <f t="shared" si="2"/>
        <v>0</v>
      </c>
      <c r="AN17" s="124">
        <f>+K17+AC17-AH17</f>
        <v>11250000</v>
      </c>
      <c r="AO17" s="119" t="s">
        <v>69</v>
      </c>
      <c r="AP17" s="118">
        <v>11250000</v>
      </c>
      <c r="AQ17" s="119" t="s">
        <v>1214</v>
      </c>
      <c r="AR17" s="118">
        <v>0</v>
      </c>
      <c r="AS17" s="127" t="s">
        <v>77</v>
      </c>
      <c r="AT17" s="96">
        <v>6750000</v>
      </c>
      <c r="AU17" s="160">
        <f t="shared" si="3"/>
        <v>4500000</v>
      </c>
      <c r="AV17" s="98">
        <f t="shared" si="4"/>
        <v>0.6</v>
      </c>
      <c r="AW17" s="127" t="s">
        <v>77</v>
      </c>
      <c r="AX17" s="119" t="s">
        <v>1215</v>
      </c>
      <c r="AY17" s="238" t="s">
        <v>4551</v>
      </c>
      <c r="AZ17" s="116" t="s">
        <v>69</v>
      </c>
      <c r="BA17" s="116" t="s">
        <v>69</v>
      </c>
    </row>
    <row r="18" spans="2:53" x14ac:dyDescent="0.25">
      <c r="B18" s="116">
        <v>2024</v>
      </c>
      <c r="C18" s="116">
        <v>891780111</v>
      </c>
      <c r="D18" s="117" t="s">
        <v>64</v>
      </c>
      <c r="E18" s="118" t="s">
        <v>4550</v>
      </c>
      <c r="F18" s="118" t="s">
        <v>4549</v>
      </c>
      <c r="G18" s="247">
        <v>0</v>
      </c>
      <c r="H18" s="119" t="s">
        <v>75</v>
      </c>
      <c r="I18" s="117" t="s">
        <v>65</v>
      </c>
      <c r="J18" s="230" t="s">
        <v>4548</v>
      </c>
      <c r="K18" s="118">
        <v>16200000</v>
      </c>
      <c r="L18" s="116" t="s">
        <v>70</v>
      </c>
      <c r="M18" s="118" t="s">
        <v>4547</v>
      </c>
      <c r="N18" s="118">
        <v>1140877757</v>
      </c>
      <c r="O18" s="118">
        <v>244</v>
      </c>
      <c r="P18" s="239">
        <v>45323</v>
      </c>
      <c r="Q18" s="124">
        <v>572500000</v>
      </c>
      <c r="R18" s="239">
        <v>45330</v>
      </c>
      <c r="S18" s="118">
        <v>16200000</v>
      </c>
      <c r="T18" s="119" t="s">
        <v>67</v>
      </c>
      <c r="U18" s="124">
        <v>84458088</v>
      </c>
      <c r="V18" s="124" t="s">
        <v>4082</v>
      </c>
      <c r="W18" s="125">
        <v>45330</v>
      </c>
      <c r="X18" s="125">
        <v>45330</v>
      </c>
      <c r="Y18" s="231" t="s">
        <v>77</v>
      </c>
      <c r="Z18" s="125">
        <v>45458</v>
      </c>
      <c r="AA18" s="124">
        <f t="shared" si="0"/>
        <v>128</v>
      </c>
      <c r="AB18" s="118">
        <v>0</v>
      </c>
      <c r="AC18" s="118">
        <v>0</v>
      </c>
      <c r="AD18" s="118">
        <v>0</v>
      </c>
      <c r="AE18" s="126" t="s">
        <v>77</v>
      </c>
      <c r="AF18" s="124">
        <f t="shared" si="1"/>
        <v>0</v>
      </c>
      <c r="AG18" s="118">
        <v>0</v>
      </c>
      <c r="AH18" s="118">
        <v>0</v>
      </c>
      <c r="AI18" s="123" t="s">
        <v>77</v>
      </c>
      <c r="AJ18" s="119">
        <v>0</v>
      </c>
      <c r="AK18" s="123" t="s">
        <v>77</v>
      </c>
      <c r="AL18" s="123" t="s">
        <v>77</v>
      </c>
      <c r="AM18" s="124">
        <f t="shared" si="2"/>
        <v>0</v>
      </c>
      <c r="AN18" s="124">
        <f>+K18+AC18-AH18</f>
        <v>16200000</v>
      </c>
      <c r="AO18" s="119" t="s">
        <v>69</v>
      </c>
      <c r="AP18" s="118">
        <v>16200000</v>
      </c>
      <c r="AQ18" s="119" t="s">
        <v>1214</v>
      </c>
      <c r="AR18" s="118">
        <v>0</v>
      </c>
      <c r="AS18" s="127" t="s">
        <v>77</v>
      </c>
      <c r="AT18" s="96">
        <v>10800000</v>
      </c>
      <c r="AU18" s="160">
        <f t="shared" si="3"/>
        <v>5400000</v>
      </c>
      <c r="AV18" s="98">
        <f t="shared" si="4"/>
        <v>0.66666666666666663</v>
      </c>
      <c r="AW18" s="127" t="s">
        <v>77</v>
      </c>
      <c r="AX18" s="119" t="s">
        <v>1215</v>
      </c>
      <c r="AY18" s="238" t="s">
        <v>4546</v>
      </c>
      <c r="AZ18" s="116" t="s">
        <v>69</v>
      </c>
      <c r="BA18" s="116" t="s">
        <v>69</v>
      </c>
    </row>
    <row r="19" spans="2:53" x14ac:dyDescent="0.25">
      <c r="B19" s="116">
        <v>2024</v>
      </c>
      <c r="C19" s="116">
        <v>891780111</v>
      </c>
      <c r="D19" s="117" t="s">
        <v>64</v>
      </c>
      <c r="E19" s="118" t="s">
        <v>4545</v>
      </c>
      <c r="F19" s="118" t="s">
        <v>4544</v>
      </c>
      <c r="G19" s="247">
        <v>0</v>
      </c>
      <c r="H19" s="119" t="s">
        <v>75</v>
      </c>
      <c r="I19" s="117" t="s">
        <v>65</v>
      </c>
      <c r="J19" s="230" t="s">
        <v>4543</v>
      </c>
      <c r="K19" s="118">
        <v>14850000</v>
      </c>
      <c r="L19" s="116" t="s">
        <v>70</v>
      </c>
      <c r="M19" s="118" t="s">
        <v>4542</v>
      </c>
      <c r="N19" s="118">
        <v>1082897369</v>
      </c>
      <c r="O19" s="118">
        <v>244</v>
      </c>
      <c r="P19" s="239">
        <v>45323</v>
      </c>
      <c r="Q19" s="124">
        <v>572500000</v>
      </c>
      <c r="R19" s="239">
        <v>45330</v>
      </c>
      <c r="S19" s="118">
        <v>14850000</v>
      </c>
      <c r="T19" s="119" t="s">
        <v>67</v>
      </c>
      <c r="U19" s="124">
        <v>36669284</v>
      </c>
      <c r="V19" s="124" t="s">
        <v>4232</v>
      </c>
      <c r="W19" s="125">
        <v>45330</v>
      </c>
      <c r="X19" s="125">
        <v>45330</v>
      </c>
      <c r="Y19" s="231" t="s">
        <v>77</v>
      </c>
      <c r="Z19" s="125">
        <v>45458</v>
      </c>
      <c r="AA19" s="124">
        <f t="shared" si="0"/>
        <v>128</v>
      </c>
      <c r="AB19" s="118">
        <v>0</v>
      </c>
      <c r="AC19" s="118">
        <v>0</v>
      </c>
      <c r="AD19" s="118">
        <v>0</v>
      </c>
      <c r="AE19" s="126" t="s">
        <v>77</v>
      </c>
      <c r="AF19" s="124">
        <f t="shared" si="1"/>
        <v>0</v>
      </c>
      <c r="AG19" s="118">
        <v>0</v>
      </c>
      <c r="AH19" s="118">
        <v>0</v>
      </c>
      <c r="AI19" s="123" t="s">
        <v>77</v>
      </c>
      <c r="AJ19" s="119">
        <v>0</v>
      </c>
      <c r="AK19" s="123" t="s">
        <v>77</v>
      </c>
      <c r="AL19" s="123" t="s">
        <v>77</v>
      </c>
      <c r="AM19" s="124">
        <f t="shared" si="2"/>
        <v>0</v>
      </c>
      <c r="AN19" s="124">
        <f>+K19+AC19-AH19</f>
        <v>14850000</v>
      </c>
      <c r="AO19" s="119" t="s">
        <v>69</v>
      </c>
      <c r="AP19" s="118">
        <v>14850000</v>
      </c>
      <c r="AQ19" s="119" t="s">
        <v>1214</v>
      </c>
      <c r="AR19" s="118">
        <v>0</v>
      </c>
      <c r="AS19" s="127" t="s">
        <v>77</v>
      </c>
      <c r="AT19" s="96">
        <v>9900000</v>
      </c>
      <c r="AU19" s="160">
        <f t="shared" si="3"/>
        <v>4950000</v>
      </c>
      <c r="AV19" s="98">
        <f t="shared" si="4"/>
        <v>0.66666666666666663</v>
      </c>
      <c r="AW19" s="127" t="s">
        <v>77</v>
      </c>
      <c r="AX19" s="119" t="s">
        <v>1215</v>
      </c>
      <c r="AY19" s="238" t="s">
        <v>4541</v>
      </c>
      <c r="AZ19" s="116" t="s">
        <v>69</v>
      </c>
      <c r="BA19" s="116" t="s">
        <v>69</v>
      </c>
    </row>
    <row r="20" spans="2:53" x14ac:dyDescent="0.25">
      <c r="B20" s="116">
        <v>2024</v>
      </c>
      <c r="C20" s="116">
        <v>891780111</v>
      </c>
      <c r="D20" s="117" t="s">
        <v>64</v>
      </c>
      <c r="E20" s="118" t="s">
        <v>4540</v>
      </c>
      <c r="F20" s="118" t="s">
        <v>4539</v>
      </c>
      <c r="G20" s="247">
        <v>0</v>
      </c>
      <c r="H20" s="119" t="s">
        <v>75</v>
      </c>
      <c r="I20" s="117" t="s">
        <v>65</v>
      </c>
      <c r="J20" s="118" t="s">
        <v>4538</v>
      </c>
      <c r="K20" s="118">
        <v>38000000</v>
      </c>
      <c r="L20" s="116" t="s">
        <v>70</v>
      </c>
      <c r="M20" s="118" t="s">
        <v>4537</v>
      </c>
      <c r="N20" s="118">
        <v>36722139</v>
      </c>
      <c r="O20" s="118">
        <v>214</v>
      </c>
      <c r="P20" s="239">
        <v>45322</v>
      </c>
      <c r="Q20" s="118">
        <v>172700000</v>
      </c>
      <c r="R20" s="239">
        <v>45330</v>
      </c>
      <c r="S20" s="118">
        <v>38000000</v>
      </c>
      <c r="T20" s="119" t="s">
        <v>67</v>
      </c>
      <c r="U20" s="124">
        <v>16078654</v>
      </c>
      <c r="V20" s="124" t="s">
        <v>3772</v>
      </c>
      <c r="W20" s="125">
        <v>45330</v>
      </c>
      <c r="X20" s="125">
        <v>45330</v>
      </c>
      <c r="Y20" s="231" t="s">
        <v>77</v>
      </c>
      <c r="Z20" s="125">
        <v>45621</v>
      </c>
      <c r="AA20" s="124">
        <f t="shared" si="0"/>
        <v>291</v>
      </c>
      <c r="AB20" s="118">
        <v>0</v>
      </c>
      <c r="AC20" s="118">
        <v>0</v>
      </c>
      <c r="AD20" s="118">
        <v>0</v>
      </c>
      <c r="AE20" s="126" t="s">
        <v>77</v>
      </c>
      <c r="AF20" s="124">
        <f t="shared" si="1"/>
        <v>0</v>
      </c>
      <c r="AG20" s="118">
        <v>0</v>
      </c>
      <c r="AH20" s="118">
        <v>0</v>
      </c>
      <c r="AI20" s="123" t="s">
        <v>77</v>
      </c>
      <c r="AJ20" s="119">
        <v>0</v>
      </c>
      <c r="AK20" s="123" t="s">
        <v>77</v>
      </c>
      <c r="AL20" s="123" t="s">
        <v>77</v>
      </c>
      <c r="AM20" s="124">
        <f t="shared" si="2"/>
        <v>0</v>
      </c>
      <c r="AN20" s="124">
        <f>+K20+AC20-AH20</f>
        <v>38000000</v>
      </c>
      <c r="AO20" s="119" t="s">
        <v>1214</v>
      </c>
      <c r="AP20" s="118">
        <v>38000000</v>
      </c>
      <c r="AQ20" s="119" t="s">
        <v>1214</v>
      </c>
      <c r="AR20" s="118">
        <v>0</v>
      </c>
      <c r="AS20" s="127" t="s">
        <v>77</v>
      </c>
      <c r="AT20" s="96">
        <v>11400000</v>
      </c>
      <c r="AU20" s="160">
        <f t="shared" si="3"/>
        <v>26600000</v>
      </c>
      <c r="AV20" s="98">
        <f t="shared" si="4"/>
        <v>0.3</v>
      </c>
      <c r="AW20" s="127" t="s">
        <v>77</v>
      </c>
      <c r="AX20" s="119" t="s">
        <v>1215</v>
      </c>
      <c r="AY20" s="238" t="s">
        <v>4536</v>
      </c>
      <c r="AZ20" s="116" t="s">
        <v>69</v>
      </c>
      <c r="BA20" s="116" t="s">
        <v>69</v>
      </c>
    </row>
    <row r="21" spans="2:53" ht="15" customHeight="1" x14ac:dyDescent="0.25">
      <c r="B21" s="116">
        <v>2024</v>
      </c>
      <c r="C21" s="116">
        <v>891780111</v>
      </c>
      <c r="D21" s="117" t="s">
        <v>64</v>
      </c>
      <c r="E21" s="118" t="s">
        <v>4535</v>
      </c>
      <c r="F21" s="118" t="s">
        <v>4534</v>
      </c>
      <c r="G21" s="247">
        <v>0</v>
      </c>
      <c r="H21" s="119" t="s">
        <v>75</v>
      </c>
      <c r="I21" s="117" t="s">
        <v>65</v>
      </c>
      <c r="J21" s="118" t="s">
        <v>4533</v>
      </c>
      <c r="K21" s="118">
        <v>14850000</v>
      </c>
      <c r="L21" s="116" t="s">
        <v>70</v>
      </c>
      <c r="M21" s="230" t="s">
        <v>4532</v>
      </c>
      <c r="N21" s="118">
        <v>1082941227</v>
      </c>
      <c r="O21" s="118">
        <v>244</v>
      </c>
      <c r="P21" s="239">
        <v>45323</v>
      </c>
      <c r="Q21" s="124">
        <v>572500000</v>
      </c>
      <c r="R21" s="239">
        <v>45330</v>
      </c>
      <c r="S21" s="118">
        <v>14850000</v>
      </c>
      <c r="T21" s="119" t="s">
        <v>67</v>
      </c>
      <c r="U21" s="124">
        <v>84458088</v>
      </c>
      <c r="V21" s="124" t="s">
        <v>4082</v>
      </c>
      <c r="W21" s="125">
        <v>45330</v>
      </c>
      <c r="X21" s="125">
        <v>45330</v>
      </c>
      <c r="Y21" s="231" t="s">
        <v>77</v>
      </c>
      <c r="Z21" s="125">
        <v>45458</v>
      </c>
      <c r="AA21" s="124">
        <f t="shared" si="0"/>
        <v>128</v>
      </c>
      <c r="AB21" s="118">
        <v>0</v>
      </c>
      <c r="AC21" s="118">
        <v>0</v>
      </c>
      <c r="AD21" s="118">
        <v>0</v>
      </c>
      <c r="AE21" s="126" t="s">
        <v>77</v>
      </c>
      <c r="AF21" s="124">
        <f t="shared" si="1"/>
        <v>0</v>
      </c>
      <c r="AG21" s="118">
        <v>0</v>
      </c>
      <c r="AH21" s="118">
        <v>0</v>
      </c>
      <c r="AI21" s="123" t="s">
        <v>77</v>
      </c>
      <c r="AJ21" s="119">
        <v>0</v>
      </c>
      <c r="AK21" s="123" t="s">
        <v>77</v>
      </c>
      <c r="AL21" s="123" t="s">
        <v>77</v>
      </c>
      <c r="AM21" s="124">
        <f t="shared" si="2"/>
        <v>0</v>
      </c>
      <c r="AN21" s="124">
        <f>+K21+AC21-AH21</f>
        <v>14850000</v>
      </c>
      <c r="AO21" s="119" t="s">
        <v>69</v>
      </c>
      <c r="AP21" s="118">
        <v>14850000</v>
      </c>
      <c r="AQ21" s="119" t="s">
        <v>1214</v>
      </c>
      <c r="AR21" s="118">
        <v>0</v>
      </c>
      <c r="AS21" s="127" t="s">
        <v>77</v>
      </c>
      <c r="AT21" s="96">
        <v>9900000</v>
      </c>
      <c r="AU21" s="160">
        <f t="shared" si="3"/>
        <v>4950000</v>
      </c>
      <c r="AV21" s="98">
        <f t="shared" si="4"/>
        <v>0.66666666666666663</v>
      </c>
      <c r="AW21" s="127" t="s">
        <v>77</v>
      </c>
      <c r="AX21" s="119" t="s">
        <v>1215</v>
      </c>
      <c r="AY21" s="238" t="s">
        <v>4531</v>
      </c>
      <c r="AZ21" s="116" t="s">
        <v>69</v>
      </c>
      <c r="BA21" s="116" t="s">
        <v>69</v>
      </c>
    </row>
    <row r="22" spans="2:53" x14ac:dyDescent="0.25">
      <c r="B22" s="116">
        <v>2024</v>
      </c>
      <c r="C22" s="116">
        <v>891780111</v>
      </c>
      <c r="D22" s="117" t="s">
        <v>64</v>
      </c>
      <c r="E22" s="118" t="s">
        <v>4530</v>
      </c>
      <c r="F22" s="118" t="s">
        <v>4529</v>
      </c>
      <c r="G22" s="247">
        <v>0</v>
      </c>
      <c r="H22" s="119" t="s">
        <v>75</v>
      </c>
      <c r="I22" s="117" t="s">
        <v>65</v>
      </c>
      <c r="J22" s="230" t="s">
        <v>4528</v>
      </c>
      <c r="K22" s="118">
        <v>18000000</v>
      </c>
      <c r="L22" s="116" t="s">
        <v>70</v>
      </c>
      <c r="M22" s="118" t="s">
        <v>4527</v>
      </c>
      <c r="N22" s="118">
        <v>1082999611</v>
      </c>
      <c r="O22" s="118">
        <v>244</v>
      </c>
      <c r="P22" s="239">
        <v>45323</v>
      </c>
      <c r="Q22" s="124">
        <v>572500000</v>
      </c>
      <c r="R22" s="239">
        <v>45331</v>
      </c>
      <c r="S22" s="118">
        <v>18000000</v>
      </c>
      <c r="T22" s="119" t="s">
        <v>67</v>
      </c>
      <c r="U22" s="124">
        <v>84458088</v>
      </c>
      <c r="V22" s="124" t="s">
        <v>4082</v>
      </c>
      <c r="W22" s="125">
        <v>45331</v>
      </c>
      <c r="X22" s="125">
        <v>45331</v>
      </c>
      <c r="Y22" s="231" t="s">
        <v>77</v>
      </c>
      <c r="Z22" s="125">
        <v>45458</v>
      </c>
      <c r="AA22" s="124">
        <f t="shared" si="0"/>
        <v>127</v>
      </c>
      <c r="AB22" s="118">
        <v>0</v>
      </c>
      <c r="AC22" s="118">
        <v>0</v>
      </c>
      <c r="AD22" s="118">
        <v>0</v>
      </c>
      <c r="AE22" s="126" t="s">
        <v>77</v>
      </c>
      <c r="AF22" s="124">
        <f t="shared" si="1"/>
        <v>0</v>
      </c>
      <c r="AG22" s="118">
        <v>0</v>
      </c>
      <c r="AH22" s="118">
        <v>0</v>
      </c>
      <c r="AI22" s="123" t="s">
        <v>77</v>
      </c>
      <c r="AJ22" s="119">
        <v>0</v>
      </c>
      <c r="AK22" s="123" t="s">
        <v>77</v>
      </c>
      <c r="AL22" s="123" t="s">
        <v>77</v>
      </c>
      <c r="AM22" s="124">
        <f t="shared" si="2"/>
        <v>0</v>
      </c>
      <c r="AN22" s="124">
        <f>+K22+AC22-AH22</f>
        <v>18000000</v>
      </c>
      <c r="AO22" s="119" t="s">
        <v>69</v>
      </c>
      <c r="AP22" s="118">
        <v>18000000</v>
      </c>
      <c r="AQ22" s="119" t="s">
        <v>1214</v>
      </c>
      <c r="AR22" s="118">
        <v>0</v>
      </c>
      <c r="AS22" s="127" t="s">
        <v>77</v>
      </c>
      <c r="AT22" s="96">
        <v>12000000</v>
      </c>
      <c r="AU22" s="160">
        <f t="shared" si="3"/>
        <v>6000000</v>
      </c>
      <c r="AV22" s="98">
        <f t="shared" si="4"/>
        <v>0.66666666666666663</v>
      </c>
      <c r="AW22" s="127" t="s">
        <v>77</v>
      </c>
      <c r="AX22" s="119" t="s">
        <v>1215</v>
      </c>
      <c r="AY22" s="238" t="s">
        <v>4526</v>
      </c>
      <c r="AZ22" s="116" t="s">
        <v>69</v>
      </c>
      <c r="BA22" s="116" t="s">
        <v>69</v>
      </c>
    </row>
    <row r="23" spans="2:53" x14ac:dyDescent="0.25">
      <c r="B23" s="116">
        <v>2024</v>
      </c>
      <c r="C23" s="116">
        <v>891780111</v>
      </c>
      <c r="D23" s="117" t="s">
        <v>64</v>
      </c>
      <c r="E23" s="118" t="s">
        <v>4525</v>
      </c>
      <c r="F23" s="118" t="s">
        <v>4524</v>
      </c>
      <c r="G23" s="247">
        <v>0</v>
      </c>
      <c r="H23" s="119" t="s">
        <v>75</v>
      </c>
      <c r="I23" s="117" t="s">
        <v>65</v>
      </c>
      <c r="J23" s="118" t="s">
        <v>4523</v>
      </c>
      <c r="K23" s="118">
        <v>18000000</v>
      </c>
      <c r="L23" s="116" t="s">
        <v>70</v>
      </c>
      <c r="M23" s="118" t="s">
        <v>4522</v>
      </c>
      <c r="N23" s="118">
        <v>1082886770</v>
      </c>
      <c r="O23" s="118">
        <v>244</v>
      </c>
      <c r="P23" s="239">
        <v>45323</v>
      </c>
      <c r="Q23" s="124">
        <v>572500000</v>
      </c>
      <c r="R23" s="239">
        <v>45331</v>
      </c>
      <c r="S23" s="118">
        <v>18000000</v>
      </c>
      <c r="T23" s="119" t="s">
        <v>67</v>
      </c>
      <c r="U23" s="124">
        <v>84458088</v>
      </c>
      <c r="V23" s="124" t="s">
        <v>4082</v>
      </c>
      <c r="W23" s="125">
        <v>45331</v>
      </c>
      <c r="X23" s="125">
        <v>45331</v>
      </c>
      <c r="Y23" s="231" t="s">
        <v>77</v>
      </c>
      <c r="Z23" s="125">
        <v>45458</v>
      </c>
      <c r="AA23" s="124">
        <f t="shared" si="0"/>
        <v>127</v>
      </c>
      <c r="AB23" s="118">
        <v>0</v>
      </c>
      <c r="AC23" s="118">
        <v>0</v>
      </c>
      <c r="AD23" s="118">
        <v>0</v>
      </c>
      <c r="AE23" s="126" t="s">
        <v>77</v>
      </c>
      <c r="AF23" s="124">
        <f t="shared" si="1"/>
        <v>0</v>
      </c>
      <c r="AG23" s="118">
        <v>0</v>
      </c>
      <c r="AH23" s="118">
        <v>0</v>
      </c>
      <c r="AI23" s="123" t="s">
        <v>77</v>
      </c>
      <c r="AJ23" s="119">
        <v>0</v>
      </c>
      <c r="AK23" s="123" t="s">
        <v>77</v>
      </c>
      <c r="AL23" s="123" t="s">
        <v>77</v>
      </c>
      <c r="AM23" s="124">
        <f t="shared" si="2"/>
        <v>0</v>
      </c>
      <c r="AN23" s="124">
        <f>+K23+AC23-AH23</f>
        <v>18000000</v>
      </c>
      <c r="AO23" s="119" t="s">
        <v>69</v>
      </c>
      <c r="AP23" s="118">
        <v>18000000</v>
      </c>
      <c r="AQ23" s="119" t="s">
        <v>1214</v>
      </c>
      <c r="AR23" s="118">
        <v>0</v>
      </c>
      <c r="AS23" s="127" t="s">
        <v>77</v>
      </c>
      <c r="AT23" s="96">
        <v>12000000</v>
      </c>
      <c r="AU23" s="160">
        <f t="shared" si="3"/>
        <v>6000000</v>
      </c>
      <c r="AV23" s="98">
        <f t="shared" si="4"/>
        <v>0.66666666666666663</v>
      </c>
      <c r="AW23" s="127" t="s">
        <v>77</v>
      </c>
      <c r="AX23" s="119" t="s">
        <v>1215</v>
      </c>
      <c r="AY23" s="238" t="s">
        <v>4521</v>
      </c>
      <c r="AZ23" s="116" t="s">
        <v>69</v>
      </c>
      <c r="BA23" s="116" t="s">
        <v>69</v>
      </c>
    </row>
    <row r="24" spans="2:53" x14ac:dyDescent="0.25">
      <c r="B24" s="116">
        <v>2024</v>
      </c>
      <c r="C24" s="116">
        <v>891780111</v>
      </c>
      <c r="D24" s="117" t="s">
        <v>64</v>
      </c>
      <c r="E24" s="118" t="s">
        <v>4520</v>
      </c>
      <c r="F24" s="118" t="s">
        <v>4519</v>
      </c>
      <c r="G24" s="247">
        <v>0</v>
      </c>
      <c r="H24" s="119" t="s">
        <v>75</v>
      </c>
      <c r="I24" s="117" t="s">
        <v>65</v>
      </c>
      <c r="J24" s="118" t="s">
        <v>4518</v>
      </c>
      <c r="K24" s="118">
        <v>13500000</v>
      </c>
      <c r="L24" s="116" t="s">
        <v>70</v>
      </c>
      <c r="M24" s="230" t="s">
        <v>4517</v>
      </c>
      <c r="N24" s="118">
        <v>1082372495</v>
      </c>
      <c r="O24" s="118">
        <v>244</v>
      </c>
      <c r="P24" s="239">
        <v>45323</v>
      </c>
      <c r="Q24" s="124">
        <v>572500000</v>
      </c>
      <c r="R24" s="239">
        <v>45331</v>
      </c>
      <c r="S24" s="118">
        <v>13500000</v>
      </c>
      <c r="T24" s="119" t="s">
        <v>67</v>
      </c>
      <c r="U24" s="124">
        <v>84458088</v>
      </c>
      <c r="V24" s="124" t="s">
        <v>4082</v>
      </c>
      <c r="W24" s="125">
        <v>45331</v>
      </c>
      <c r="X24" s="125">
        <v>45331</v>
      </c>
      <c r="Y24" s="231" t="s">
        <v>77</v>
      </c>
      <c r="Z24" s="125">
        <v>45458</v>
      </c>
      <c r="AA24" s="124">
        <f t="shared" si="0"/>
        <v>127</v>
      </c>
      <c r="AB24" s="118">
        <v>0</v>
      </c>
      <c r="AC24" s="118">
        <v>0</v>
      </c>
      <c r="AD24" s="118">
        <v>0</v>
      </c>
      <c r="AE24" s="126" t="s">
        <v>77</v>
      </c>
      <c r="AF24" s="124">
        <f t="shared" si="1"/>
        <v>0</v>
      </c>
      <c r="AG24" s="118">
        <v>0</v>
      </c>
      <c r="AH24" s="118">
        <v>0</v>
      </c>
      <c r="AI24" s="123" t="s">
        <v>77</v>
      </c>
      <c r="AJ24" s="119">
        <v>0</v>
      </c>
      <c r="AK24" s="123" t="s">
        <v>77</v>
      </c>
      <c r="AL24" s="123" t="s">
        <v>77</v>
      </c>
      <c r="AM24" s="124">
        <f t="shared" si="2"/>
        <v>0</v>
      </c>
      <c r="AN24" s="124">
        <f>+K24+AC24-AH24</f>
        <v>13500000</v>
      </c>
      <c r="AO24" s="119" t="s">
        <v>69</v>
      </c>
      <c r="AP24" s="118">
        <v>13500000</v>
      </c>
      <c r="AQ24" s="119" t="s">
        <v>1214</v>
      </c>
      <c r="AR24" s="118">
        <v>0</v>
      </c>
      <c r="AS24" s="127" t="s">
        <v>77</v>
      </c>
      <c r="AT24" s="96">
        <v>9000000</v>
      </c>
      <c r="AU24" s="160">
        <f t="shared" si="3"/>
        <v>4500000</v>
      </c>
      <c r="AV24" s="98">
        <f t="shared" si="4"/>
        <v>0.66666666666666663</v>
      </c>
      <c r="AW24" s="127" t="s">
        <v>77</v>
      </c>
      <c r="AX24" s="119" t="s">
        <v>1215</v>
      </c>
      <c r="AY24" s="238" t="s">
        <v>4516</v>
      </c>
      <c r="AZ24" s="116" t="s">
        <v>69</v>
      </c>
      <c r="BA24" s="116" t="s">
        <v>69</v>
      </c>
    </row>
    <row r="25" spans="2:53" x14ac:dyDescent="0.25">
      <c r="B25" s="116">
        <v>2024</v>
      </c>
      <c r="C25" s="116">
        <v>891780111</v>
      </c>
      <c r="D25" s="117" t="s">
        <v>64</v>
      </c>
      <c r="E25" s="118" t="s">
        <v>4515</v>
      </c>
      <c r="F25" s="118" t="s">
        <v>4514</v>
      </c>
      <c r="G25" s="247">
        <v>0</v>
      </c>
      <c r="H25" s="119" t="s">
        <v>75</v>
      </c>
      <c r="I25" s="117" t="s">
        <v>65</v>
      </c>
      <c r="J25" s="230" t="s">
        <v>4513</v>
      </c>
      <c r="K25" s="118">
        <v>11250000</v>
      </c>
      <c r="L25" s="116" t="s">
        <v>70</v>
      </c>
      <c r="M25" s="230" t="s">
        <v>4512</v>
      </c>
      <c r="N25" s="118">
        <v>1079938053</v>
      </c>
      <c r="O25" s="118">
        <v>244</v>
      </c>
      <c r="P25" s="239">
        <v>45323</v>
      </c>
      <c r="Q25" s="124">
        <v>572500000</v>
      </c>
      <c r="R25" s="239">
        <v>45331</v>
      </c>
      <c r="S25" s="118">
        <v>11250000</v>
      </c>
      <c r="T25" s="119" t="s">
        <v>67</v>
      </c>
      <c r="U25" s="124">
        <v>84458088</v>
      </c>
      <c r="V25" s="124" t="s">
        <v>4082</v>
      </c>
      <c r="W25" s="125">
        <v>45331</v>
      </c>
      <c r="X25" s="125">
        <v>45331</v>
      </c>
      <c r="Y25" s="231" t="s">
        <v>77</v>
      </c>
      <c r="Z25" s="125">
        <v>45458</v>
      </c>
      <c r="AA25" s="124">
        <f t="shared" si="0"/>
        <v>127</v>
      </c>
      <c r="AB25" s="118">
        <v>0</v>
      </c>
      <c r="AC25" s="118">
        <v>0</v>
      </c>
      <c r="AD25" s="118">
        <v>0</v>
      </c>
      <c r="AE25" s="126" t="s">
        <v>77</v>
      </c>
      <c r="AF25" s="124">
        <f t="shared" si="1"/>
        <v>0</v>
      </c>
      <c r="AG25" s="118">
        <v>0</v>
      </c>
      <c r="AH25" s="118">
        <v>0</v>
      </c>
      <c r="AI25" s="123" t="s">
        <v>77</v>
      </c>
      <c r="AJ25" s="119">
        <v>0</v>
      </c>
      <c r="AK25" s="123" t="s">
        <v>77</v>
      </c>
      <c r="AL25" s="123" t="s">
        <v>77</v>
      </c>
      <c r="AM25" s="124">
        <f t="shared" si="2"/>
        <v>0</v>
      </c>
      <c r="AN25" s="124">
        <f>+K25+AC25-AH25</f>
        <v>11250000</v>
      </c>
      <c r="AO25" s="119" t="s">
        <v>69</v>
      </c>
      <c r="AP25" s="118">
        <v>11250000</v>
      </c>
      <c r="AQ25" s="119" t="s">
        <v>1214</v>
      </c>
      <c r="AR25" s="118">
        <v>0</v>
      </c>
      <c r="AS25" s="127" t="s">
        <v>77</v>
      </c>
      <c r="AT25" s="96">
        <v>7500000</v>
      </c>
      <c r="AU25" s="160">
        <f t="shared" si="3"/>
        <v>3750000</v>
      </c>
      <c r="AV25" s="98">
        <f t="shared" si="4"/>
        <v>0.66666666666666663</v>
      </c>
      <c r="AW25" s="127" t="s">
        <v>77</v>
      </c>
      <c r="AX25" s="119" t="s">
        <v>1215</v>
      </c>
      <c r="AY25" s="238" t="s">
        <v>4511</v>
      </c>
      <c r="AZ25" s="116" t="s">
        <v>69</v>
      </c>
      <c r="BA25" s="116" t="s">
        <v>69</v>
      </c>
    </row>
    <row r="26" spans="2:53" x14ac:dyDescent="0.25">
      <c r="B26" s="116">
        <v>2024</v>
      </c>
      <c r="C26" s="116">
        <v>891780111</v>
      </c>
      <c r="D26" s="117" t="s">
        <v>64</v>
      </c>
      <c r="E26" s="118" t="s">
        <v>4510</v>
      </c>
      <c r="F26" s="118" t="s">
        <v>4509</v>
      </c>
      <c r="G26" s="247">
        <v>0</v>
      </c>
      <c r="H26" s="119" t="s">
        <v>75</v>
      </c>
      <c r="I26" s="117" t="s">
        <v>1819</v>
      </c>
      <c r="J26" s="118" t="s">
        <v>4508</v>
      </c>
      <c r="K26" s="118">
        <v>34000000</v>
      </c>
      <c r="L26" s="116" t="s">
        <v>70</v>
      </c>
      <c r="M26" s="118" t="s">
        <v>4507</v>
      </c>
      <c r="N26" s="118">
        <v>57299411</v>
      </c>
      <c r="O26" s="118">
        <v>214</v>
      </c>
      <c r="P26" s="239">
        <v>45322</v>
      </c>
      <c r="Q26" s="118">
        <v>172700000</v>
      </c>
      <c r="R26" s="239">
        <v>45331</v>
      </c>
      <c r="S26" s="118">
        <v>34000000</v>
      </c>
      <c r="T26" s="119" t="s">
        <v>67</v>
      </c>
      <c r="U26" s="124">
        <v>16078654</v>
      </c>
      <c r="V26" s="124" t="s">
        <v>3772</v>
      </c>
      <c r="W26" s="125">
        <v>45331</v>
      </c>
      <c r="X26" s="125">
        <v>45331</v>
      </c>
      <c r="Y26" s="231" t="s">
        <v>77</v>
      </c>
      <c r="Z26" s="125">
        <v>45621</v>
      </c>
      <c r="AA26" s="124">
        <f t="shared" si="0"/>
        <v>290</v>
      </c>
      <c r="AB26" s="118">
        <v>0</v>
      </c>
      <c r="AC26" s="118">
        <v>0</v>
      </c>
      <c r="AD26" s="118">
        <v>0</v>
      </c>
      <c r="AE26" s="126" t="s">
        <v>77</v>
      </c>
      <c r="AF26" s="124">
        <f t="shared" si="1"/>
        <v>0</v>
      </c>
      <c r="AG26" s="118">
        <v>0</v>
      </c>
      <c r="AH26" s="118">
        <v>0</v>
      </c>
      <c r="AI26" s="123" t="s">
        <v>77</v>
      </c>
      <c r="AJ26" s="119">
        <v>0</v>
      </c>
      <c r="AK26" s="123" t="s">
        <v>77</v>
      </c>
      <c r="AL26" s="123" t="s">
        <v>77</v>
      </c>
      <c r="AM26" s="124">
        <f t="shared" si="2"/>
        <v>0</v>
      </c>
      <c r="AN26" s="124">
        <f>+K26+AC26-AH26</f>
        <v>34000000</v>
      </c>
      <c r="AO26" s="119" t="s">
        <v>1214</v>
      </c>
      <c r="AP26" s="118">
        <v>34000000</v>
      </c>
      <c r="AQ26" s="119" t="s">
        <v>1214</v>
      </c>
      <c r="AR26" s="118">
        <v>0</v>
      </c>
      <c r="AS26" s="127" t="s">
        <v>77</v>
      </c>
      <c r="AT26" s="96">
        <v>10200000</v>
      </c>
      <c r="AU26" s="160">
        <f t="shared" si="3"/>
        <v>23800000</v>
      </c>
      <c r="AV26" s="98">
        <f t="shared" si="4"/>
        <v>0.3</v>
      </c>
      <c r="AW26" s="127" t="s">
        <v>77</v>
      </c>
      <c r="AX26" s="119" t="s">
        <v>1215</v>
      </c>
      <c r="AY26" s="238" t="s">
        <v>4506</v>
      </c>
      <c r="AZ26" s="116" t="s">
        <v>69</v>
      </c>
      <c r="BA26" s="116" t="s">
        <v>69</v>
      </c>
    </row>
    <row r="27" spans="2:53" x14ac:dyDescent="0.25">
      <c r="B27" s="116">
        <v>2024</v>
      </c>
      <c r="C27" s="116">
        <v>891780111</v>
      </c>
      <c r="D27" s="117" t="s">
        <v>64</v>
      </c>
      <c r="E27" s="118" t="s">
        <v>4505</v>
      </c>
      <c r="F27" s="118" t="s">
        <v>4504</v>
      </c>
      <c r="G27" s="247">
        <v>0</v>
      </c>
      <c r="H27" s="119" t="s">
        <v>75</v>
      </c>
      <c r="I27" s="117" t="s">
        <v>1819</v>
      </c>
      <c r="J27" s="118" t="s">
        <v>4503</v>
      </c>
      <c r="K27" s="118">
        <v>40000000</v>
      </c>
      <c r="L27" s="116" t="s">
        <v>70</v>
      </c>
      <c r="M27" s="118" t="s">
        <v>4502</v>
      </c>
      <c r="N27" s="118">
        <v>1082936785</v>
      </c>
      <c r="O27" s="118">
        <v>214</v>
      </c>
      <c r="P27" s="239">
        <v>45322</v>
      </c>
      <c r="Q27" s="118">
        <v>172700000</v>
      </c>
      <c r="R27" s="239">
        <v>45331</v>
      </c>
      <c r="S27" s="118">
        <v>40000000</v>
      </c>
      <c r="T27" s="119" t="s">
        <v>67</v>
      </c>
      <c r="U27" s="124">
        <v>16078654</v>
      </c>
      <c r="V27" s="124" t="s">
        <v>3772</v>
      </c>
      <c r="W27" s="125">
        <v>45331</v>
      </c>
      <c r="X27" s="125">
        <v>45331</v>
      </c>
      <c r="Y27" s="231" t="s">
        <v>77</v>
      </c>
      <c r="Z27" s="125">
        <v>45621</v>
      </c>
      <c r="AA27" s="124">
        <f t="shared" si="0"/>
        <v>290</v>
      </c>
      <c r="AB27" s="118">
        <v>0</v>
      </c>
      <c r="AC27" s="118">
        <v>0</v>
      </c>
      <c r="AD27" s="118">
        <v>0</v>
      </c>
      <c r="AE27" s="126" t="s">
        <v>77</v>
      </c>
      <c r="AF27" s="124">
        <f t="shared" si="1"/>
        <v>0</v>
      </c>
      <c r="AG27" s="118">
        <v>0</v>
      </c>
      <c r="AH27" s="118">
        <v>0</v>
      </c>
      <c r="AI27" s="123" t="s">
        <v>77</v>
      </c>
      <c r="AJ27" s="119">
        <v>0</v>
      </c>
      <c r="AK27" s="123" t="s">
        <v>77</v>
      </c>
      <c r="AL27" s="123" t="s">
        <v>77</v>
      </c>
      <c r="AM27" s="124">
        <f t="shared" si="2"/>
        <v>0</v>
      </c>
      <c r="AN27" s="124">
        <f>+K27+AC27-AH27</f>
        <v>40000000</v>
      </c>
      <c r="AO27" s="119" t="s">
        <v>1214</v>
      </c>
      <c r="AP27" s="118">
        <v>40000000</v>
      </c>
      <c r="AQ27" s="119" t="s">
        <v>1214</v>
      </c>
      <c r="AR27" s="118">
        <v>0</v>
      </c>
      <c r="AS27" s="127" t="s">
        <v>77</v>
      </c>
      <c r="AT27" s="96">
        <v>12000000</v>
      </c>
      <c r="AU27" s="160">
        <f t="shared" si="3"/>
        <v>28000000</v>
      </c>
      <c r="AV27" s="98">
        <f t="shared" si="4"/>
        <v>0.3</v>
      </c>
      <c r="AW27" s="127" t="s">
        <v>77</v>
      </c>
      <c r="AX27" s="119" t="s">
        <v>1215</v>
      </c>
      <c r="AY27" s="240" t="s">
        <v>4501</v>
      </c>
      <c r="AZ27" s="116" t="s">
        <v>69</v>
      </c>
      <c r="BA27" s="116" t="s">
        <v>69</v>
      </c>
    </row>
    <row r="28" spans="2:53" x14ac:dyDescent="0.25">
      <c r="B28" s="116">
        <v>2024</v>
      </c>
      <c r="C28" s="116">
        <v>891780111</v>
      </c>
      <c r="D28" s="117" t="s">
        <v>64</v>
      </c>
      <c r="E28" s="118" t="s">
        <v>4500</v>
      </c>
      <c r="F28" s="118" t="s">
        <v>4499</v>
      </c>
      <c r="G28" s="247">
        <v>0</v>
      </c>
      <c r="H28" s="119" t="s">
        <v>75</v>
      </c>
      <c r="I28" s="117" t="s">
        <v>1819</v>
      </c>
      <c r="J28" s="118" t="s">
        <v>4498</v>
      </c>
      <c r="K28" s="118">
        <v>15000000</v>
      </c>
      <c r="L28" s="116" t="s">
        <v>70</v>
      </c>
      <c r="M28" s="118" t="s">
        <v>4497</v>
      </c>
      <c r="N28" s="118">
        <v>1004373834</v>
      </c>
      <c r="O28" s="118">
        <v>215</v>
      </c>
      <c r="P28" s="239">
        <v>45322</v>
      </c>
      <c r="Q28" s="118">
        <v>15000000</v>
      </c>
      <c r="R28" s="239">
        <v>45331</v>
      </c>
      <c r="S28" s="118">
        <v>15000000</v>
      </c>
      <c r="T28" s="119" t="s">
        <v>67</v>
      </c>
      <c r="U28" s="124">
        <v>16078654</v>
      </c>
      <c r="V28" s="124" t="s">
        <v>3772</v>
      </c>
      <c r="W28" s="125">
        <v>45331</v>
      </c>
      <c r="X28" s="125">
        <v>45331</v>
      </c>
      <c r="Y28" s="231" t="s">
        <v>77</v>
      </c>
      <c r="Z28" s="125">
        <v>45550</v>
      </c>
      <c r="AA28" s="124">
        <f t="shared" si="0"/>
        <v>219</v>
      </c>
      <c r="AB28" s="118">
        <v>0</v>
      </c>
      <c r="AC28" s="118">
        <v>0</v>
      </c>
      <c r="AD28" s="118">
        <v>0</v>
      </c>
      <c r="AE28" s="126" t="s">
        <v>77</v>
      </c>
      <c r="AF28" s="124">
        <f t="shared" si="1"/>
        <v>0</v>
      </c>
      <c r="AG28" s="118">
        <v>0</v>
      </c>
      <c r="AH28" s="118">
        <v>0</v>
      </c>
      <c r="AI28" s="123" t="s">
        <v>77</v>
      </c>
      <c r="AJ28" s="119">
        <v>0</v>
      </c>
      <c r="AK28" s="123" t="s">
        <v>77</v>
      </c>
      <c r="AL28" s="123" t="s">
        <v>77</v>
      </c>
      <c r="AM28" s="124">
        <f t="shared" si="2"/>
        <v>0</v>
      </c>
      <c r="AN28" s="124">
        <f>+K28+AC28-AH28</f>
        <v>15000000</v>
      </c>
      <c r="AO28" s="119" t="s">
        <v>1214</v>
      </c>
      <c r="AP28" s="118">
        <v>15000000</v>
      </c>
      <c r="AQ28" s="119" t="s">
        <v>1214</v>
      </c>
      <c r="AR28" s="118">
        <v>0</v>
      </c>
      <c r="AS28" s="127" t="s">
        <v>77</v>
      </c>
      <c r="AT28" s="96">
        <v>6000000</v>
      </c>
      <c r="AU28" s="160">
        <f t="shared" si="3"/>
        <v>9000000</v>
      </c>
      <c r="AV28" s="98">
        <f t="shared" si="4"/>
        <v>0.4</v>
      </c>
      <c r="AW28" s="127" t="s">
        <v>77</v>
      </c>
      <c r="AX28" s="119" t="s">
        <v>1215</v>
      </c>
      <c r="AY28" s="240" t="s">
        <v>4496</v>
      </c>
      <c r="AZ28" s="116" t="s">
        <v>69</v>
      </c>
      <c r="BA28" s="116" t="s">
        <v>69</v>
      </c>
    </row>
    <row r="29" spans="2:53" x14ac:dyDescent="0.25">
      <c r="B29" s="116">
        <v>2024</v>
      </c>
      <c r="C29" s="116">
        <v>891780111</v>
      </c>
      <c r="D29" s="117" t="s">
        <v>64</v>
      </c>
      <c r="E29" s="118" t="s">
        <v>4495</v>
      </c>
      <c r="F29" s="118" t="s">
        <v>4494</v>
      </c>
      <c r="G29" s="247">
        <v>0</v>
      </c>
      <c r="H29" s="119" t="s">
        <v>75</v>
      </c>
      <c r="I29" s="117" t="s">
        <v>65</v>
      </c>
      <c r="J29" s="118" t="s">
        <v>4493</v>
      </c>
      <c r="K29" s="118">
        <v>11400000</v>
      </c>
      <c r="L29" s="116" t="s">
        <v>70</v>
      </c>
      <c r="M29" s="118" t="s">
        <v>4492</v>
      </c>
      <c r="N29" s="118">
        <v>1082951210</v>
      </c>
      <c r="O29" s="118">
        <v>292</v>
      </c>
      <c r="P29" s="239">
        <v>45328</v>
      </c>
      <c r="Q29" s="118">
        <v>43800000</v>
      </c>
      <c r="R29" s="239">
        <v>45336</v>
      </c>
      <c r="S29" s="118">
        <v>11400000</v>
      </c>
      <c r="T29" s="119" t="s">
        <v>67</v>
      </c>
      <c r="U29" s="124">
        <v>12564670</v>
      </c>
      <c r="V29" s="124" t="s">
        <v>3955</v>
      </c>
      <c r="W29" s="125">
        <v>45335</v>
      </c>
      <c r="X29" s="125">
        <v>45336</v>
      </c>
      <c r="Y29" s="231" t="s">
        <v>77</v>
      </c>
      <c r="Z29" s="125">
        <v>45370</v>
      </c>
      <c r="AA29" s="124">
        <f t="shared" si="0"/>
        <v>34</v>
      </c>
      <c r="AB29" s="118">
        <v>0</v>
      </c>
      <c r="AC29" s="118">
        <v>0</v>
      </c>
      <c r="AD29" s="118">
        <v>0</v>
      </c>
      <c r="AE29" s="126" t="s">
        <v>77</v>
      </c>
      <c r="AF29" s="124">
        <f t="shared" si="1"/>
        <v>0</v>
      </c>
      <c r="AG29" s="118">
        <v>0</v>
      </c>
      <c r="AH29" s="118">
        <v>0</v>
      </c>
      <c r="AI29" s="123" t="s">
        <v>77</v>
      </c>
      <c r="AJ29" s="119">
        <v>0</v>
      </c>
      <c r="AK29" s="123" t="s">
        <v>77</v>
      </c>
      <c r="AL29" s="123" t="s">
        <v>77</v>
      </c>
      <c r="AM29" s="124">
        <f t="shared" si="2"/>
        <v>0</v>
      </c>
      <c r="AN29" s="124">
        <f>+K29+AC29-AH29</f>
        <v>11400000</v>
      </c>
      <c r="AO29" s="119" t="s">
        <v>1214</v>
      </c>
      <c r="AP29" s="118">
        <v>11400000</v>
      </c>
      <c r="AQ29" s="119" t="s">
        <v>1214</v>
      </c>
      <c r="AR29" s="118">
        <v>0</v>
      </c>
      <c r="AS29" s="127" t="s">
        <v>77</v>
      </c>
      <c r="AT29" s="96">
        <v>9120000</v>
      </c>
      <c r="AU29" s="160">
        <f t="shared" si="3"/>
        <v>2280000</v>
      </c>
      <c r="AV29" s="98">
        <f t="shared" si="4"/>
        <v>0.8</v>
      </c>
      <c r="AW29" s="127" t="s">
        <v>77</v>
      </c>
      <c r="AX29" s="119" t="s">
        <v>1215</v>
      </c>
      <c r="AY29" s="154" t="s">
        <v>4491</v>
      </c>
      <c r="AZ29" s="116" t="s">
        <v>69</v>
      </c>
      <c r="BA29" s="116" t="s">
        <v>69</v>
      </c>
    </row>
    <row r="30" spans="2:53" x14ac:dyDescent="0.25">
      <c r="B30" s="116">
        <v>2024</v>
      </c>
      <c r="C30" s="116">
        <v>891780111</v>
      </c>
      <c r="D30" s="117" t="s">
        <v>64</v>
      </c>
      <c r="E30" s="118" t="s">
        <v>4490</v>
      </c>
      <c r="F30" s="118" t="s">
        <v>4489</v>
      </c>
      <c r="G30" s="247">
        <v>0</v>
      </c>
      <c r="H30" s="119" t="s">
        <v>75</v>
      </c>
      <c r="I30" s="117" t="s">
        <v>1819</v>
      </c>
      <c r="J30" s="118" t="s">
        <v>4488</v>
      </c>
      <c r="K30" s="118">
        <v>9450000</v>
      </c>
      <c r="L30" s="116" t="s">
        <v>70</v>
      </c>
      <c r="M30" s="118" t="s">
        <v>4487</v>
      </c>
      <c r="N30" s="118">
        <v>1081831477</v>
      </c>
      <c r="O30" s="118">
        <v>244</v>
      </c>
      <c r="P30" s="239">
        <v>45323</v>
      </c>
      <c r="Q30" s="124">
        <v>572500000</v>
      </c>
      <c r="R30" s="239">
        <v>45335</v>
      </c>
      <c r="S30" s="118">
        <v>9450000</v>
      </c>
      <c r="T30" s="119" t="s">
        <v>67</v>
      </c>
      <c r="U30" s="124">
        <v>84458088</v>
      </c>
      <c r="V30" s="124" t="s">
        <v>4082</v>
      </c>
      <c r="W30" s="125">
        <v>45335</v>
      </c>
      <c r="X30" s="125">
        <v>45335</v>
      </c>
      <c r="Y30" s="231" t="s">
        <v>77</v>
      </c>
      <c r="Z30" s="125">
        <v>45458</v>
      </c>
      <c r="AA30" s="124">
        <f t="shared" si="0"/>
        <v>123</v>
      </c>
      <c r="AB30" s="118">
        <v>0</v>
      </c>
      <c r="AC30" s="118">
        <v>0</v>
      </c>
      <c r="AD30" s="118">
        <v>0</v>
      </c>
      <c r="AE30" s="126" t="s">
        <v>77</v>
      </c>
      <c r="AF30" s="124">
        <f t="shared" si="1"/>
        <v>0</v>
      </c>
      <c r="AG30" s="118">
        <v>0</v>
      </c>
      <c r="AH30" s="118">
        <v>0</v>
      </c>
      <c r="AI30" s="123" t="s">
        <v>77</v>
      </c>
      <c r="AJ30" s="119">
        <v>0</v>
      </c>
      <c r="AK30" s="123" t="s">
        <v>77</v>
      </c>
      <c r="AL30" s="123" t="s">
        <v>77</v>
      </c>
      <c r="AM30" s="124">
        <f t="shared" si="2"/>
        <v>0</v>
      </c>
      <c r="AN30" s="124">
        <f>+K30+AC30-AH30</f>
        <v>9450000</v>
      </c>
      <c r="AO30" s="119" t="s">
        <v>69</v>
      </c>
      <c r="AP30" s="118">
        <v>9450000</v>
      </c>
      <c r="AQ30" s="119" t="s">
        <v>1214</v>
      </c>
      <c r="AR30" s="118">
        <v>0</v>
      </c>
      <c r="AS30" s="127" t="s">
        <v>77</v>
      </c>
      <c r="AT30" s="96">
        <v>7087500</v>
      </c>
      <c r="AU30" s="160">
        <f t="shared" si="3"/>
        <v>2362500</v>
      </c>
      <c r="AV30" s="98">
        <f t="shared" si="4"/>
        <v>0.75</v>
      </c>
      <c r="AW30" s="127" t="s">
        <v>77</v>
      </c>
      <c r="AX30" s="119" t="s">
        <v>1215</v>
      </c>
      <c r="AY30" s="240" t="s">
        <v>4486</v>
      </c>
      <c r="AZ30" s="116" t="s">
        <v>69</v>
      </c>
      <c r="BA30" s="116" t="s">
        <v>69</v>
      </c>
    </row>
    <row r="31" spans="2:53" x14ac:dyDescent="0.25">
      <c r="B31" s="116">
        <v>2024</v>
      </c>
      <c r="C31" s="116">
        <v>891780111</v>
      </c>
      <c r="D31" s="117" t="s">
        <v>64</v>
      </c>
      <c r="E31" s="118" t="s">
        <v>4485</v>
      </c>
      <c r="F31" s="118" t="s">
        <v>4484</v>
      </c>
      <c r="G31" s="247">
        <v>0</v>
      </c>
      <c r="H31" s="119" t="s">
        <v>75</v>
      </c>
      <c r="I31" s="117" t="s">
        <v>65</v>
      </c>
      <c r="J31" s="118" t="s">
        <v>4483</v>
      </c>
      <c r="K31" s="118">
        <v>9450000</v>
      </c>
      <c r="L31" s="116" t="s">
        <v>70</v>
      </c>
      <c r="M31" s="118" t="s">
        <v>4482</v>
      </c>
      <c r="N31" s="118">
        <v>1082410514</v>
      </c>
      <c r="O31" s="118">
        <v>244</v>
      </c>
      <c r="P31" s="239">
        <v>45323</v>
      </c>
      <c r="Q31" s="124">
        <v>572500000</v>
      </c>
      <c r="R31" s="239">
        <v>45335</v>
      </c>
      <c r="S31" s="118">
        <v>9450000</v>
      </c>
      <c r="T31" s="119" t="s">
        <v>67</v>
      </c>
      <c r="U31" s="124">
        <v>84458088</v>
      </c>
      <c r="V31" s="124" t="s">
        <v>4082</v>
      </c>
      <c r="W31" s="125">
        <v>45335</v>
      </c>
      <c r="X31" s="125">
        <v>45335</v>
      </c>
      <c r="Y31" s="231" t="s">
        <v>77</v>
      </c>
      <c r="Z31" s="125">
        <v>45458</v>
      </c>
      <c r="AA31" s="124">
        <f t="shared" si="0"/>
        <v>123</v>
      </c>
      <c r="AB31" s="118">
        <v>0</v>
      </c>
      <c r="AC31" s="118">
        <v>0</v>
      </c>
      <c r="AD31" s="118">
        <v>0</v>
      </c>
      <c r="AE31" s="126" t="s">
        <v>77</v>
      </c>
      <c r="AF31" s="124">
        <f t="shared" si="1"/>
        <v>0</v>
      </c>
      <c r="AG31" s="118">
        <v>0</v>
      </c>
      <c r="AH31" s="118">
        <v>0</v>
      </c>
      <c r="AI31" s="123" t="s">
        <v>77</v>
      </c>
      <c r="AJ31" s="119">
        <v>0</v>
      </c>
      <c r="AK31" s="123" t="s">
        <v>77</v>
      </c>
      <c r="AL31" s="123" t="s">
        <v>77</v>
      </c>
      <c r="AM31" s="124">
        <f t="shared" si="2"/>
        <v>0</v>
      </c>
      <c r="AN31" s="124">
        <f>+K31+AC31-AH31</f>
        <v>9450000</v>
      </c>
      <c r="AO31" s="119" t="s">
        <v>69</v>
      </c>
      <c r="AP31" s="118">
        <v>9450000</v>
      </c>
      <c r="AQ31" s="119" t="s">
        <v>1214</v>
      </c>
      <c r="AR31" s="118">
        <v>0</v>
      </c>
      <c r="AS31" s="127" t="s">
        <v>77</v>
      </c>
      <c r="AT31" s="96">
        <v>7087500</v>
      </c>
      <c r="AU31" s="160">
        <f t="shared" si="3"/>
        <v>2362500</v>
      </c>
      <c r="AV31" s="98">
        <f t="shared" si="4"/>
        <v>0.75</v>
      </c>
      <c r="AW31" s="127" t="s">
        <v>77</v>
      </c>
      <c r="AX31" s="119" t="s">
        <v>1215</v>
      </c>
      <c r="AY31" s="154" t="s">
        <v>4481</v>
      </c>
      <c r="AZ31" s="116" t="s">
        <v>69</v>
      </c>
      <c r="BA31" s="116" t="s">
        <v>69</v>
      </c>
    </row>
    <row r="32" spans="2:53" x14ac:dyDescent="0.25">
      <c r="B32" s="116">
        <v>2024</v>
      </c>
      <c r="C32" s="116">
        <v>891780111</v>
      </c>
      <c r="D32" s="117" t="s">
        <v>64</v>
      </c>
      <c r="E32" s="118" t="s">
        <v>4480</v>
      </c>
      <c r="F32" s="118" t="s">
        <v>4479</v>
      </c>
      <c r="G32" s="247">
        <v>0</v>
      </c>
      <c r="H32" s="119" t="s">
        <v>75</v>
      </c>
      <c r="I32" s="118" t="s">
        <v>1819</v>
      </c>
      <c r="J32" s="118" t="s">
        <v>4478</v>
      </c>
      <c r="K32" s="118">
        <v>11400000</v>
      </c>
      <c r="L32" s="116" t="s">
        <v>70</v>
      </c>
      <c r="M32" s="118" t="s">
        <v>4016</v>
      </c>
      <c r="N32" s="118">
        <v>85470058</v>
      </c>
      <c r="O32" s="118">
        <v>292</v>
      </c>
      <c r="P32" s="239">
        <v>45328</v>
      </c>
      <c r="Q32" s="118">
        <v>43800000</v>
      </c>
      <c r="R32" s="239">
        <v>45337</v>
      </c>
      <c r="S32" s="118">
        <v>11400000</v>
      </c>
      <c r="T32" s="119" t="s">
        <v>67</v>
      </c>
      <c r="U32" s="124">
        <v>12564670</v>
      </c>
      <c r="V32" s="124" t="s">
        <v>3955</v>
      </c>
      <c r="W32" s="125">
        <v>45336</v>
      </c>
      <c r="X32" s="125">
        <v>45337</v>
      </c>
      <c r="Y32" s="231" t="s">
        <v>77</v>
      </c>
      <c r="Z32" s="125">
        <v>45370</v>
      </c>
      <c r="AA32" s="124">
        <f t="shared" si="0"/>
        <v>33</v>
      </c>
      <c r="AB32" s="118">
        <v>0</v>
      </c>
      <c r="AC32" s="118">
        <v>0</v>
      </c>
      <c r="AD32" s="118">
        <v>0</v>
      </c>
      <c r="AE32" s="126" t="s">
        <v>77</v>
      </c>
      <c r="AF32" s="124">
        <f t="shared" si="1"/>
        <v>0</v>
      </c>
      <c r="AG32" s="118">
        <v>0</v>
      </c>
      <c r="AH32" s="118">
        <v>0</v>
      </c>
      <c r="AI32" s="123" t="s">
        <v>77</v>
      </c>
      <c r="AJ32" s="119">
        <v>0</v>
      </c>
      <c r="AK32" s="123" t="s">
        <v>77</v>
      </c>
      <c r="AL32" s="123" t="s">
        <v>77</v>
      </c>
      <c r="AM32" s="124">
        <f t="shared" si="2"/>
        <v>0</v>
      </c>
      <c r="AN32" s="124">
        <f>+K32+AC32-AH32</f>
        <v>11400000</v>
      </c>
      <c r="AO32" s="119" t="s">
        <v>1214</v>
      </c>
      <c r="AP32" s="118">
        <v>11400000</v>
      </c>
      <c r="AQ32" s="119" t="s">
        <v>1214</v>
      </c>
      <c r="AR32" s="118">
        <v>0</v>
      </c>
      <c r="AS32" s="127" t="s">
        <v>77</v>
      </c>
      <c r="AT32" s="96">
        <v>11400000</v>
      </c>
      <c r="AU32" s="160">
        <f t="shared" si="3"/>
        <v>0</v>
      </c>
      <c r="AV32" s="98">
        <f t="shared" si="4"/>
        <v>1</v>
      </c>
      <c r="AW32" s="127" t="s">
        <v>77</v>
      </c>
      <c r="AX32" s="119" t="s">
        <v>1215</v>
      </c>
      <c r="AY32" s="154" t="s">
        <v>4477</v>
      </c>
      <c r="AZ32" s="116" t="s">
        <v>69</v>
      </c>
      <c r="BA32" s="116" t="s">
        <v>69</v>
      </c>
    </row>
    <row r="33" spans="2:53" x14ac:dyDescent="0.25">
      <c r="B33" s="116">
        <v>2024</v>
      </c>
      <c r="C33" s="116">
        <v>891780111</v>
      </c>
      <c r="D33" s="117" t="s">
        <v>64</v>
      </c>
      <c r="E33" s="118" t="s">
        <v>4476</v>
      </c>
      <c r="F33" s="118" t="s">
        <v>4475</v>
      </c>
      <c r="G33" s="247">
        <v>0</v>
      </c>
      <c r="H33" s="119" t="s">
        <v>75</v>
      </c>
      <c r="I33" s="118" t="s">
        <v>65</v>
      </c>
      <c r="J33" s="118" t="s">
        <v>4474</v>
      </c>
      <c r="K33" s="118">
        <v>13750000</v>
      </c>
      <c r="L33" s="116" t="s">
        <v>70</v>
      </c>
      <c r="M33" s="118" t="s">
        <v>4473</v>
      </c>
      <c r="N33" s="118">
        <v>84455915</v>
      </c>
      <c r="O33" s="118">
        <v>244</v>
      </c>
      <c r="P33" s="239">
        <v>45323</v>
      </c>
      <c r="Q33" s="124">
        <v>572500000</v>
      </c>
      <c r="R33" s="239">
        <v>45337</v>
      </c>
      <c r="S33" s="118">
        <v>13750000</v>
      </c>
      <c r="T33" s="119" t="s">
        <v>67</v>
      </c>
      <c r="U33" s="124">
        <v>84458088</v>
      </c>
      <c r="V33" s="124" t="s">
        <v>4082</v>
      </c>
      <c r="W33" s="125">
        <v>45337</v>
      </c>
      <c r="X33" s="125">
        <v>45337</v>
      </c>
      <c r="Y33" s="231" t="s">
        <v>77</v>
      </c>
      <c r="Z33" s="125">
        <v>45458</v>
      </c>
      <c r="AA33" s="124">
        <f t="shared" si="0"/>
        <v>121</v>
      </c>
      <c r="AB33" s="118">
        <v>0</v>
      </c>
      <c r="AC33" s="118">
        <v>0</v>
      </c>
      <c r="AD33" s="118">
        <v>0</v>
      </c>
      <c r="AE33" s="126" t="s">
        <v>77</v>
      </c>
      <c r="AF33" s="124">
        <f t="shared" si="1"/>
        <v>0</v>
      </c>
      <c r="AG33" s="118">
        <v>0</v>
      </c>
      <c r="AH33" s="118">
        <v>0</v>
      </c>
      <c r="AI33" s="123" t="s">
        <v>77</v>
      </c>
      <c r="AJ33" s="119">
        <v>0</v>
      </c>
      <c r="AK33" s="123" t="s">
        <v>77</v>
      </c>
      <c r="AL33" s="123" t="s">
        <v>77</v>
      </c>
      <c r="AM33" s="124">
        <f t="shared" si="2"/>
        <v>0</v>
      </c>
      <c r="AN33" s="124">
        <f>+K33+AC33-AH33</f>
        <v>13750000</v>
      </c>
      <c r="AO33" s="119" t="s">
        <v>69</v>
      </c>
      <c r="AP33" s="118">
        <v>13750000</v>
      </c>
      <c r="AQ33" s="119" t="s">
        <v>1214</v>
      </c>
      <c r="AR33" s="118">
        <v>0</v>
      </c>
      <c r="AS33" s="127" t="s">
        <v>77</v>
      </c>
      <c r="AT33" s="96">
        <v>10312500</v>
      </c>
      <c r="AU33" s="160">
        <f t="shared" si="3"/>
        <v>3437500</v>
      </c>
      <c r="AV33" s="98">
        <f t="shared" si="4"/>
        <v>0.75</v>
      </c>
      <c r="AW33" s="127" t="s">
        <v>77</v>
      </c>
      <c r="AX33" s="119" t="s">
        <v>1215</v>
      </c>
      <c r="AY33" s="154" t="s">
        <v>4472</v>
      </c>
      <c r="AZ33" s="116" t="s">
        <v>69</v>
      </c>
      <c r="BA33" s="116" t="s">
        <v>69</v>
      </c>
    </row>
    <row r="34" spans="2:53" x14ac:dyDescent="0.25">
      <c r="B34" s="116">
        <v>2024</v>
      </c>
      <c r="C34" s="116">
        <v>891780111</v>
      </c>
      <c r="D34" s="117" t="s">
        <v>64</v>
      </c>
      <c r="E34" s="118" t="s">
        <v>4471</v>
      </c>
      <c r="F34" s="118" t="s">
        <v>4470</v>
      </c>
      <c r="G34" s="247">
        <v>2020000100116</v>
      </c>
      <c r="H34" s="119" t="s">
        <v>75</v>
      </c>
      <c r="I34" s="118" t="s">
        <v>1819</v>
      </c>
      <c r="J34" s="118" t="s">
        <v>4469</v>
      </c>
      <c r="K34" s="118">
        <v>171775280</v>
      </c>
      <c r="L34" s="116" t="s">
        <v>70</v>
      </c>
      <c r="M34" s="118" t="s">
        <v>4452</v>
      </c>
      <c r="N34" s="118">
        <v>900845290</v>
      </c>
      <c r="O34" s="122" t="s">
        <v>4468</v>
      </c>
      <c r="P34" s="125">
        <v>44979</v>
      </c>
      <c r="Q34" s="118">
        <v>337902529</v>
      </c>
      <c r="R34" s="239">
        <v>45337</v>
      </c>
      <c r="S34" s="118">
        <v>171775280</v>
      </c>
      <c r="T34" s="119" t="s">
        <v>67</v>
      </c>
      <c r="U34" s="124">
        <v>85461685</v>
      </c>
      <c r="V34" s="124" t="s">
        <v>3821</v>
      </c>
      <c r="W34" s="125">
        <v>45337</v>
      </c>
      <c r="X34" s="125">
        <v>45337</v>
      </c>
      <c r="Y34" s="169">
        <v>45337</v>
      </c>
      <c r="Z34" s="125">
        <v>45458</v>
      </c>
      <c r="AA34" s="124">
        <f t="shared" si="0"/>
        <v>121</v>
      </c>
      <c r="AB34" s="118">
        <v>0</v>
      </c>
      <c r="AC34" s="118">
        <v>0</v>
      </c>
      <c r="AD34" s="118">
        <v>0</v>
      </c>
      <c r="AE34" s="126" t="s">
        <v>77</v>
      </c>
      <c r="AF34" s="124">
        <f t="shared" si="1"/>
        <v>0</v>
      </c>
      <c r="AG34" s="118">
        <v>0</v>
      </c>
      <c r="AH34" s="118">
        <v>0</v>
      </c>
      <c r="AI34" s="123" t="s">
        <v>77</v>
      </c>
      <c r="AJ34" s="119">
        <v>0</v>
      </c>
      <c r="AK34" s="123" t="s">
        <v>77</v>
      </c>
      <c r="AL34" s="123" t="s">
        <v>77</v>
      </c>
      <c r="AM34" s="124">
        <f t="shared" si="2"/>
        <v>0</v>
      </c>
      <c r="AN34" s="124">
        <f>+K34+AC34-AH34</f>
        <v>171775280</v>
      </c>
      <c r="AO34" s="119" t="s">
        <v>1214</v>
      </c>
      <c r="AP34" s="118">
        <v>171775280</v>
      </c>
      <c r="AQ34" s="119" t="s">
        <v>1214</v>
      </c>
      <c r="AR34" s="118">
        <v>0</v>
      </c>
      <c r="AS34" s="127" t="s">
        <v>77</v>
      </c>
      <c r="AT34" s="96">
        <v>0</v>
      </c>
      <c r="AU34" s="160">
        <f t="shared" si="3"/>
        <v>171775280</v>
      </c>
      <c r="AV34" s="98">
        <f t="shared" si="4"/>
        <v>0</v>
      </c>
      <c r="AW34" s="127" t="s">
        <v>77</v>
      </c>
      <c r="AX34" s="119" t="s">
        <v>1215</v>
      </c>
      <c r="AY34" s="154" t="s">
        <v>4467</v>
      </c>
      <c r="AZ34" s="116" t="s">
        <v>69</v>
      </c>
      <c r="BA34" s="116" t="s">
        <v>69</v>
      </c>
    </row>
    <row r="35" spans="2:53" x14ac:dyDescent="0.25">
      <c r="B35" s="116">
        <v>2024</v>
      </c>
      <c r="C35" s="116">
        <v>891780111</v>
      </c>
      <c r="D35" s="117" t="s">
        <v>64</v>
      </c>
      <c r="E35" s="118" t="s">
        <v>4466</v>
      </c>
      <c r="F35" s="118" t="s">
        <v>4465</v>
      </c>
      <c r="G35" s="247">
        <v>0</v>
      </c>
      <c r="H35" s="119" t="s">
        <v>75</v>
      </c>
      <c r="I35" s="118" t="s">
        <v>1819</v>
      </c>
      <c r="J35" s="118" t="s">
        <v>4464</v>
      </c>
      <c r="K35" s="118">
        <v>22000000</v>
      </c>
      <c r="L35" s="116" t="s">
        <v>70</v>
      </c>
      <c r="M35" s="118" t="s">
        <v>4463</v>
      </c>
      <c r="N35" s="118">
        <v>36727138</v>
      </c>
      <c r="O35" s="118">
        <v>347</v>
      </c>
      <c r="P35" s="239">
        <v>45336</v>
      </c>
      <c r="Q35" s="118">
        <v>24200000</v>
      </c>
      <c r="R35" s="239">
        <v>45337</v>
      </c>
      <c r="S35" s="118">
        <v>22000000</v>
      </c>
      <c r="T35" s="119" t="s">
        <v>67</v>
      </c>
      <c r="U35" s="124">
        <v>57294316</v>
      </c>
      <c r="V35" s="124" t="s">
        <v>4076</v>
      </c>
      <c r="W35" s="125">
        <v>45337</v>
      </c>
      <c r="X35" s="125">
        <v>45337</v>
      </c>
      <c r="Y35" s="231" t="s">
        <v>77</v>
      </c>
      <c r="Z35" s="125">
        <v>45490</v>
      </c>
      <c r="AA35" s="124">
        <f t="shared" si="0"/>
        <v>153</v>
      </c>
      <c r="AB35" s="118">
        <v>0</v>
      </c>
      <c r="AC35" s="118">
        <v>0</v>
      </c>
      <c r="AD35" s="118">
        <v>0</v>
      </c>
      <c r="AE35" s="126" t="s">
        <v>77</v>
      </c>
      <c r="AF35" s="124">
        <f t="shared" si="1"/>
        <v>0</v>
      </c>
      <c r="AG35" s="118">
        <v>0</v>
      </c>
      <c r="AH35" s="118">
        <v>0</v>
      </c>
      <c r="AI35" s="123" t="s">
        <v>77</v>
      </c>
      <c r="AJ35" s="119">
        <v>0</v>
      </c>
      <c r="AK35" s="123" t="s">
        <v>77</v>
      </c>
      <c r="AL35" s="123" t="s">
        <v>77</v>
      </c>
      <c r="AM35" s="124">
        <f t="shared" si="2"/>
        <v>0</v>
      </c>
      <c r="AN35" s="124">
        <f>+K35+AC35-AH35</f>
        <v>22000000</v>
      </c>
      <c r="AO35" s="119" t="s">
        <v>1214</v>
      </c>
      <c r="AP35" s="118">
        <v>22000000</v>
      </c>
      <c r="AQ35" s="119" t="s">
        <v>1214</v>
      </c>
      <c r="AR35" s="118">
        <v>0</v>
      </c>
      <c r="AS35" s="127" t="s">
        <v>77</v>
      </c>
      <c r="AT35" s="96">
        <v>12000000</v>
      </c>
      <c r="AU35" s="160">
        <f t="shared" si="3"/>
        <v>10000000</v>
      </c>
      <c r="AV35" s="98">
        <f t="shared" si="4"/>
        <v>0.54545454545454541</v>
      </c>
      <c r="AW35" s="127" t="s">
        <v>77</v>
      </c>
      <c r="AX35" s="119" t="s">
        <v>1215</v>
      </c>
      <c r="AY35" s="154" t="s">
        <v>4462</v>
      </c>
      <c r="AZ35" s="116" t="s">
        <v>69</v>
      </c>
      <c r="BA35" s="116" t="s">
        <v>69</v>
      </c>
    </row>
    <row r="36" spans="2:53" x14ac:dyDescent="0.25">
      <c r="B36" s="116">
        <v>2024</v>
      </c>
      <c r="C36" s="116">
        <v>891780111</v>
      </c>
      <c r="D36" s="117" t="s">
        <v>64</v>
      </c>
      <c r="E36" s="118" t="s">
        <v>4461</v>
      </c>
      <c r="F36" s="118" t="s">
        <v>4460</v>
      </c>
      <c r="G36" s="247">
        <v>0</v>
      </c>
      <c r="H36" s="119" t="s">
        <v>75</v>
      </c>
      <c r="I36" s="118" t="s">
        <v>1819</v>
      </c>
      <c r="J36" s="118" t="s">
        <v>4459</v>
      </c>
      <c r="K36" s="118">
        <v>22000000</v>
      </c>
      <c r="L36" s="116" t="s">
        <v>70</v>
      </c>
      <c r="M36" s="118" t="s">
        <v>4458</v>
      </c>
      <c r="N36" s="118">
        <v>1124034719</v>
      </c>
      <c r="O36" s="122" t="s">
        <v>4457</v>
      </c>
      <c r="P36" s="239">
        <v>45331</v>
      </c>
      <c r="Q36" s="118">
        <v>280708000</v>
      </c>
      <c r="R36" s="239">
        <v>45337</v>
      </c>
      <c r="S36" s="118">
        <v>22000000</v>
      </c>
      <c r="T36" s="119" t="s">
        <v>67</v>
      </c>
      <c r="U36" s="124">
        <v>57294316</v>
      </c>
      <c r="V36" s="124" t="s">
        <v>4076</v>
      </c>
      <c r="W36" s="125">
        <v>45337</v>
      </c>
      <c r="X36" s="125">
        <v>45337</v>
      </c>
      <c r="Y36" s="231" t="s">
        <v>77</v>
      </c>
      <c r="Z36" s="125">
        <v>45490</v>
      </c>
      <c r="AA36" s="124">
        <f t="shared" si="0"/>
        <v>153</v>
      </c>
      <c r="AB36" s="118">
        <v>0</v>
      </c>
      <c r="AC36" s="118">
        <v>0</v>
      </c>
      <c r="AD36" s="118">
        <v>0</v>
      </c>
      <c r="AE36" s="126" t="s">
        <v>77</v>
      </c>
      <c r="AF36" s="124">
        <f t="shared" si="1"/>
        <v>0</v>
      </c>
      <c r="AG36" s="118">
        <v>0</v>
      </c>
      <c r="AH36" s="118">
        <v>0</v>
      </c>
      <c r="AI36" s="123" t="s">
        <v>77</v>
      </c>
      <c r="AJ36" s="119">
        <v>0</v>
      </c>
      <c r="AK36" s="123" t="s">
        <v>77</v>
      </c>
      <c r="AL36" s="123" t="s">
        <v>77</v>
      </c>
      <c r="AM36" s="124">
        <f t="shared" si="2"/>
        <v>0</v>
      </c>
      <c r="AN36" s="124">
        <f>+K36+AC36-AH36</f>
        <v>22000000</v>
      </c>
      <c r="AO36" s="119" t="s">
        <v>1214</v>
      </c>
      <c r="AP36" s="118">
        <v>22000000</v>
      </c>
      <c r="AQ36" s="119" t="s">
        <v>1214</v>
      </c>
      <c r="AR36" s="118">
        <v>0</v>
      </c>
      <c r="AS36" s="127" t="s">
        <v>77</v>
      </c>
      <c r="AT36" s="96">
        <v>12000000</v>
      </c>
      <c r="AU36" s="160">
        <f t="shared" si="3"/>
        <v>10000000</v>
      </c>
      <c r="AV36" s="98">
        <f t="shared" si="4"/>
        <v>0.54545454545454541</v>
      </c>
      <c r="AW36" s="127" t="s">
        <v>77</v>
      </c>
      <c r="AX36" s="119" t="s">
        <v>1215</v>
      </c>
      <c r="AY36" s="154" t="s">
        <v>4456</v>
      </c>
      <c r="AZ36" s="116" t="s">
        <v>69</v>
      </c>
      <c r="BA36" s="116" t="s">
        <v>69</v>
      </c>
    </row>
    <row r="37" spans="2:53" x14ac:dyDescent="0.25">
      <c r="B37" s="116">
        <v>2024</v>
      </c>
      <c r="C37" s="116">
        <v>891780111</v>
      </c>
      <c r="D37" s="117" t="s">
        <v>64</v>
      </c>
      <c r="E37" s="118" t="s">
        <v>4455</v>
      </c>
      <c r="F37" s="118" t="s">
        <v>4454</v>
      </c>
      <c r="G37" s="247">
        <v>0</v>
      </c>
      <c r="H37" s="119" t="s">
        <v>75</v>
      </c>
      <c r="I37" s="118" t="s">
        <v>1819</v>
      </c>
      <c r="J37" s="118" t="s">
        <v>4453</v>
      </c>
      <c r="K37" s="118">
        <v>200000000</v>
      </c>
      <c r="L37" s="116" t="s">
        <v>70</v>
      </c>
      <c r="M37" s="118" t="s">
        <v>4452</v>
      </c>
      <c r="N37" s="118">
        <v>900845290</v>
      </c>
      <c r="O37" s="122" t="s">
        <v>4451</v>
      </c>
      <c r="P37" s="239">
        <v>45336</v>
      </c>
      <c r="Q37" s="118">
        <v>200000000</v>
      </c>
      <c r="R37" s="239">
        <v>45338</v>
      </c>
      <c r="S37" s="118">
        <v>200000000</v>
      </c>
      <c r="T37" s="119" t="s">
        <v>67</v>
      </c>
      <c r="U37" s="124">
        <v>84458088</v>
      </c>
      <c r="V37" s="124" t="s">
        <v>4082</v>
      </c>
      <c r="W37" s="125">
        <v>45338</v>
      </c>
      <c r="X37" s="125">
        <v>45341</v>
      </c>
      <c r="Y37" s="169">
        <v>45341</v>
      </c>
      <c r="Z37" s="125">
        <v>45492</v>
      </c>
      <c r="AA37" s="124">
        <f t="shared" si="0"/>
        <v>151</v>
      </c>
      <c r="AB37" s="118">
        <v>0</v>
      </c>
      <c r="AC37" s="118">
        <v>0</v>
      </c>
      <c r="AD37" s="118">
        <v>0</v>
      </c>
      <c r="AE37" s="126" t="s">
        <v>77</v>
      </c>
      <c r="AF37" s="124">
        <f t="shared" si="1"/>
        <v>0</v>
      </c>
      <c r="AG37" s="118">
        <v>0</v>
      </c>
      <c r="AH37" s="118">
        <v>0</v>
      </c>
      <c r="AI37" s="123" t="s">
        <v>77</v>
      </c>
      <c r="AJ37" s="119">
        <v>0</v>
      </c>
      <c r="AK37" s="123" t="s">
        <v>77</v>
      </c>
      <c r="AL37" s="123" t="s">
        <v>77</v>
      </c>
      <c r="AM37" s="124">
        <f t="shared" si="2"/>
        <v>0</v>
      </c>
      <c r="AN37" s="124">
        <f>+K37+AC37-AH37</f>
        <v>200000000</v>
      </c>
      <c r="AO37" s="119" t="s">
        <v>1214</v>
      </c>
      <c r="AP37" s="118">
        <v>200000000</v>
      </c>
      <c r="AQ37" s="119" t="s">
        <v>1214</v>
      </c>
      <c r="AR37" s="118">
        <v>0</v>
      </c>
      <c r="AS37" s="127" t="s">
        <v>77</v>
      </c>
      <c r="AT37" s="96">
        <v>0</v>
      </c>
      <c r="AU37" s="160">
        <f t="shared" si="3"/>
        <v>200000000</v>
      </c>
      <c r="AV37" s="98">
        <f t="shared" si="4"/>
        <v>0</v>
      </c>
      <c r="AW37" s="127" t="s">
        <v>77</v>
      </c>
      <c r="AX37" s="119" t="s">
        <v>1215</v>
      </c>
      <c r="AY37" s="154" t="s">
        <v>4450</v>
      </c>
      <c r="AZ37" s="116" t="s">
        <v>69</v>
      </c>
      <c r="BA37" s="116" t="s">
        <v>69</v>
      </c>
    </row>
    <row r="38" spans="2:53" x14ac:dyDescent="0.25">
      <c r="B38" s="116">
        <v>2024</v>
      </c>
      <c r="C38" s="116">
        <v>891780111</v>
      </c>
      <c r="D38" s="117" t="s">
        <v>64</v>
      </c>
      <c r="E38" s="118" t="s">
        <v>4449</v>
      </c>
      <c r="F38" s="118" t="s">
        <v>4448</v>
      </c>
      <c r="G38" s="247">
        <v>0</v>
      </c>
      <c r="H38" s="119" t="s">
        <v>75</v>
      </c>
      <c r="I38" s="118" t="s">
        <v>1819</v>
      </c>
      <c r="J38" s="118" t="s">
        <v>4447</v>
      </c>
      <c r="K38" s="118">
        <v>5760000</v>
      </c>
      <c r="L38" s="116" t="s">
        <v>70</v>
      </c>
      <c r="M38" s="118" t="s">
        <v>1044</v>
      </c>
      <c r="N38" s="118">
        <v>1082992753</v>
      </c>
      <c r="O38" s="122">
        <v>216</v>
      </c>
      <c r="P38" s="239">
        <v>45322</v>
      </c>
      <c r="Q38" s="118">
        <v>67200000</v>
      </c>
      <c r="R38" s="239">
        <v>45341</v>
      </c>
      <c r="S38" s="118">
        <v>5760000</v>
      </c>
      <c r="T38" s="119" t="s">
        <v>67</v>
      </c>
      <c r="U38" s="124">
        <v>16078654</v>
      </c>
      <c r="V38" s="124" t="s">
        <v>3772</v>
      </c>
      <c r="W38" s="125">
        <v>45341</v>
      </c>
      <c r="X38" s="125">
        <v>45341</v>
      </c>
      <c r="Y38" s="231" t="s">
        <v>77</v>
      </c>
      <c r="Z38" s="125">
        <v>45434</v>
      </c>
      <c r="AA38" s="124">
        <f t="shared" si="0"/>
        <v>93</v>
      </c>
      <c r="AB38" s="118">
        <v>0</v>
      </c>
      <c r="AC38" s="118">
        <v>0</v>
      </c>
      <c r="AD38" s="118">
        <v>0</v>
      </c>
      <c r="AE38" s="126" t="s">
        <v>77</v>
      </c>
      <c r="AF38" s="124">
        <f t="shared" si="1"/>
        <v>0</v>
      </c>
      <c r="AG38" s="118">
        <v>0</v>
      </c>
      <c r="AH38" s="118">
        <v>0</v>
      </c>
      <c r="AI38" s="123" t="s">
        <v>77</v>
      </c>
      <c r="AJ38" s="119">
        <v>0</v>
      </c>
      <c r="AK38" s="123" t="s">
        <v>77</v>
      </c>
      <c r="AL38" s="123" t="s">
        <v>77</v>
      </c>
      <c r="AM38" s="124">
        <f t="shared" si="2"/>
        <v>0</v>
      </c>
      <c r="AN38" s="124">
        <f>+K38+AC38-AH38</f>
        <v>5760000</v>
      </c>
      <c r="AO38" s="119" t="s">
        <v>1214</v>
      </c>
      <c r="AP38" s="118">
        <v>5760000</v>
      </c>
      <c r="AQ38" s="119" t="s">
        <v>1214</v>
      </c>
      <c r="AR38" s="118">
        <v>0</v>
      </c>
      <c r="AS38" s="127" t="s">
        <v>77</v>
      </c>
      <c r="AT38" s="96">
        <v>3840000</v>
      </c>
      <c r="AU38" s="160">
        <f t="shared" si="3"/>
        <v>1920000</v>
      </c>
      <c r="AV38" s="98">
        <f t="shared" si="4"/>
        <v>0.66666666666666663</v>
      </c>
      <c r="AW38" s="127" t="s">
        <v>77</v>
      </c>
      <c r="AX38" s="119" t="s">
        <v>1215</v>
      </c>
      <c r="AY38" s="154" t="s">
        <v>4446</v>
      </c>
      <c r="AZ38" s="116" t="s">
        <v>69</v>
      </c>
      <c r="BA38" s="116" t="s">
        <v>69</v>
      </c>
    </row>
    <row r="39" spans="2:53" x14ac:dyDescent="0.25">
      <c r="B39" s="116">
        <v>2024</v>
      </c>
      <c r="C39" s="116">
        <v>891780111</v>
      </c>
      <c r="D39" s="117" t="s">
        <v>64</v>
      </c>
      <c r="E39" s="118" t="s">
        <v>4445</v>
      </c>
      <c r="F39" s="118" t="s">
        <v>4444</v>
      </c>
      <c r="G39" s="247">
        <v>0</v>
      </c>
      <c r="H39" s="119" t="s">
        <v>75</v>
      </c>
      <c r="I39" s="118" t="s">
        <v>1819</v>
      </c>
      <c r="J39" s="118" t="s">
        <v>4443</v>
      </c>
      <c r="K39" s="118">
        <v>8680000</v>
      </c>
      <c r="L39" s="116" t="s">
        <v>70</v>
      </c>
      <c r="M39" s="118" t="s">
        <v>4442</v>
      </c>
      <c r="N39" s="118">
        <v>1082878520</v>
      </c>
      <c r="O39" s="122" t="s">
        <v>4441</v>
      </c>
      <c r="P39" s="239">
        <v>45322</v>
      </c>
      <c r="Q39" s="118">
        <v>239900000</v>
      </c>
      <c r="R39" s="239">
        <v>45343</v>
      </c>
      <c r="S39" s="118">
        <v>8680000</v>
      </c>
      <c r="T39" s="119" t="s">
        <v>67</v>
      </c>
      <c r="U39" s="124">
        <v>16078654</v>
      </c>
      <c r="V39" s="124" t="s">
        <v>3772</v>
      </c>
      <c r="W39" s="125">
        <v>45341</v>
      </c>
      <c r="X39" s="125">
        <v>45343</v>
      </c>
      <c r="Y39" s="231" t="s">
        <v>77</v>
      </c>
      <c r="Z39" s="125">
        <v>45403</v>
      </c>
      <c r="AA39" s="124">
        <f t="shared" si="0"/>
        <v>60</v>
      </c>
      <c r="AB39" s="118">
        <v>0</v>
      </c>
      <c r="AC39" s="118">
        <v>0</v>
      </c>
      <c r="AD39" s="118">
        <v>0</v>
      </c>
      <c r="AE39" s="126" t="s">
        <v>77</v>
      </c>
      <c r="AF39" s="124">
        <f t="shared" si="1"/>
        <v>0</v>
      </c>
      <c r="AG39" s="118">
        <v>0</v>
      </c>
      <c r="AH39" s="118">
        <v>0</v>
      </c>
      <c r="AI39" s="123" t="s">
        <v>77</v>
      </c>
      <c r="AJ39" s="119">
        <v>0</v>
      </c>
      <c r="AK39" s="123" t="s">
        <v>77</v>
      </c>
      <c r="AL39" s="123" t="s">
        <v>77</v>
      </c>
      <c r="AM39" s="124">
        <f t="shared" si="2"/>
        <v>0</v>
      </c>
      <c r="AN39" s="124">
        <f>+K39+AC39-AH39</f>
        <v>8680000</v>
      </c>
      <c r="AO39" s="119" t="s">
        <v>1214</v>
      </c>
      <c r="AP39" s="118">
        <v>8680000</v>
      </c>
      <c r="AQ39" s="119" t="s">
        <v>1214</v>
      </c>
      <c r="AR39" s="118">
        <v>0</v>
      </c>
      <c r="AS39" s="127" t="s">
        <v>77</v>
      </c>
      <c r="AT39" s="96">
        <v>8680000</v>
      </c>
      <c r="AU39" s="160">
        <f t="shared" si="3"/>
        <v>0</v>
      </c>
      <c r="AV39" s="98">
        <f t="shared" si="4"/>
        <v>1</v>
      </c>
      <c r="AW39" s="127" t="s">
        <v>77</v>
      </c>
      <c r="AX39" s="119" t="s">
        <v>1215</v>
      </c>
      <c r="AY39" s="154" t="s">
        <v>4440</v>
      </c>
      <c r="AZ39" s="116" t="s">
        <v>69</v>
      </c>
      <c r="BA39" s="116" t="s">
        <v>69</v>
      </c>
    </row>
    <row r="40" spans="2:53" x14ac:dyDescent="0.25">
      <c r="B40" s="116">
        <v>2024</v>
      </c>
      <c r="C40" s="116">
        <v>891780111</v>
      </c>
      <c r="D40" s="117" t="s">
        <v>64</v>
      </c>
      <c r="E40" s="118" t="s">
        <v>4439</v>
      </c>
      <c r="F40" s="118" t="s">
        <v>4438</v>
      </c>
      <c r="G40" s="247">
        <v>2020000100116</v>
      </c>
      <c r="H40" s="119" t="s">
        <v>75</v>
      </c>
      <c r="I40" s="118" t="s">
        <v>1819</v>
      </c>
      <c r="J40" s="118" t="s">
        <v>4437</v>
      </c>
      <c r="K40" s="118">
        <v>20000000</v>
      </c>
      <c r="L40" s="116" t="s">
        <v>70</v>
      </c>
      <c r="M40" s="118" t="s">
        <v>4436</v>
      </c>
      <c r="N40" s="118">
        <v>85477624</v>
      </c>
      <c r="O40" s="122">
        <v>116</v>
      </c>
      <c r="P40" s="239">
        <v>45344</v>
      </c>
      <c r="Q40" s="118">
        <v>104794000</v>
      </c>
      <c r="R40" s="239">
        <v>45341</v>
      </c>
      <c r="S40" s="118">
        <v>20000000</v>
      </c>
      <c r="T40" s="119" t="s">
        <v>67</v>
      </c>
      <c r="U40" s="124">
        <v>85461685</v>
      </c>
      <c r="V40" s="124" t="s">
        <v>3821</v>
      </c>
      <c r="W40" s="125">
        <v>45341</v>
      </c>
      <c r="X40" s="125">
        <v>45343</v>
      </c>
      <c r="Y40" s="169">
        <v>45345</v>
      </c>
      <c r="Z40" s="125">
        <v>45464</v>
      </c>
      <c r="AA40" s="124">
        <f t="shared" ref="AA40:AA71" si="5">+IF(Y40="1800-01-01",Z40-X40,Z40-Y40)</f>
        <v>119</v>
      </c>
      <c r="AB40" s="118">
        <v>0</v>
      </c>
      <c r="AC40" s="118">
        <v>0</v>
      </c>
      <c r="AD40" s="118">
        <v>0</v>
      </c>
      <c r="AE40" s="126" t="s">
        <v>77</v>
      </c>
      <c r="AF40" s="124">
        <f t="shared" ref="AF40:AF71" si="6">+IF(AE40="1800-01-01",0,AE40-Z40)</f>
        <v>0</v>
      </c>
      <c r="AG40" s="118">
        <v>0</v>
      </c>
      <c r="AH40" s="118">
        <v>0</v>
      </c>
      <c r="AI40" s="123" t="s">
        <v>77</v>
      </c>
      <c r="AJ40" s="119">
        <v>0</v>
      </c>
      <c r="AK40" s="123" t="s">
        <v>77</v>
      </c>
      <c r="AL40" s="123" t="s">
        <v>77</v>
      </c>
      <c r="AM40" s="124">
        <f t="shared" ref="AM40:AM71" si="7">+IF(AK40="1800-01-01",0,AL40-AK40)</f>
        <v>0</v>
      </c>
      <c r="AN40" s="124">
        <f>+K40+AC40-AH40</f>
        <v>20000000</v>
      </c>
      <c r="AO40" s="119" t="s">
        <v>1214</v>
      </c>
      <c r="AP40" s="118">
        <v>20000000</v>
      </c>
      <c r="AQ40" s="119" t="s">
        <v>1214</v>
      </c>
      <c r="AR40" s="118">
        <v>0</v>
      </c>
      <c r="AS40" s="127" t="s">
        <v>77</v>
      </c>
      <c r="AT40" s="96"/>
      <c r="AU40" s="160">
        <f t="shared" ref="AU40:AU71" si="8">AN40-AT40</f>
        <v>20000000</v>
      </c>
      <c r="AV40" s="98">
        <f t="shared" ref="AV40:AV71" si="9">+IFERROR(AT40/AN40,"_")</f>
        <v>0</v>
      </c>
      <c r="AW40" s="127" t="s">
        <v>77</v>
      </c>
      <c r="AX40" s="119" t="s">
        <v>1215</v>
      </c>
      <c r="AY40" s="154" t="s">
        <v>4435</v>
      </c>
      <c r="AZ40" s="116" t="s">
        <v>69</v>
      </c>
      <c r="BA40" s="116" t="s">
        <v>69</v>
      </c>
    </row>
    <row r="41" spans="2:53" ht="13.9" customHeight="1" x14ac:dyDescent="0.25">
      <c r="B41" s="116">
        <v>2024</v>
      </c>
      <c r="C41" s="116">
        <v>891780111</v>
      </c>
      <c r="D41" s="117" t="s">
        <v>64</v>
      </c>
      <c r="E41" s="118" t="s">
        <v>4434</v>
      </c>
      <c r="F41" s="118" t="s">
        <v>4433</v>
      </c>
      <c r="G41" s="247">
        <v>0</v>
      </c>
      <c r="H41" s="119" t="s">
        <v>75</v>
      </c>
      <c r="I41" s="118" t="s">
        <v>1819</v>
      </c>
      <c r="J41" s="118" t="s">
        <v>4432</v>
      </c>
      <c r="K41" s="118">
        <v>3840000</v>
      </c>
      <c r="L41" s="116" t="s">
        <v>70</v>
      </c>
      <c r="M41" s="118" t="s">
        <v>4431</v>
      </c>
      <c r="N41" s="118">
        <v>1082856383</v>
      </c>
      <c r="O41" s="122">
        <v>216</v>
      </c>
      <c r="P41" s="239">
        <v>45322</v>
      </c>
      <c r="Q41" s="118">
        <v>67200000</v>
      </c>
      <c r="R41" s="239">
        <v>45343</v>
      </c>
      <c r="S41" s="118">
        <v>3840000</v>
      </c>
      <c r="T41" s="119" t="s">
        <v>67</v>
      </c>
      <c r="U41" s="124">
        <v>16078654</v>
      </c>
      <c r="V41" s="124" t="s">
        <v>3772</v>
      </c>
      <c r="W41" s="125">
        <v>45343</v>
      </c>
      <c r="X41" s="125">
        <v>45343</v>
      </c>
      <c r="Y41" s="231" t="s">
        <v>77</v>
      </c>
      <c r="Z41" s="125">
        <v>45393</v>
      </c>
      <c r="AA41" s="124">
        <f t="shared" si="5"/>
        <v>50</v>
      </c>
      <c r="AB41" s="118">
        <v>1</v>
      </c>
      <c r="AC41" s="118">
        <v>1920000</v>
      </c>
      <c r="AD41" s="118">
        <v>1</v>
      </c>
      <c r="AE41" s="126">
        <v>45403</v>
      </c>
      <c r="AF41" s="124">
        <f t="shared" si="6"/>
        <v>10</v>
      </c>
      <c r="AG41" s="118">
        <v>0</v>
      </c>
      <c r="AH41" s="118">
        <v>0</v>
      </c>
      <c r="AI41" s="123" t="s">
        <v>77</v>
      </c>
      <c r="AJ41" s="119">
        <v>0</v>
      </c>
      <c r="AK41" s="123" t="s">
        <v>77</v>
      </c>
      <c r="AL41" s="123" t="s">
        <v>77</v>
      </c>
      <c r="AM41" s="124">
        <f t="shared" si="7"/>
        <v>0</v>
      </c>
      <c r="AN41" s="124">
        <f>+K41+AC41-AH41</f>
        <v>5760000</v>
      </c>
      <c r="AO41" s="119" t="s">
        <v>1214</v>
      </c>
      <c r="AP41" s="118">
        <v>3840000</v>
      </c>
      <c r="AQ41" s="119" t="s">
        <v>1214</v>
      </c>
      <c r="AR41" s="118">
        <v>0</v>
      </c>
      <c r="AS41" s="127" t="s">
        <v>77</v>
      </c>
      <c r="AT41" s="96">
        <v>5760000</v>
      </c>
      <c r="AU41" s="160">
        <f t="shared" si="8"/>
        <v>0</v>
      </c>
      <c r="AV41" s="98">
        <f t="shared" si="9"/>
        <v>1</v>
      </c>
      <c r="AW41" s="127" t="s">
        <v>77</v>
      </c>
      <c r="AX41" s="119" t="s">
        <v>1215</v>
      </c>
      <c r="AY41" s="154" t="s">
        <v>4430</v>
      </c>
      <c r="AZ41" s="116" t="s">
        <v>69</v>
      </c>
      <c r="BA41" s="116" t="s">
        <v>69</v>
      </c>
    </row>
    <row r="42" spans="2:53" ht="13.9" customHeight="1" x14ac:dyDescent="0.25">
      <c r="B42" s="116">
        <v>2024</v>
      </c>
      <c r="C42" s="116">
        <v>891780111</v>
      </c>
      <c r="D42" s="117" t="s">
        <v>64</v>
      </c>
      <c r="E42" s="118" t="s">
        <v>4429</v>
      </c>
      <c r="F42" s="118" t="s">
        <v>4428</v>
      </c>
      <c r="G42" s="247">
        <v>0</v>
      </c>
      <c r="H42" s="119" t="s">
        <v>75</v>
      </c>
      <c r="I42" s="118" t="s">
        <v>1819</v>
      </c>
      <c r="J42" s="241" t="s">
        <v>4427</v>
      </c>
      <c r="K42" s="118">
        <v>1920000</v>
      </c>
      <c r="L42" s="116" t="s">
        <v>70</v>
      </c>
      <c r="M42" s="118" t="s">
        <v>4426</v>
      </c>
      <c r="N42" s="118">
        <v>1022404044</v>
      </c>
      <c r="O42" s="122">
        <v>216</v>
      </c>
      <c r="P42" s="239">
        <v>45322</v>
      </c>
      <c r="Q42" s="118">
        <v>67200000</v>
      </c>
      <c r="R42" s="239">
        <v>45343</v>
      </c>
      <c r="S42" s="118">
        <v>1920000</v>
      </c>
      <c r="T42" s="119" t="s">
        <v>67</v>
      </c>
      <c r="U42" s="124">
        <v>16078654</v>
      </c>
      <c r="V42" s="124" t="s">
        <v>3772</v>
      </c>
      <c r="W42" s="125">
        <v>45343</v>
      </c>
      <c r="X42" s="125">
        <v>45343</v>
      </c>
      <c r="Y42" s="231" t="s">
        <v>77</v>
      </c>
      <c r="Z42" s="125">
        <v>45364</v>
      </c>
      <c r="AA42" s="124">
        <f t="shared" si="5"/>
        <v>21</v>
      </c>
      <c r="AB42" s="118">
        <v>0</v>
      </c>
      <c r="AC42" s="118">
        <v>0</v>
      </c>
      <c r="AD42" s="118">
        <v>0</v>
      </c>
      <c r="AE42" s="126" t="s">
        <v>77</v>
      </c>
      <c r="AF42" s="124">
        <f t="shared" si="6"/>
        <v>0</v>
      </c>
      <c r="AG42" s="118">
        <v>0</v>
      </c>
      <c r="AH42" s="118">
        <v>0</v>
      </c>
      <c r="AI42" s="123" t="s">
        <v>77</v>
      </c>
      <c r="AJ42" s="119">
        <v>0</v>
      </c>
      <c r="AK42" s="123" t="s">
        <v>77</v>
      </c>
      <c r="AL42" s="123" t="s">
        <v>77</v>
      </c>
      <c r="AM42" s="124">
        <f t="shared" si="7"/>
        <v>0</v>
      </c>
      <c r="AN42" s="124">
        <f>+K42+AC42-AH42</f>
        <v>1920000</v>
      </c>
      <c r="AO42" s="119" t="s">
        <v>1214</v>
      </c>
      <c r="AP42" s="118">
        <v>1920000</v>
      </c>
      <c r="AQ42" s="119" t="s">
        <v>1214</v>
      </c>
      <c r="AR42" s="118">
        <v>0</v>
      </c>
      <c r="AS42" s="127" t="s">
        <v>77</v>
      </c>
      <c r="AT42" s="96">
        <v>1920000</v>
      </c>
      <c r="AU42" s="160">
        <f t="shared" si="8"/>
        <v>0</v>
      </c>
      <c r="AV42" s="98">
        <f t="shared" si="9"/>
        <v>1</v>
      </c>
      <c r="AW42" s="127" t="s">
        <v>77</v>
      </c>
      <c r="AX42" s="119" t="s">
        <v>1215</v>
      </c>
      <c r="AY42" s="154" t="s">
        <v>4425</v>
      </c>
      <c r="AZ42" s="116" t="s">
        <v>69</v>
      </c>
      <c r="BA42" s="116" t="s">
        <v>69</v>
      </c>
    </row>
    <row r="43" spans="2:53" ht="13.9" customHeight="1" x14ac:dyDescent="0.25">
      <c r="B43" s="116">
        <v>2024</v>
      </c>
      <c r="C43" s="116">
        <v>891780111</v>
      </c>
      <c r="D43" s="117" t="s">
        <v>64</v>
      </c>
      <c r="E43" s="118" t="s">
        <v>4424</v>
      </c>
      <c r="F43" s="118" t="s">
        <v>4423</v>
      </c>
      <c r="G43" s="247">
        <v>0</v>
      </c>
      <c r="H43" s="119" t="s">
        <v>75</v>
      </c>
      <c r="I43" s="118" t="s">
        <v>1819</v>
      </c>
      <c r="J43" s="118" t="s">
        <v>4422</v>
      </c>
      <c r="K43" s="118">
        <v>20000000</v>
      </c>
      <c r="L43" s="116" t="s">
        <v>70</v>
      </c>
      <c r="M43" s="118" t="s">
        <v>4421</v>
      </c>
      <c r="N43" s="118">
        <v>64697522</v>
      </c>
      <c r="O43" s="122">
        <v>417</v>
      </c>
      <c r="P43" s="239">
        <v>45341</v>
      </c>
      <c r="Q43" s="118">
        <v>212500000</v>
      </c>
      <c r="R43" s="239">
        <v>45345</v>
      </c>
      <c r="S43" s="118">
        <v>20000000</v>
      </c>
      <c r="T43" s="119" t="s">
        <v>67</v>
      </c>
      <c r="U43" s="124">
        <v>72005158</v>
      </c>
      <c r="V43" s="124" t="s">
        <v>3996</v>
      </c>
      <c r="W43" s="125">
        <v>45345</v>
      </c>
      <c r="X43" s="125">
        <v>45345</v>
      </c>
      <c r="Y43" s="231" t="s">
        <v>77</v>
      </c>
      <c r="Z43" s="125">
        <v>45490</v>
      </c>
      <c r="AA43" s="124">
        <f t="shared" si="5"/>
        <v>145</v>
      </c>
      <c r="AB43" s="118">
        <v>0</v>
      </c>
      <c r="AC43" s="118">
        <v>0</v>
      </c>
      <c r="AD43" s="118">
        <v>0</v>
      </c>
      <c r="AE43" s="126" t="s">
        <v>77</v>
      </c>
      <c r="AF43" s="124">
        <f t="shared" si="6"/>
        <v>0</v>
      </c>
      <c r="AG43" s="118">
        <v>0</v>
      </c>
      <c r="AH43" s="118">
        <v>0</v>
      </c>
      <c r="AI43" s="123" t="s">
        <v>77</v>
      </c>
      <c r="AJ43" s="119">
        <v>0</v>
      </c>
      <c r="AK43" s="123" t="s">
        <v>77</v>
      </c>
      <c r="AL43" s="123" t="s">
        <v>77</v>
      </c>
      <c r="AM43" s="124">
        <f t="shared" si="7"/>
        <v>0</v>
      </c>
      <c r="AN43" s="124">
        <f>+K43+AC43-AH43</f>
        <v>20000000</v>
      </c>
      <c r="AO43" s="119" t="s">
        <v>1214</v>
      </c>
      <c r="AP43" s="118">
        <v>20000000</v>
      </c>
      <c r="AQ43" s="119" t="s">
        <v>1214</v>
      </c>
      <c r="AR43" s="118">
        <v>0</v>
      </c>
      <c r="AS43" s="127" t="s">
        <v>77</v>
      </c>
      <c r="AT43" s="96">
        <v>10000000</v>
      </c>
      <c r="AU43" s="160">
        <f t="shared" si="8"/>
        <v>10000000</v>
      </c>
      <c r="AV43" s="98">
        <f t="shared" si="9"/>
        <v>0.5</v>
      </c>
      <c r="AW43" s="127" t="s">
        <v>77</v>
      </c>
      <c r="AX43" s="119" t="s">
        <v>1215</v>
      </c>
      <c r="AY43" s="154" t="s">
        <v>4420</v>
      </c>
      <c r="AZ43" s="116" t="s">
        <v>69</v>
      </c>
      <c r="BA43" s="116" t="s">
        <v>69</v>
      </c>
    </row>
    <row r="44" spans="2:53" ht="13.9" customHeight="1" x14ac:dyDescent="0.25">
      <c r="B44" s="116">
        <v>2024</v>
      </c>
      <c r="C44" s="116">
        <v>891780111</v>
      </c>
      <c r="D44" s="117" t="s">
        <v>64</v>
      </c>
      <c r="E44" s="118" t="s">
        <v>4419</v>
      </c>
      <c r="F44" s="118" t="s">
        <v>4418</v>
      </c>
      <c r="G44" s="247">
        <v>0</v>
      </c>
      <c r="H44" s="119" t="s">
        <v>75</v>
      </c>
      <c r="I44" s="118" t="s">
        <v>1819</v>
      </c>
      <c r="J44" s="118" t="s">
        <v>4417</v>
      </c>
      <c r="K44" s="118">
        <v>22500000</v>
      </c>
      <c r="L44" s="116" t="s">
        <v>70</v>
      </c>
      <c r="M44" s="118" t="s">
        <v>4416</v>
      </c>
      <c r="N44" s="118">
        <v>1030583890</v>
      </c>
      <c r="O44" s="122">
        <v>417</v>
      </c>
      <c r="P44" s="239">
        <v>45341</v>
      </c>
      <c r="Q44" s="118">
        <v>212500000</v>
      </c>
      <c r="R44" s="239">
        <v>45348</v>
      </c>
      <c r="S44" s="118">
        <v>22500000</v>
      </c>
      <c r="T44" s="119" t="s">
        <v>67</v>
      </c>
      <c r="U44" s="124">
        <v>72005158</v>
      </c>
      <c r="V44" s="124" t="s">
        <v>3996</v>
      </c>
      <c r="W44" s="125">
        <v>45345</v>
      </c>
      <c r="X44" s="125">
        <v>45348</v>
      </c>
      <c r="Y44" s="231" t="s">
        <v>77</v>
      </c>
      <c r="Z44" s="125">
        <v>45490</v>
      </c>
      <c r="AA44" s="124">
        <f t="shared" si="5"/>
        <v>142</v>
      </c>
      <c r="AB44" s="118">
        <v>0</v>
      </c>
      <c r="AC44" s="118">
        <v>0</v>
      </c>
      <c r="AD44" s="118">
        <v>0</v>
      </c>
      <c r="AE44" s="126" t="s">
        <v>77</v>
      </c>
      <c r="AF44" s="124">
        <f t="shared" si="6"/>
        <v>0</v>
      </c>
      <c r="AG44" s="118">
        <v>0</v>
      </c>
      <c r="AH44" s="118">
        <v>0</v>
      </c>
      <c r="AI44" s="123" t="s">
        <v>77</v>
      </c>
      <c r="AJ44" s="119">
        <v>0</v>
      </c>
      <c r="AK44" s="123" t="s">
        <v>77</v>
      </c>
      <c r="AL44" s="123" t="s">
        <v>77</v>
      </c>
      <c r="AM44" s="124">
        <f t="shared" si="7"/>
        <v>0</v>
      </c>
      <c r="AN44" s="124">
        <f>+K44+AC44-AH44</f>
        <v>22500000</v>
      </c>
      <c r="AO44" s="119" t="s">
        <v>1214</v>
      </c>
      <c r="AP44" s="118">
        <v>22500000</v>
      </c>
      <c r="AQ44" s="119" t="s">
        <v>1214</v>
      </c>
      <c r="AR44" s="118">
        <v>0</v>
      </c>
      <c r="AS44" s="127" t="s">
        <v>77</v>
      </c>
      <c r="AT44" s="96">
        <v>10500000</v>
      </c>
      <c r="AU44" s="160">
        <f t="shared" si="8"/>
        <v>12000000</v>
      </c>
      <c r="AV44" s="98">
        <f t="shared" si="9"/>
        <v>0.46666666666666667</v>
      </c>
      <c r="AW44" s="127" t="s">
        <v>77</v>
      </c>
      <c r="AX44" s="119" t="s">
        <v>1215</v>
      </c>
      <c r="AY44" s="154" t="s">
        <v>4415</v>
      </c>
      <c r="AZ44" s="116" t="s">
        <v>69</v>
      </c>
      <c r="BA44" s="116" t="s">
        <v>69</v>
      </c>
    </row>
    <row r="45" spans="2:53" x14ac:dyDescent="0.25">
      <c r="B45" s="116">
        <v>2024</v>
      </c>
      <c r="C45" s="116">
        <v>891780111</v>
      </c>
      <c r="D45" s="117" t="s">
        <v>64</v>
      </c>
      <c r="E45" s="118" t="s">
        <v>4414</v>
      </c>
      <c r="F45" s="118" t="s">
        <v>4413</v>
      </c>
      <c r="G45" s="247">
        <v>0</v>
      </c>
      <c r="H45" s="119" t="s">
        <v>75</v>
      </c>
      <c r="I45" s="118" t="s">
        <v>1819</v>
      </c>
      <c r="J45" s="118" t="s">
        <v>4412</v>
      </c>
      <c r="K45" s="118">
        <v>17500000</v>
      </c>
      <c r="L45" s="116" t="s">
        <v>70</v>
      </c>
      <c r="M45" s="124" t="s">
        <v>4411</v>
      </c>
      <c r="N45" s="124">
        <v>7143832</v>
      </c>
      <c r="O45" s="122">
        <v>417</v>
      </c>
      <c r="P45" s="239">
        <v>45341</v>
      </c>
      <c r="Q45" s="118">
        <v>212500000</v>
      </c>
      <c r="R45" s="239">
        <v>45350</v>
      </c>
      <c r="S45" s="118">
        <v>17500000</v>
      </c>
      <c r="T45" s="119" t="s">
        <v>67</v>
      </c>
      <c r="U45" s="124">
        <v>72005158</v>
      </c>
      <c r="V45" s="124" t="s">
        <v>3996</v>
      </c>
      <c r="W45" s="125">
        <v>45349</v>
      </c>
      <c r="X45" s="125">
        <v>45350</v>
      </c>
      <c r="Y45" s="231" t="s">
        <v>77</v>
      </c>
      <c r="Z45" s="125">
        <v>45490</v>
      </c>
      <c r="AA45" s="124">
        <f t="shared" si="5"/>
        <v>140</v>
      </c>
      <c r="AB45" s="118">
        <v>0</v>
      </c>
      <c r="AC45" s="118">
        <v>0</v>
      </c>
      <c r="AD45" s="118">
        <v>0</v>
      </c>
      <c r="AE45" s="126" t="s">
        <v>77</v>
      </c>
      <c r="AF45" s="124">
        <f t="shared" si="6"/>
        <v>0</v>
      </c>
      <c r="AG45" s="118">
        <v>0</v>
      </c>
      <c r="AH45" s="118">
        <v>0</v>
      </c>
      <c r="AI45" s="123" t="s">
        <v>77</v>
      </c>
      <c r="AJ45" s="119">
        <v>0</v>
      </c>
      <c r="AK45" s="123" t="s">
        <v>77</v>
      </c>
      <c r="AL45" s="123" t="s">
        <v>77</v>
      </c>
      <c r="AM45" s="124">
        <f t="shared" si="7"/>
        <v>0</v>
      </c>
      <c r="AN45" s="124">
        <f>+K45+AC45-AH45</f>
        <v>17500000</v>
      </c>
      <c r="AO45" s="119" t="s">
        <v>1214</v>
      </c>
      <c r="AP45" s="118">
        <v>17500000</v>
      </c>
      <c r="AQ45" s="119" t="s">
        <v>1214</v>
      </c>
      <c r="AR45" s="118">
        <v>0</v>
      </c>
      <c r="AS45" s="127" t="s">
        <v>77</v>
      </c>
      <c r="AT45" s="96">
        <v>8750000</v>
      </c>
      <c r="AU45" s="160">
        <f t="shared" si="8"/>
        <v>8750000</v>
      </c>
      <c r="AV45" s="98">
        <f t="shared" si="9"/>
        <v>0.5</v>
      </c>
      <c r="AW45" s="127" t="s">
        <v>77</v>
      </c>
      <c r="AX45" s="119" t="s">
        <v>1215</v>
      </c>
      <c r="AY45" s="154" t="s">
        <v>4410</v>
      </c>
      <c r="AZ45" s="116" t="s">
        <v>69</v>
      </c>
      <c r="BA45" s="116" t="s">
        <v>69</v>
      </c>
    </row>
    <row r="46" spans="2:53" x14ac:dyDescent="0.25">
      <c r="B46" s="116">
        <v>2024</v>
      </c>
      <c r="C46" s="116">
        <v>891780111</v>
      </c>
      <c r="D46" s="117" t="s">
        <v>64</v>
      </c>
      <c r="E46" s="118" t="s">
        <v>4409</v>
      </c>
      <c r="F46" s="118" t="s">
        <v>4408</v>
      </c>
      <c r="G46" s="247">
        <v>0</v>
      </c>
      <c r="H46" s="119" t="s">
        <v>75</v>
      </c>
      <c r="I46" s="118" t="s">
        <v>1819</v>
      </c>
      <c r="J46" s="118" t="s">
        <v>4407</v>
      </c>
      <c r="K46" s="118">
        <v>20000000</v>
      </c>
      <c r="L46" s="116" t="s">
        <v>70</v>
      </c>
      <c r="M46" s="118" t="s">
        <v>4406</v>
      </c>
      <c r="N46" s="124">
        <v>1082862195</v>
      </c>
      <c r="O46" s="122">
        <v>417</v>
      </c>
      <c r="P46" s="239">
        <v>45341</v>
      </c>
      <c r="Q46" s="118">
        <v>212500000</v>
      </c>
      <c r="R46" s="239">
        <v>45350</v>
      </c>
      <c r="S46" s="118">
        <v>20000000</v>
      </c>
      <c r="T46" s="119" t="s">
        <v>67</v>
      </c>
      <c r="U46" s="124">
        <v>72005158</v>
      </c>
      <c r="V46" s="124" t="s">
        <v>3996</v>
      </c>
      <c r="W46" s="125">
        <v>45349</v>
      </c>
      <c r="X46" s="125">
        <v>45350</v>
      </c>
      <c r="Y46" s="231" t="s">
        <v>77</v>
      </c>
      <c r="Z46" s="125">
        <v>45490</v>
      </c>
      <c r="AA46" s="124">
        <f t="shared" si="5"/>
        <v>140</v>
      </c>
      <c r="AB46" s="118">
        <v>0</v>
      </c>
      <c r="AC46" s="118">
        <v>0</v>
      </c>
      <c r="AD46" s="118">
        <v>0</v>
      </c>
      <c r="AE46" s="126" t="s">
        <v>77</v>
      </c>
      <c r="AF46" s="124">
        <f t="shared" si="6"/>
        <v>0</v>
      </c>
      <c r="AG46" s="118">
        <v>0</v>
      </c>
      <c r="AH46" s="118">
        <v>0</v>
      </c>
      <c r="AI46" s="123" t="s">
        <v>77</v>
      </c>
      <c r="AJ46" s="119">
        <v>0</v>
      </c>
      <c r="AK46" s="123" t="s">
        <v>77</v>
      </c>
      <c r="AL46" s="123" t="s">
        <v>77</v>
      </c>
      <c r="AM46" s="124">
        <f t="shared" si="7"/>
        <v>0</v>
      </c>
      <c r="AN46" s="124">
        <f>+K46+AC46-AH46</f>
        <v>20000000</v>
      </c>
      <c r="AO46" s="119" t="s">
        <v>1214</v>
      </c>
      <c r="AP46" s="118">
        <v>20000000</v>
      </c>
      <c r="AQ46" s="119" t="s">
        <v>1214</v>
      </c>
      <c r="AR46" s="118">
        <v>0</v>
      </c>
      <c r="AS46" s="127" t="s">
        <v>77</v>
      </c>
      <c r="AT46" s="96">
        <v>6000000</v>
      </c>
      <c r="AU46" s="160">
        <f t="shared" si="8"/>
        <v>14000000</v>
      </c>
      <c r="AV46" s="98">
        <f t="shared" si="9"/>
        <v>0.3</v>
      </c>
      <c r="AW46" s="127" t="s">
        <v>77</v>
      </c>
      <c r="AX46" s="119" t="s">
        <v>1215</v>
      </c>
      <c r="AY46" s="154" t="s">
        <v>4405</v>
      </c>
      <c r="AZ46" s="116" t="s">
        <v>69</v>
      </c>
      <c r="BA46" s="116" t="s">
        <v>69</v>
      </c>
    </row>
    <row r="47" spans="2:53" x14ac:dyDescent="0.25">
      <c r="B47" s="116">
        <v>2024</v>
      </c>
      <c r="C47" s="116">
        <v>891780111</v>
      </c>
      <c r="D47" s="117" t="s">
        <v>64</v>
      </c>
      <c r="E47" s="118" t="s">
        <v>4404</v>
      </c>
      <c r="F47" s="118" t="s">
        <v>4403</v>
      </c>
      <c r="G47" s="247">
        <v>0</v>
      </c>
      <c r="H47" s="119" t="s">
        <v>75</v>
      </c>
      <c r="I47" s="118" t="s">
        <v>1819</v>
      </c>
      <c r="J47" s="118" t="s">
        <v>4402</v>
      </c>
      <c r="K47" s="118">
        <v>20000000</v>
      </c>
      <c r="L47" s="116" t="s">
        <v>70</v>
      </c>
      <c r="M47" s="118" t="s">
        <v>4401</v>
      </c>
      <c r="N47" s="124">
        <v>57464799</v>
      </c>
      <c r="O47" s="122">
        <v>417</v>
      </c>
      <c r="P47" s="239">
        <v>45341</v>
      </c>
      <c r="Q47" s="118">
        <v>212500000</v>
      </c>
      <c r="R47" s="239">
        <v>45350</v>
      </c>
      <c r="S47" s="118">
        <v>20000000</v>
      </c>
      <c r="T47" s="119" t="s">
        <v>67</v>
      </c>
      <c r="U47" s="124">
        <v>72005158</v>
      </c>
      <c r="V47" s="124" t="s">
        <v>3996</v>
      </c>
      <c r="W47" s="125">
        <v>45349</v>
      </c>
      <c r="X47" s="125">
        <v>45350</v>
      </c>
      <c r="Y47" s="231" t="s">
        <v>77</v>
      </c>
      <c r="Z47" s="125">
        <v>45490</v>
      </c>
      <c r="AA47" s="124">
        <f t="shared" si="5"/>
        <v>140</v>
      </c>
      <c r="AB47" s="118">
        <v>0</v>
      </c>
      <c r="AC47" s="118">
        <v>0</v>
      </c>
      <c r="AD47" s="118">
        <v>0</v>
      </c>
      <c r="AE47" s="126" t="s">
        <v>77</v>
      </c>
      <c r="AF47" s="124">
        <f t="shared" si="6"/>
        <v>0</v>
      </c>
      <c r="AG47" s="118">
        <v>0</v>
      </c>
      <c r="AH47" s="118">
        <v>0</v>
      </c>
      <c r="AI47" s="123" t="s">
        <v>77</v>
      </c>
      <c r="AJ47" s="119">
        <v>0</v>
      </c>
      <c r="AK47" s="123" t="s">
        <v>77</v>
      </c>
      <c r="AL47" s="123" t="s">
        <v>77</v>
      </c>
      <c r="AM47" s="124">
        <f t="shared" si="7"/>
        <v>0</v>
      </c>
      <c r="AN47" s="124">
        <f>+K47+AC47-AH47</f>
        <v>20000000</v>
      </c>
      <c r="AO47" s="119" t="s">
        <v>1214</v>
      </c>
      <c r="AP47" s="118">
        <v>20000000</v>
      </c>
      <c r="AQ47" s="119" t="s">
        <v>1214</v>
      </c>
      <c r="AR47" s="118">
        <v>0</v>
      </c>
      <c r="AS47" s="127" t="s">
        <v>77</v>
      </c>
      <c r="AT47" s="96">
        <v>6000000</v>
      </c>
      <c r="AU47" s="160">
        <f t="shared" si="8"/>
        <v>14000000</v>
      </c>
      <c r="AV47" s="98">
        <f t="shared" si="9"/>
        <v>0.3</v>
      </c>
      <c r="AW47" s="127" t="s">
        <v>77</v>
      </c>
      <c r="AX47" s="119" t="s">
        <v>1215</v>
      </c>
      <c r="AY47" s="154" t="s">
        <v>4400</v>
      </c>
      <c r="AZ47" s="116" t="s">
        <v>69</v>
      </c>
      <c r="BA47" s="116" t="s">
        <v>69</v>
      </c>
    </row>
    <row r="48" spans="2:53" ht="13.9" customHeight="1" x14ac:dyDescent="0.25">
      <c r="B48" s="116">
        <v>2024</v>
      </c>
      <c r="C48" s="116">
        <v>891780111</v>
      </c>
      <c r="D48" s="117" t="s">
        <v>64</v>
      </c>
      <c r="E48" s="118" t="s">
        <v>4399</v>
      </c>
      <c r="F48" s="118" t="s">
        <v>4398</v>
      </c>
      <c r="G48" s="247">
        <v>0</v>
      </c>
      <c r="H48" s="119" t="s">
        <v>75</v>
      </c>
      <c r="I48" s="118" t="s">
        <v>1819</v>
      </c>
      <c r="J48" s="118" t="s">
        <v>4397</v>
      </c>
      <c r="K48" s="118">
        <v>12500000</v>
      </c>
      <c r="L48" s="116" t="s">
        <v>70</v>
      </c>
      <c r="M48" s="118" t="s">
        <v>4396</v>
      </c>
      <c r="N48" s="118">
        <v>1082916827</v>
      </c>
      <c r="O48" s="122">
        <v>417</v>
      </c>
      <c r="P48" s="239">
        <v>45341</v>
      </c>
      <c r="Q48" s="118">
        <v>212500000</v>
      </c>
      <c r="R48" s="239">
        <v>45350</v>
      </c>
      <c r="S48" s="118">
        <v>12500000</v>
      </c>
      <c r="T48" s="119" t="s">
        <v>67</v>
      </c>
      <c r="U48" s="124">
        <v>72005158</v>
      </c>
      <c r="V48" s="124" t="s">
        <v>3996</v>
      </c>
      <c r="W48" s="125">
        <v>45349</v>
      </c>
      <c r="X48" s="125">
        <v>45350</v>
      </c>
      <c r="Y48" s="231" t="s">
        <v>77</v>
      </c>
      <c r="Z48" s="125">
        <v>45490</v>
      </c>
      <c r="AA48" s="124">
        <f t="shared" si="5"/>
        <v>140</v>
      </c>
      <c r="AB48" s="118">
        <v>0</v>
      </c>
      <c r="AC48" s="118">
        <v>0</v>
      </c>
      <c r="AD48" s="118">
        <v>0</v>
      </c>
      <c r="AE48" s="126" t="s">
        <v>77</v>
      </c>
      <c r="AF48" s="124">
        <f t="shared" si="6"/>
        <v>0</v>
      </c>
      <c r="AG48" s="118">
        <v>0</v>
      </c>
      <c r="AH48" s="118">
        <v>0</v>
      </c>
      <c r="AI48" s="123" t="s">
        <v>77</v>
      </c>
      <c r="AJ48" s="119">
        <v>0</v>
      </c>
      <c r="AK48" s="123" t="s">
        <v>77</v>
      </c>
      <c r="AL48" s="123" t="s">
        <v>77</v>
      </c>
      <c r="AM48" s="124">
        <f t="shared" si="7"/>
        <v>0</v>
      </c>
      <c r="AN48" s="124">
        <f>+K48+AC48-AH48</f>
        <v>12500000</v>
      </c>
      <c r="AO48" s="119" t="s">
        <v>1214</v>
      </c>
      <c r="AP48" s="118">
        <v>12500000</v>
      </c>
      <c r="AQ48" s="119" t="s">
        <v>1214</v>
      </c>
      <c r="AR48" s="118">
        <v>0</v>
      </c>
      <c r="AS48" s="127" t="s">
        <v>77</v>
      </c>
      <c r="AT48" s="96">
        <v>6250000</v>
      </c>
      <c r="AU48" s="160">
        <f t="shared" si="8"/>
        <v>6250000</v>
      </c>
      <c r="AV48" s="98">
        <f t="shared" si="9"/>
        <v>0.5</v>
      </c>
      <c r="AW48" s="127" t="s">
        <v>77</v>
      </c>
      <c r="AX48" s="119" t="s">
        <v>1215</v>
      </c>
      <c r="AY48" s="154" t="s">
        <v>4395</v>
      </c>
      <c r="AZ48" s="116" t="s">
        <v>69</v>
      </c>
      <c r="BA48" s="116" t="s">
        <v>69</v>
      </c>
    </row>
    <row r="49" spans="2:53" x14ac:dyDescent="0.25">
      <c r="B49" s="116">
        <v>2024</v>
      </c>
      <c r="C49" s="116">
        <v>891780111</v>
      </c>
      <c r="D49" s="117" t="s">
        <v>64</v>
      </c>
      <c r="E49" s="118" t="s">
        <v>4394</v>
      </c>
      <c r="F49" s="118" t="s">
        <v>4393</v>
      </c>
      <c r="G49" s="247">
        <v>0</v>
      </c>
      <c r="H49" s="119" t="s">
        <v>75</v>
      </c>
      <c r="I49" s="118" t="s">
        <v>1819</v>
      </c>
      <c r="J49" s="118" t="s">
        <v>4392</v>
      </c>
      <c r="K49" s="118">
        <v>12000000</v>
      </c>
      <c r="L49" s="116" t="s">
        <v>70</v>
      </c>
      <c r="M49" s="118" t="s">
        <v>4391</v>
      </c>
      <c r="N49" s="118">
        <v>1082961086</v>
      </c>
      <c r="O49" s="122">
        <v>286</v>
      </c>
      <c r="P49" s="239">
        <v>45328</v>
      </c>
      <c r="Q49" s="118">
        <v>47000000</v>
      </c>
      <c r="R49" s="239">
        <v>45350</v>
      </c>
      <c r="S49" s="118">
        <v>12000000</v>
      </c>
      <c r="T49" s="119" t="s">
        <v>67</v>
      </c>
      <c r="U49" s="124">
        <v>7601791</v>
      </c>
      <c r="V49" s="124" t="s">
        <v>4370</v>
      </c>
      <c r="W49" s="125">
        <v>45349</v>
      </c>
      <c r="X49" s="125">
        <v>45350</v>
      </c>
      <c r="Y49" s="231" t="s">
        <v>77</v>
      </c>
      <c r="Z49" s="125">
        <v>45412</v>
      </c>
      <c r="AA49" s="124">
        <f t="shared" si="5"/>
        <v>62</v>
      </c>
      <c r="AB49" s="118">
        <v>0</v>
      </c>
      <c r="AC49" s="118">
        <v>0</v>
      </c>
      <c r="AD49" s="118">
        <v>0</v>
      </c>
      <c r="AE49" s="126" t="s">
        <v>77</v>
      </c>
      <c r="AF49" s="124">
        <f t="shared" si="6"/>
        <v>0</v>
      </c>
      <c r="AG49" s="118">
        <v>0</v>
      </c>
      <c r="AH49" s="118">
        <v>0</v>
      </c>
      <c r="AI49" s="123" t="s">
        <v>77</v>
      </c>
      <c r="AJ49" s="119">
        <v>0</v>
      </c>
      <c r="AK49" s="123" t="s">
        <v>77</v>
      </c>
      <c r="AL49" s="123" t="s">
        <v>77</v>
      </c>
      <c r="AM49" s="124">
        <f t="shared" si="7"/>
        <v>0</v>
      </c>
      <c r="AN49" s="124">
        <f>+K49+AC49-AH49</f>
        <v>12000000</v>
      </c>
      <c r="AO49" s="119" t="s">
        <v>1214</v>
      </c>
      <c r="AP49" s="118">
        <v>12000000</v>
      </c>
      <c r="AQ49" s="119" t="s">
        <v>1214</v>
      </c>
      <c r="AR49" s="118">
        <v>0</v>
      </c>
      <c r="AS49" s="127" t="s">
        <v>77</v>
      </c>
      <c r="AT49" s="96">
        <v>12000000</v>
      </c>
      <c r="AU49" s="160">
        <f t="shared" si="8"/>
        <v>0</v>
      </c>
      <c r="AV49" s="98">
        <f t="shared" si="9"/>
        <v>1</v>
      </c>
      <c r="AW49" s="127" t="s">
        <v>77</v>
      </c>
      <c r="AX49" s="119" t="s">
        <v>1215</v>
      </c>
      <c r="AY49" s="154" t="s">
        <v>4390</v>
      </c>
      <c r="AZ49" s="116" t="s">
        <v>69</v>
      </c>
      <c r="BA49" s="116" t="s">
        <v>69</v>
      </c>
    </row>
    <row r="50" spans="2:53" x14ac:dyDescent="0.25">
      <c r="B50" s="116">
        <v>2024</v>
      </c>
      <c r="C50" s="116">
        <v>891780111</v>
      </c>
      <c r="D50" s="117" t="s">
        <v>64</v>
      </c>
      <c r="E50" s="118" t="s">
        <v>4389</v>
      </c>
      <c r="F50" s="118" t="s">
        <v>4388</v>
      </c>
      <c r="G50" s="247">
        <v>0</v>
      </c>
      <c r="H50" s="119" t="s">
        <v>75</v>
      </c>
      <c r="I50" s="118" t="s">
        <v>1819</v>
      </c>
      <c r="J50" s="118" t="s">
        <v>4387</v>
      </c>
      <c r="K50" s="118">
        <v>12000000</v>
      </c>
      <c r="L50" s="116" t="s">
        <v>70</v>
      </c>
      <c r="M50" s="118" t="s">
        <v>4386</v>
      </c>
      <c r="N50" s="118">
        <v>57465849</v>
      </c>
      <c r="O50" s="122">
        <v>286</v>
      </c>
      <c r="P50" s="239">
        <v>45328</v>
      </c>
      <c r="Q50" s="118">
        <v>47000000</v>
      </c>
      <c r="R50" s="239">
        <v>45350</v>
      </c>
      <c r="S50" s="118">
        <v>12000000</v>
      </c>
      <c r="T50" s="119" t="s">
        <v>67</v>
      </c>
      <c r="U50" s="124">
        <v>7601791</v>
      </c>
      <c r="V50" s="124" t="s">
        <v>4370</v>
      </c>
      <c r="W50" s="125">
        <v>45349</v>
      </c>
      <c r="X50" s="125">
        <v>45350</v>
      </c>
      <c r="Y50" s="231" t="s">
        <v>77</v>
      </c>
      <c r="Z50" s="125">
        <v>45412</v>
      </c>
      <c r="AA50" s="124">
        <f t="shared" si="5"/>
        <v>62</v>
      </c>
      <c r="AB50" s="118">
        <v>0</v>
      </c>
      <c r="AC50" s="118">
        <v>0</v>
      </c>
      <c r="AD50" s="118">
        <v>0</v>
      </c>
      <c r="AE50" s="126" t="s">
        <v>77</v>
      </c>
      <c r="AF50" s="124">
        <f t="shared" si="6"/>
        <v>0</v>
      </c>
      <c r="AG50" s="118">
        <v>0</v>
      </c>
      <c r="AH50" s="118">
        <v>0</v>
      </c>
      <c r="AI50" s="123" t="s">
        <v>77</v>
      </c>
      <c r="AJ50" s="119">
        <v>0</v>
      </c>
      <c r="AK50" s="123" t="s">
        <v>77</v>
      </c>
      <c r="AL50" s="123" t="s">
        <v>77</v>
      </c>
      <c r="AM50" s="124">
        <f t="shared" si="7"/>
        <v>0</v>
      </c>
      <c r="AN50" s="124">
        <f>+K50+AC50-AH50</f>
        <v>12000000</v>
      </c>
      <c r="AO50" s="119" t="s">
        <v>1214</v>
      </c>
      <c r="AP50" s="118">
        <v>12000000</v>
      </c>
      <c r="AQ50" s="119" t="s">
        <v>1214</v>
      </c>
      <c r="AR50" s="118">
        <v>0</v>
      </c>
      <c r="AS50" s="127" t="s">
        <v>77</v>
      </c>
      <c r="AT50" s="96">
        <v>12000000</v>
      </c>
      <c r="AU50" s="160">
        <f t="shared" si="8"/>
        <v>0</v>
      </c>
      <c r="AV50" s="98">
        <f t="shared" si="9"/>
        <v>1</v>
      </c>
      <c r="AW50" s="127" t="s">
        <v>77</v>
      </c>
      <c r="AX50" s="119" t="s">
        <v>1215</v>
      </c>
      <c r="AY50" s="154" t="s">
        <v>4385</v>
      </c>
      <c r="AZ50" s="116" t="s">
        <v>69</v>
      </c>
      <c r="BA50" s="116" t="s">
        <v>69</v>
      </c>
    </row>
    <row r="51" spans="2:53" x14ac:dyDescent="0.25">
      <c r="B51" s="116">
        <v>2024</v>
      </c>
      <c r="C51" s="116">
        <v>891780111</v>
      </c>
      <c r="D51" s="117" t="s">
        <v>64</v>
      </c>
      <c r="E51" s="118" t="s">
        <v>4384</v>
      </c>
      <c r="F51" s="118" t="s">
        <v>4383</v>
      </c>
      <c r="G51" s="247">
        <v>0</v>
      </c>
      <c r="H51" s="119" t="s">
        <v>75</v>
      </c>
      <c r="I51" s="118" t="s">
        <v>1819</v>
      </c>
      <c r="J51" s="118" t="s">
        <v>4382</v>
      </c>
      <c r="K51" s="118">
        <v>70000000</v>
      </c>
      <c r="L51" s="116" t="s">
        <v>70</v>
      </c>
      <c r="M51" s="118" t="s">
        <v>4381</v>
      </c>
      <c r="N51" s="118">
        <v>900370260</v>
      </c>
      <c r="O51" s="122">
        <v>392</v>
      </c>
      <c r="P51" s="239">
        <v>45338</v>
      </c>
      <c r="Q51" s="118">
        <v>70000000</v>
      </c>
      <c r="R51" s="239">
        <v>45352</v>
      </c>
      <c r="S51" s="118">
        <v>70000000</v>
      </c>
      <c r="T51" s="119" t="s">
        <v>67</v>
      </c>
      <c r="U51" s="124">
        <v>84458088</v>
      </c>
      <c r="V51" s="124" t="s">
        <v>4082</v>
      </c>
      <c r="W51" s="125">
        <v>45351</v>
      </c>
      <c r="X51" s="125">
        <v>45352</v>
      </c>
      <c r="Y51" s="169">
        <v>45352</v>
      </c>
      <c r="Z51" s="125">
        <v>45474</v>
      </c>
      <c r="AA51" s="124">
        <f t="shared" si="5"/>
        <v>122</v>
      </c>
      <c r="AB51" s="118">
        <v>0</v>
      </c>
      <c r="AC51" s="118">
        <v>0</v>
      </c>
      <c r="AD51" s="118">
        <v>0</v>
      </c>
      <c r="AE51" s="126" t="s">
        <v>77</v>
      </c>
      <c r="AF51" s="124">
        <f t="shared" si="6"/>
        <v>0</v>
      </c>
      <c r="AG51" s="118">
        <v>0</v>
      </c>
      <c r="AH51" s="118">
        <v>0</v>
      </c>
      <c r="AI51" s="123" t="s">
        <v>77</v>
      </c>
      <c r="AJ51" s="119">
        <v>0</v>
      </c>
      <c r="AK51" s="123" t="s">
        <v>77</v>
      </c>
      <c r="AL51" s="123" t="s">
        <v>77</v>
      </c>
      <c r="AM51" s="124">
        <f t="shared" si="7"/>
        <v>0</v>
      </c>
      <c r="AN51" s="124">
        <f>+K51+AC51-AH51</f>
        <v>70000000</v>
      </c>
      <c r="AO51" s="119" t="s">
        <v>69</v>
      </c>
      <c r="AP51" s="118">
        <v>70000000</v>
      </c>
      <c r="AQ51" s="119" t="s">
        <v>1214</v>
      </c>
      <c r="AR51" s="118">
        <v>0</v>
      </c>
      <c r="AS51" s="127" t="s">
        <v>77</v>
      </c>
      <c r="AT51" s="96">
        <v>0</v>
      </c>
      <c r="AU51" s="160">
        <f t="shared" si="8"/>
        <v>70000000</v>
      </c>
      <c r="AV51" s="98">
        <f t="shared" si="9"/>
        <v>0</v>
      </c>
      <c r="AW51" s="127" t="s">
        <v>77</v>
      </c>
      <c r="AX51" s="119" t="s">
        <v>1215</v>
      </c>
      <c r="AY51" s="154" t="s">
        <v>4380</v>
      </c>
      <c r="AZ51" s="116" t="s">
        <v>69</v>
      </c>
      <c r="BA51" s="116" t="s">
        <v>69</v>
      </c>
    </row>
    <row r="52" spans="2:53" x14ac:dyDescent="0.25">
      <c r="B52" s="116">
        <v>2024</v>
      </c>
      <c r="C52" s="116">
        <v>891780111</v>
      </c>
      <c r="D52" s="117" t="s">
        <v>64</v>
      </c>
      <c r="E52" s="118" t="s">
        <v>4379</v>
      </c>
      <c r="F52" s="118" t="s">
        <v>4378</v>
      </c>
      <c r="G52" s="247">
        <v>0</v>
      </c>
      <c r="H52" s="119" t="s">
        <v>75</v>
      </c>
      <c r="I52" s="118" t="s">
        <v>1819</v>
      </c>
      <c r="J52" s="118" t="s">
        <v>4377</v>
      </c>
      <c r="K52" s="118">
        <v>20000000</v>
      </c>
      <c r="L52" s="116" t="s">
        <v>70</v>
      </c>
      <c r="M52" s="118" t="s">
        <v>4376</v>
      </c>
      <c r="N52" s="118">
        <v>1098775223</v>
      </c>
      <c r="O52" s="122">
        <v>417</v>
      </c>
      <c r="P52" s="239">
        <v>45341</v>
      </c>
      <c r="Q52" s="118">
        <v>212500000</v>
      </c>
      <c r="R52" s="239">
        <v>45355</v>
      </c>
      <c r="S52" s="118">
        <v>20000000</v>
      </c>
      <c r="T52" s="119" t="s">
        <v>67</v>
      </c>
      <c r="U52" s="124">
        <v>72005158</v>
      </c>
      <c r="V52" s="124" t="s">
        <v>3996</v>
      </c>
      <c r="W52" s="125">
        <v>45352</v>
      </c>
      <c r="X52" s="125">
        <v>45355</v>
      </c>
      <c r="Y52" s="231" t="s">
        <v>77</v>
      </c>
      <c r="Z52" s="125">
        <v>45490</v>
      </c>
      <c r="AA52" s="124">
        <f t="shared" si="5"/>
        <v>135</v>
      </c>
      <c r="AB52" s="118">
        <v>0</v>
      </c>
      <c r="AC52" s="118">
        <v>0</v>
      </c>
      <c r="AD52" s="118">
        <v>0</v>
      </c>
      <c r="AE52" s="126" t="s">
        <v>77</v>
      </c>
      <c r="AF52" s="124">
        <f t="shared" si="6"/>
        <v>0</v>
      </c>
      <c r="AG52" s="118">
        <v>0</v>
      </c>
      <c r="AH52" s="118">
        <v>0</v>
      </c>
      <c r="AI52" s="123" t="s">
        <v>77</v>
      </c>
      <c r="AJ52" s="119">
        <v>0</v>
      </c>
      <c r="AK52" s="123" t="s">
        <v>77</v>
      </c>
      <c r="AL52" s="123" t="s">
        <v>77</v>
      </c>
      <c r="AM52" s="124">
        <f t="shared" si="7"/>
        <v>0</v>
      </c>
      <c r="AN52" s="124">
        <f>+K52+AC52-AH52</f>
        <v>20000000</v>
      </c>
      <c r="AO52" s="119" t="s">
        <v>1214</v>
      </c>
      <c r="AP52" s="118">
        <v>20000000</v>
      </c>
      <c r="AQ52" s="119" t="s">
        <v>1214</v>
      </c>
      <c r="AR52" s="118">
        <v>0</v>
      </c>
      <c r="AS52" s="127" t="s">
        <v>77</v>
      </c>
      <c r="AT52" s="96">
        <v>10000000</v>
      </c>
      <c r="AU52" s="160">
        <f t="shared" si="8"/>
        <v>10000000</v>
      </c>
      <c r="AV52" s="98">
        <f t="shared" si="9"/>
        <v>0.5</v>
      </c>
      <c r="AW52" s="127" t="s">
        <v>77</v>
      </c>
      <c r="AX52" s="119" t="s">
        <v>1215</v>
      </c>
      <c r="AY52" s="154" t="s">
        <v>4375</v>
      </c>
      <c r="AZ52" s="116" t="s">
        <v>69</v>
      </c>
      <c r="BA52" s="116" t="s">
        <v>69</v>
      </c>
    </row>
    <row r="53" spans="2:53" x14ac:dyDescent="0.25">
      <c r="B53" s="116">
        <v>2024</v>
      </c>
      <c r="C53" s="116">
        <v>891780111</v>
      </c>
      <c r="D53" s="117" t="s">
        <v>64</v>
      </c>
      <c r="E53" s="118" t="s">
        <v>4374</v>
      </c>
      <c r="F53" s="118" t="s">
        <v>4373</v>
      </c>
      <c r="G53" s="247">
        <v>0</v>
      </c>
      <c r="H53" s="119" t="s">
        <v>75</v>
      </c>
      <c r="I53" s="118" t="s">
        <v>1819</v>
      </c>
      <c r="J53" s="118" t="s">
        <v>4372</v>
      </c>
      <c r="K53" s="118">
        <v>12000000</v>
      </c>
      <c r="L53" s="116" t="s">
        <v>70</v>
      </c>
      <c r="M53" s="118" t="s">
        <v>4371</v>
      </c>
      <c r="N53" s="118">
        <v>36552315</v>
      </c>
      <c r="O53" s="122">
        <v>286</v>
      </c>
      <c r="P53" s="239">
        <v>45328</v>
      </c>
      <c r="Q53" s="118">
        <v>47000000</v>
      </c>
      <c r="R53" s="239">
        <v>45355</v>
      </c>
      <c r="S53" s="118">
        <v>12000000</v>
      </c>
      <c r="T53" s="119" t="s">
        <v>67</v>
      </c>
      <c r="U53" s="124">
        <v>7601791</v>
      </c>
      <c r="V53" s="124" t="s">
        <v>4370</v>
      </c>
      <c r="W53" s="125">
        <v>45352</v>
      </c>
      <c r="X53" s="125">
        <v>45355</v>
      </c>
      <c r="Y53" s="231" t="s">
        <v>77</v>
      </c>
      <c r="Z53" s="125">
        <v>45412</v>
      </c>
      <c r="AA53" s="124">
        <f t="shared" si="5"/>
        <v>57</v>
      </c>
      <c r="AB53" s="118">
        <v>0</v>
      </c>
      <c r="AC53" s="118">
        <v>0</v>
      </c>
      <c r="AD53" s="118">
        <v>0</v>
      </c>
      <c r="AE53" s="126" t="s">
        <v>77</v>
      </c>
      <c r="AF53" s="124">
        <f t="shared" si="6"/>
        <v>0</v>
      </c>
      <c r="AG53" s="118">
        <v>0</v>
      </c>
      <c r="AH53" s="118">
        <v>0</v>
      </c>
      <c r="AI53" s="123" t="s">
        <v>77</v>
      </c>
      <c r="AJ53" s="119">
        <v>0</v>
      </c>
      <c r="AK53" s="123" t="s">
        <v>77</v>
      </c>
      <c r="AL53" s="123" t="s">
        <v>77</v>
      </c>
      <c r="AM53" s="124">
        <f t="shared" si="7"/>
        <v>0</v>
      </c>
      <c r="AN53" s="124">
        <f>+K53+AC53-AH53</f>
        <v>12000000</v>
      </c>
      <c r="AO53" s="119" t="s">
        <v>1214</v>
      </c>
      <c r="AP53" s="118">
        <v>12000000</v>
      </c>
      <c r="AQ53" s="119" t="s">
        <v>1214</v>
      </c>
      <c r="AR53" s="118">
        <v>0</v>
      </c>
      <c r="AS53" s="127" t="s">
        <v>77</v>
      </c>
      <c r="AT53" s="96">
        <v>7000000</v>
      </c>
      <c r="AU53" s="160">
        <f t="shared" si="8"/>
        <v>5000000</v>
      </c>
      <c r="AV53" s="98">
        <f t="shared" si="9"/>
        <v>0.58333333333333337</v>
      </c>
      <c r="AW53" s="127" t="s">
        <v>77</v>
      </c>
      <c r="AX53" s="119" t="s">
        <v>1215</v>
      </c>
      <c r="AY53" s="154" t="s">
        <v>4369</v>
      </c>
      <c r="AZ53" s="116" t="s">
        <v>69</v>
      </c>
      <c r="BA53" s="116" t="s">
        <v>69</v>
      </c>
    </row>
    <row r="54" spans="2:53" x14ac:dyDescent="0.25">
      <c r="B54" s="116">
        <v>2024</v>
      </c>
      <c r="C54" s="116">
        <v>891780111</v>
      </c>
      <c r="D54" s="117" t="s">
        <v>64</v>
      </c>
      <c r="E54" s="118" t="s">
        <v>4368</v>
      </c>
      <c r="F54" s="118" t="s">
        <v>4367</v>
      </c>
      <c r="G54" s="247">
        <v>0</v>
      </c>
      <c r="H54" s="119" t="s">
        <v>75</v>
      </c>
      <c r="I54" s="118" t="s">
        <v>1819</v>
      </c>
      <c r="J54" s="118" t="s">
        <v>4366</v>
      </c>
      <c r="K54" s="118">
        <v>15000000</v>
      </c>
      <c r="L54" s="116" t="s">
        <v>70</v>
      </c>
      <c r="M54" s="118" t="s">
        <v>4365</v>
      </c>
      <c r="N54" s="124">
        <v>84451834</v>
      </c>
      <c r="O54" s="122">
        <v>416</v>
      </c>
      <c r="P54" s="239">
        <v>45341</v>
      </c>
      <c r="Q54" s="118">
        <v>93000000</v>
      </c>
      <c r="R54" s="239">
        <v>45355</v>
      </c>
      <c r="S54" s="118">
        <v>15000000</v>
      </c>
      <c r="T54" s="119" t="s">
        <v>67</v>
      </c>
      <c r="U54" s="124">
        <v>72005158</v>
      </c>
      <c r="V54" s="124" t="s">
        <v>3996</v>
      </c>
      <c r="W54" s="125">
        <v>45352</v>
      </c>
      <c r="X54" s="125">
        <v>45355</v>
      </c>
      <c r="Y54" s="231" t="s">
        <v>77</v>
      </c>
      <c r="Z54" s="125">
        <v>45390</v>
      </c>
      <c r="AA54" s="124">
        <f t="shared" si="5"/>
        <v>35</v>
      </c>
      <c r="AB54" s="118">
        <v>1</v>
      </c>
      <c r="AC54" s="118">
        <v>7500000</v>
      </c>
      <c r="AD54" s="118">
        <v>1</v>
      </c>
      <c r="AE54" s="126">
        <v>45435</v>
      </c>
      <c r="AF54" s="124">
        <f t="shared" si="6"/>
        <v>45</v>
      </c>
      <c r="AG54" s="118">
        <v>0</v>
      </c>
      <c r="AH54" s="118">
        <v>0</v>
      </c>
      <c r="AI54" s="123" t="s">
        <v>77</v>
      </c>
      <c r="AJ54" s="119">
        <v>0</v>
      </c>
      <c r="AK54" s="123" t="s">
        <v>77</v>
      </c>
      <c r="AL54" s="123" t="s">
        <v>77</v>
      </c>
      <c r="AM54" s="124">
        <f t="shared" si="7"/>
        <v>0</v>
      </c>
      <c r="AN54" s="124">
        <f>+K54+AC54-AH54</f>
        <v>22500000</v>
      </c>
      <c r="AO54" s="119" t="s">
        <v>1214</v>
      </c>
      <c r="AP54" s="118">
        <v>15000000</v>
      </c>
      <c r="AQ54" s="119" t="s">
        <v>1214</v>
      </c>
      <c r="AR54" s="118">
        <v>0</v>
      </c>
      <c r="AS54" s="127" t="s">
        <v>77</v>
      </c>
      <c r="AT54" s="96">
        <v>6000000</v>
      </c>
      <c r="AU54" s="160">
        <f t="shared" si="8"/>
        <v>16500000</v>
      </c>
      <c r="AV54" s="98">
        <f t="shared" si="9"/>
        <v>0.26666666666666666</v>
      </c>
      <c r="AW54" s="127" t="s">
        <v>77</v>
      </c>
      <c r="AX54" s="119" t="s">
        <v>1215</v>
      </c>
      <c r="AY54" s="154" t="s">
        <v>4364</v>
      </c>
      <c r="AZ54" s="116" t="s">
        <v>69</v>
      </c>
      <c r="BA54" s="116" t="s">
        <v>69</v>
      </c>
    </row>
    <row r="55" spans="2:53" x14ac:dyDescent="0.25">
      <c r="B55" s="116">
        <v>2024</v>
      </c>
      <c r="C55" s="116">
        <v>891780111</v>
      </c>
      <c r="D55" s="117" t="s">
        <v>64</v>
      </c>
      <c r="E55" s="118" t="s">
        <v>4363</v>
      </c>
      <c r="F55" s="118" t="s">
        <v>4362</v>
      </c>
      <c r="G55" s="247">
        <v>0</v>
      </c>
      <c r="H55" s="119" t="s">
        <v>75</v>
      </c>
      <c r="I55" s="118" t="s">
        <v>1819</v>
      </c>
      <c r="J55" s="118" t="s">
        <v>4361</v>
      </c>
      <c r="K55" s="118">
        <v>1440000</v>
      </c>
      <c r="L55" s="116" t="s">
        <v>70</v>
      </c>
      <c r="M55" s="118" t="s">
        <v>4360</v>
      </c>
      <c r="N55" s="118">
        <v>57464026</v>
      </c>
      <c r="O55" s="122">
        <v>216</v>
      </c>
      <c r="P55" s="239">
        <v>45322</v>
      </c>
      <c r="Q55" s="118">
        <v>67200000</v>
      </c>
      <c r="R55" s="239">
        <v>45355</v>
      </c>
      <c r="S55" s="118">
        <v>1440000</v>
      </c>
      <c r="T55" s="119" t="s">
        <v>67</v>
      </c>
      <c r="U55" s="124">
        <v>16078654</v>
      </c>
      <c r="V55" s="124" t="s">
        <v>3772</v>
      </c>
      <c r="W55" s="125">
        <v>45352</v>
      </c>
      <c r="X55" s="125">
        <v>45355</v>
      </c>
      <c r="Y55" s="231" t="s">
        <v>77</v>
      </c>
      <c r="Z55" s="125">
        <v>45365</v>
      </c>
      <c r="AA55" s="124">
        <f t="shared" si="5"/>
        <v>10</v>
      </c>
      <c r="AB55" s="118">
        <v>0</v>
      </c>
      <c r="AC55" s="118">
        <v>0</v>
      </c>
      <c r="AD55" s="118">
        <v>0</v>
      </c>
      <c r="AE55" s="126" t="s">
        <v>77</v>
      </c>
      <c r="AF55" s="124">
        <f t="shared" si="6"/>
        <v>0</v>
      </c>
      <c r="AG55" s="118">
        <v>0</v>
      </c>
      <c r="AH55" s="118">
        <v>0</v>
      </c>
      <c r="AI55" s="123" t="s">
        <v>77</v>
      </c>
      <c r="AJ55" s="119">
        <v>0</v>
      </c>
      <c r="AK55" s="123" t="s">
        <v>77</v>
      </c>
      <c r="AL55" s="123" t="s">
        <v>77</v>
      </c>
      <c r="AM55" s="124">
        <f t="shared" si="7"/>
        <v>0</v>
      </c>
      <c r="AN55" s="124">
        <f>+K55+AC55-AH55</f>
        <v>1440000</v>
      </c>
      <c r="AO55" s="119" t="s">
        <v>1214</v>
      </c>
      <c r="AP55" s="118">
        <v>1440000</v>
      </c>
      <c r="AQ55" s="119" t="s">
        <v>1214</v>
      </c>
      <c r="AR55" s="118">
        <v>0</v>
      </c>
      <c r="AS55" s="127" t="s">
        <v>77</v>
      </c>
      <c r="AT55" s="96">
        <v>1440000</v>
      </c>
      <c r="AU55" s="160">
        <f t="shared" si="8"/>
        <v>0</v>
      </c>
      <c r="AV55" s="98">
        <f t="shared" si="9"/>
        <v>1</v>
      </c>
      <c r="AW55" s="127" t="s">
        <v>77</v>
      </c>
      <c r="AX55" s="119" t="s">
        <v>1215</v>
      </c>
      <c r="AY55" s="154" t="s">
        <v>4359</v>
      </c>
      <c r="AZ55" s="116" t="s">
        <v>69</v>
      </c>
      <c r="BA55" s="116" t="s">
        <v>69</v>
      </c>
    </row>
    <row r="56" spans="2:53" x14ac:dyDescent="0.25">
      <c r="B56" s="116">
        <v>2024</v>
      </c>
      <c r="C56" s="116">
        <v>891780111</v>
      </c>
      <c r="D56" s="117" t="s">
        <v>64</v>
      </c>
      <c r="E56" s="118" t="s">
        <v>4358</v>
      </c>
      <c r="F56" s="118" t="s">
        <v>4357</v>
      </c>
      <c r="G56" s="247">
        <v>0</v>
      </c>
      <c r="H56" s="119" t="s">
        <v>75</v>
      </c>
      <c r="I56" s="118" t="s">
        <v>1819</v>
      </c>
      <c r="J56" s="118" t="s">
        <v>4356</v>
      </c>
      <c r="K56" s="118">
        <v>20000000</v>
      </c>
      <c r="L56" s="116" t="s">
        <v>70</v>
      </c>
      <c r="M56" s="118" t="s">
        <v>4355</v>
      </c>
      <c r="N56" s="118">
        <v>72213643</v>
      </c>
      <c r="O56" s="122">
        <v>417</v>
      </c>
      <c r="P56" s="239">
        <v>45341</v>
      </c>
      <c r="Q56" s="118">
        <v>212500000</v>
      </c>
      <c r="R56" s="239">
        <v>45355</v>
      </c>
      <c r="S56" s="118">
        <v>20000000</v>
      </c>
      <c r="T56" s="119" t="s">
        <v>67</v>
      </c>
      <c r="U56" s="124">
        <v>72005158</v>
      </c>
      <c r="V56" s="124" t="s">
        <v>3996</v>
      </c>
      <c r="W56" s="125">
        <v>45352</v>
      </c>
      <c r="X56" s="125">
        <v>45355</v>
      </c>
      <c r="Y56" s="231" t="s">
        <v>77</v>
      </c>
      <c r="Z56" s="125">
        <v>45490</v>
      </c>
      <c r="AA56" s="124">
        <f t="shared" si="5"/>
        <v>135</v>
      </c>
      <c r="AB56" s="118">
        <v>0</v>
      </c>
      <c r="AC56" s="118">
        <v>0</v>
      </c>
      <c r="AD56" s="118">
        <v>0</v>
      </c>
      <c r="AE56" s="126" t="s">
        <v>77</v>
      </c>
      <c r="AF56" s="124">
        <f t="shared" si="6"/>
        <v>0</v>
      </c>
      <c r="AG56" s="118">
        <v>0</v>
      </c>
      <c r="AH56" s="118">
        <v>0</v>
      </c>
      <c r="AI56" s="123" t="s">
        <v>77</v>
      </c>
      <c r="AJ56" s="119">
        <v>0</v>
      </c>
      <c r="AK56" s="123" t="s">
        <v>77</v>
      </c>
      <c r="AL56" s="123" t="s">
        <v>77</v>
      </c>
      <c r="AM56" s="124">
        <f t="shared" si="7"/>
        <v>0</v>
      </c>
      <c r="AN56" s="124">
        <f>+K56+AC56-AH56</f>
        <v>20000000</v>
      </c>
      <c r="AO56" s="119" t="s">
        <v>1214</v>
      </c>
      <c r="AP56" s="118">
        <v>20000000</v>
      </c>
      <c r="AQ56" s="119" t="s">
        <v>1214</v>
      </c>
      <c r="AR56" s="118">
        <v>0</v>
      </c>
      <c r="AS56" s="127" t="s">
        <v>77</v>
      </c>
      <c r="AT56" s="96">
        <v>10000000</v>
      </c>
      <c r="AU56" s="160">
        <f t="shared" si="8"/>
        <v>10000000</v>
      </c>
      <c r="AV56" s="98">
        <f t="shared" si="9"/>
        <v>0.5</v>
      </c>
      <c r="AW56" s="127" t="s">
        <v>77</v>
      </c>
      <c r="AX56" s="119" t="s">
        <v>1215</v>
      </c>
      <c r="AY56" s="154" t="s">
        <v>4354</v>
      </c>
      <c r="AZ56" s="116" t="s">
        <v>69</v>
      </c>
      <c r="BA56" s="116" t="s">
        <v>69</v>
      </c>
    </row>
    <row r="57" spans="2:53" x14ac:dyDescent="0.25">
      <c r="B57" s="116">
        <v>2024</v>
      </c>
      <c r="C57" s="116">
        <v>891780111</v>
      </c>
      <c r="D57" s="117" t="s">
        <v>64</v>
      </c>
      <c r="E57" s="118" t="s">
        <v>4353</v>
      </c>
      <c r="F57" s="118" t="s">
        <v>4352</v>
      </c>
      <c r="G57" s="247">
        <v>0</v>
      </c>
      <c r="H57" s="119" t="s">
        <v>75</v>
      </c>
      <c r="I57" s="118" t="s">
        <v>1819</v>
      </c>
      <c r="J57" s="118" t="s">
        <v>4351</v>
      </c>
      <c r="K57" s="118">
        <v>30000000</v>
      </c>
      <c r="L57" s="116" t="s">
        <v>70</v>
      </c>
      <c r="M57" s="118" t="s">
        <v>4350</v>
      </c>
      <c r="N57" s="118">
        <v>1102832707</v>
      </c>
      <c r="O57" s="122">
        <v>417</v>
      </c>
      <c r="P57" s="239">
        <v>45341</v>
      </c>
      <c r="Q57" s="118">
        <v>212500000</v>
      </c>
      <c r="R57" s="239">
        <v>45355</v>
      </c>
      <c r="S57" s="118">
        <v>30000000</v>
      </c>
      <c r="T57" s="119" t="s">
        <v>67</v>
      </c>
      <c r="U57" s="124">
        <v>72005158</v>
      </c>
      <c r="V57" s="124" t="s">
        <v>3996</v>
      </c>
      <c r="W57" s="125">
        <v>45352</v>
      </c>
      <c r="X57" s="125">
        <v>45355</v>
      </c>
      <c r="Y57" s="231" t="s">
        <v>77</v>
      </c>
      <c r="Z57" s="125">
        <v>45490</v>
      </c>
      <c r="AA57" s="124">
        <f t="shared" si="5"/>
        <v>135</v>
      </c>
      <c r="AB57" s="118">
        <v>0</v>
      </c>
      <c r="AC57" s="118">
        <v>0</v>
      </c>
      <c r="AD57" s="118">
        <v>0</v>
      </c>
      <c r="AE57" s="126" t="s">
        <v>77</v>
      </c>
      <c r="AF57" s="124">
        <f t="shared" si="6"/>
        <v>0</v>
      </c>
      <c r="AG57" s="118">
        <v>0</v>
      </c>
      <c r="AH57" s="118">
        <v>0</v>
      </c>
      <c r="AI57" s="123" t="s">
        <v>77</v>
      </c>
      <c r="AJ57" s="119">
        <v>0</v>
      </c>
      <c r="AK57" s="123" t="s">
        <v>77</v>
      </c>
      <c r="AL57" s="123" t="s">
        <v>77</v>
      </c>
      <c r="AM57" s="124">
        <f t="shared" si="7"/>
        <v>0</v>
      </c>
      <c r="AN57" s="124">
        <f>+K57+AC57-AH57</f>
        <v>30000000</v>
      </c>
      <c r="AO57" s="119" t="s">
        <v>1214</v>
      </c>
      <c r="AP57" s="118">
        <v>30000000</v>
      </c>
      <c r="AQ57" s="119" t="s">
        <v>1214</v>
      </c>
      <c r="AR57" s="118">
        <v>0</v>
      </c>
      <c r="AS57" s="127" t="s">
        <v>77</v>
      </c>
      <c r="AT57" s="96">
        <v>12000000</v>
      </c>
      <c r="AU57" s="160">
        <f t="shared" si="8"/>
        <v>18000000</v>
      </c>
      <c r="AV57" s="98">
        <f t="shared" si="9"/>
        <v>0.4</v>
      </c>
      <c r="AW57" s="127" t="s">
        <v>77</v>
      </c>
      <c r="AX57" s="119" t="s">
        <v>1215</v>
      </c>
      <c r="AY57" s="154" t="s">
        <v>4349</v>
      </c>
      <c r="AZ57" s="116" t="s">
        <v>69</v>
      </c>
      <c r="BA57" s="116" t="s">
        <v>69</v>
      </c>
    </row>
    <row r="58" spans="2:53" x14ac:dyDescent="0.25">
      <c r="B58" s="116">
        <v>2024</v>
      </c>
      <c r="C58" s="116">
        <v>891780111</v>
      </c>
      <c r="D58" s="117" t="s">
        <v>64</v>
      </c>
      <c r="E58" s="118" t="s">
        <v>4348</v>
      </c>
      <c r="F58" s="118" t="s">
        <v>4347</v>
      </c>
      <c r="G58" s="247">
        <v>0</v>
      </c>
      <c r="H58" s="119" t="s">
        <v>75</v>
      </c>
      <c r="I58" s="118" t="s">
        <v>1819</v>
      </c>
      <c r="J58" s="118" t="s">
        <v>4346</v>
      </c>
      <c r="K58" s="118">
        <v>30000000</v>
      </c>
      <c r="L58" s="116" t="s">
        <v>70</v>
      </c>
      <c r="M58" s="118" t="s">
        <v>4345</v>
      </c>
      <c r="N58" s="118">
        <v>8712984</v>
      </c>
      <c r="O58" s="122">
        <v>417</v>
      </c>
      <c r="P58" s="239">
        <v>45341</v>
      </c>
      <c r="Q58" s="118">
        <v>212500000</v>
      </c>
      <c r="R58" s="239">
        <v>45355</v>
      </c>
      <c r="S58" s="118">
        <v>30000000</v>
      </c>
      <c r="T58" s="119" t="s">
        <v>67</v>
      </c>
      <c r="U58" s="124">
        <v>72005158</v>
      </c>
      <c r="V58" s="124" t="s">
        <v>3996</v>
      </c>
      <c r="W58" s="125">
        <v>45352</v>
      </c>
      <c r="X58" s="125">
        <v>45355</v>
      </c>
      <c r="Y58" s="231" t="s">
        <v>77</v>
      </c>
      <c r="Z58" s="125">
        <v>45490</v>
      </c>
      <c r="AA58" s="124">
        <f t="shared" si="5"/>
        <v>135</v>
      </c>
      <c r="AB58" s="118">
        <v>0</v>
      </c>
      <c r="AC58" s="118">
        <v>0</v>
      </c>
      <c r="AD58" s="118">
        <v>0</v>
      </c>
      <c r="AE58" s="126" t="s">
        <v>77</v>
      </c>
      <c r="AF58" s="124">
        <f t="shared" si="6"/>
        <v>0</v>
      </c>
      <c r="AG58" s="118">
        <v>0</v>
      </c>
      <c r="AH58" s="118">
        <v>0</v>
      </c>
      <c r="AI58" s="123" t="s">
        <v>77</v>
      </c>
      <c r="AJ58" s="119">
        <v>0</v>
      </c>
      <c r="AK58" s="123" t="s">
        <v>77</v>
      </c>
      <c r="AL58" s="123" t="s">
        <v>77</v>
      </c>
      <c r="AM58" s="124">
        <f t="shared" si="7"/>
        <v>0</v>
      </c>
      <c r="AN58" s="124">
        <f>+K58+AC58-AH58</f>
        <v>30000000</v>
      </c>
      <c r="AO58" s="119" t="s">
        <v>1214</v>
      </c>
      <c r="AP58" s="118">
        <v>30000000</v>
      </c>
      <c r="AQ58" s="119" t="s">
        <v>1214</v>
      </c>
      <c r="AR58" s="118">
        <v>0</v>
      </c>
      <c r="AS58" s="127" t="s">
        <v>77</v>
      </c>
      <c r="AT58" s="96">
        <v>12000000</v>
      </c>
      <c r="AU58" s="160">
        <f t="shared" si="8"/>
        <v>18000000</v>
      </c>
      <c r="AV58" s="98">
        <f t="shared" si="9"/>
        <v>0.4</v>
      </c>
      <c r="AW58" s="127" t="s">
        <v>77</v>
      </c>
      <c r="AX58" s="119" t="s">
        <v>1215</v>
      </c>
      <c r="AY58" s="154" t="s">
        <v>4344</v>
      </c>
      <c r="AZ58" s="116" t="s">
        <v>69</v>
      </c>
      <c r="BA58" s="116" t="s">
        <v>69</v>
      </c>
    </row>
    <row r="59" spans="2:53" x14ac:dyDescent="0.25">
      <c r="B59" s="116">
        <v>2024</v>
      </c>
      <c r="C59" s="116">
        <v>891780111</v>
      </c>
      <c r="D59" s="117" t="s">
        <v>64</v>
      </c>
      <c r="E59" s="118" t="s">
        <v>4343</v>
      </c>
      <c r="F59" s="118" t="s">
        <v>4342</v>
      </c>
      <c r="G59" s="247">
        <v>0</v>
      </c>
      <c r="H59" s="119" t="s">
        <v>75</v>
      </c>
      <c r="I59" s="118" t="s">
        <v>1819</v>
      </c>
      <c r="J59" s="118" t="s">
        <v>4341</v>
      </c>
      <c r="K59" s="118">
        <v>23800000</v>
      </c>
      <c r="L59" s="116" t="s">
        <v>70</v>
      </c>
      <c r="M59" s="118" t="s">
        <v>4340</v>
      </c>
      <c r="N59" s="118">
        <v>1082872242</v>
      </c>
      <c r="O59" s="122">
        <v>435</v>
      </c>
      <c r="P59" s="239">
        <v>45343</v>
      </c>
      <c r="Q59" s="118">
        <v>163000000</v>
      </c>
      <c r="R59" s="239">
        <v>45355</v>
      </c>
      <c r="S59" s="118">
        <v>23800000</v>
      </c>
      <c r="T59" s="119" t="s">
        <v>67</v>
      </c>
      <c r="U59" s="124">
        <v>72220242</v>
      </c>
      <c r="V59" s="124" t="s">
        <v>1210</v>
      </c>
      <c r="W59" s="125">
        <v>45352</v>
      </c>
      <c r="X59" s="125">
        <v>45355</v>
      </c>
      <c r="Y59" s="231" t="s">
        <v>77</v>
      </c>
      <c r="Z59" s="125">
        <v>45561</v>
      </c>
      <c r="AA59" s="124">
        <f t="shared" si="5"/>
        <v>206</v>
      </c>
      <c r="AB59" s="118">
        <v>0</v>
      </c>
      <c r="AC59" s="118">
        <v>0</v>
      </c>
      <c r="AD59" s="118">
        <v>0</v>
      </c>
      <c r="AE59" s="126" t="s">
        <v>77</v>
      </c>
      <c r="AF59" s="124">
        <f t="shared" si="6"/>
        <v>0</v>
      </c>
      <c r="AG59" s="118">
        <v>0</v>
      </c>
      <c r="AH59" s="118">
        <v>0</v>
      </c>
      <c r="AI59" s="123" t="s">
        <v>77</v>
      </c>
      <c r="AJ59" s="119">
        <v>0</v>
      </c>
      <c r="AK59" s="123" t="s">
        <v>77</v>
      </c>
      <c r="AL59" s="123" t="s">
        <v>77</v>
      </c>
      <c r="AM59" s="124">
        <f t="shared" si="7"/>
        <v>0</v>
      </c>
      <c r="AN59" s="124">
        <f>+K59+AC59-AH59</f>
        <v>23800000</v>
      </c>
      <c r="AO59" s="119" t="s">
        <v>1214</v>
      </c>
      <c r="AP59" s="118">
        <v>23800000</v>
      </c>
      <c r="AQ59" s="119" t="s">
        <v>1214</v>
      </c>
      <c r="AR59" s="118">
        <v>0</v>
      </c>
      <c r="AS59" s="127" t="s">
        <v>77</v>
      </c>
      <c r="AT59" s="96">
        <v>6800000</v>
      </c>
      <c r="AU59" s="160">
        <f t="shared" si="8"/>
        <v>17000000</v>
      </c>
      <c r="AV59" s="98">
        <f t="shared" si="9"/>
        <v>0.2857142857142857</v>
      </c>
      <c r="AW59" s="127" t="s">
        <v>77</v>
      </c>
      <c r="AX59" s="119" t="s">
        <v>1215</v>
      </c>
      <c r="AY59" s="154" t="s">
        <v>4339</v>
      </c>
      <c r="AZ59" s="116" t="s">
        <v>69</v>
      </c>
      <c r="BA59" s="116" t="s">
        <v>69</v>
      </c>
    </row>
    <row r="60" spans="2:53" x14ac:dyDescent="0.25">
      <c r="B60" s="116">
        <v>2024</v>
      </c>
      <c r="C60" s="116">
        <v>891780111</v>
      </c>
      <c r="D60" s="117" t="s">
        <v>64</v>
      </c>
      <c r="E60" s="118" t="s">
        <v>4338</v>
      </c>
      <c r="F60" s="118" t="s">
        <v>4337</v>
      </c>
      <c r="G60" s="247">
        <v>0</v>
      </c>
      <c r="H60" s="119" t="s">
        <v>75</v>
      </c>
      <c r="I60" s="118" t="s">
        <v>1819</v>
      </c>
      <c r="J60" s="118" t="s">
        <v>4336</v>
      </c>
      <c r="K60" s="118">
        <v>86123600</v>
      </c>
      <c r="L60" s="116" t="s">
        <v>70</v>
      </c>
      <c r="M60" s="118" t="s">
        <v>4335</v>
      </c>
      <c r="N60" s="118">
        <v>901781602</v>
      </c>
      <c r="O60" s="122">
        <v>261</v>
      </c>
      <c r="P60" s="239">
        <v>45327</v>
      </c>
      <c r="Q60" s="118">
        <v>86580000</v>
      </c>
      <c r="R60" s="239">
        <v>45355</v>
      </c>
      <c r="S60" s="118">
        <v>86123600</v>
      </c>
      <c r="T60" s="119" t="s">
        <v>67</v>
      </c>
      <c r="U60" s="124">
        <v>84458088</v>
      </c>
      <c r="V60" s="124" t="s">
        <v>4082</v>
      </c>
      <c r="W60" s="125">
        <v>45355</v>
      </c>
      <c r="X60" s="125">
        <v>45356</v>
      </c>
      <c r="Y60" s="169">
        <v>45356</v>
      </c>
      <c r="Z60" s="125">
        <v>45509</v>
      </c>
      <c r="AA60" s="124">
        <f t="shared" si="5"/>
        <v>153</v>
      </c>
      <c r="AB60" s="118">
        <v>0</v>
      </c>
      <c r="AC60" s="118">
        <v>0</v>
      </c>
      <c r="AD60" s="118">
        <v>0</v>
      </c>
      <c r="AE60" s="126" t="s">
        <v>77</v>
      </c>
      <c r="AF60" s="124">
        <f t="shared" si="6"/>
        <v>0</v>
      </c>
      <c r="AG60" s="118">
        <v>0</v>
      </c>
      <c r="AH60" s="118">
        <v>0</v>
      </c>
      <c r="AI60" s="123" t="s">
        <v>77</v>
      </c>
      <c r="AJ60" s="119">
        <v>0</v>
      </c>
      <c r="AK60" s="123" t="s">
        <v>77</v>
      </c>
      <c r="AL60" s="123" t="s">
        <v>77</v>
      </c>
      <c r="AM60" s="124">
        <f t="shared" si="7"/>
        <v>0</v>
      </c>
      <c r="AN60" s="124">
        <f>+K60+AC60-AH60</f>
        <v>86123600</v>
      </c>
      <c r="AO60" s="119" t="s">
        <v>1214</v>
      </c>
      <c r="AP60" s="118">
        <v>86123600</v>
      </c>
      <c r="AQ60" s="119" t="s">
        <v>1214</v>
      </c>
      <c r="AR60" s="118">
        <v>0</v>
      </c>
      <c r="AS60" s="127" t="s">
        <v>77</v>
      </c>
      <c r="AT60" s="96">
        <v>0</v>
      </c>
      <c r="AU60" s="160">
        <f t="shared" si="8"/>
        <v>86123600</v>
      </c>
      <c r="AV60" s="98">
        <f t="shared" si="9"/>
        <v>0</v>
      </c>
      <c r="AW60" s="127" t="s">
        <v>77</v>
      </c>
      <c r="AX60" s="119" t="s">
        <v>1215</v>
      </c>
      <c r="AY60" s="154" t="s">
        <v>4334</v>
      </c>
      <c r="AZ60" s="116" t="s">
        <v>69</v>
      </c>
      <c r="BA60" s="116" t="s">
        <v>69</v>
      </c>
    </row>
    <row r="61" spans="2:53" x14ac:dyDescent="0.25">
      <c r="B61" s="116">
        <v>2024</v>
      </c>
      <c r="C61" s="116">
        <v>891780111</v>
      </c>
      <c r="D61" s="117" t="s">
        <v>64</v>
      </c>
      <c r="E61" s="118" t="s">
        <v>4333</v>
      </c>
      <c r="F61" s="118" t="s">
        <v>4332</v>
      </c>
      <c r="G61" s="247">
        <v>0</v>
      </c>
      <c r="H61" s="119" t="s">
        <v>75</v>
      </c>
      <c r="I61" s="118" t="s">
        <v>1819</v>
      </c>
      <c r="J61" s="118" t="s">
        <v>4331</v>
      </c>
      <c r="K61" s="118">
        <v>12000000</v>
      </c>
      <c r="L61" s="116" t="s">
        <v>70</v>
      </c>
      <c r="M61" s="118" t="s">
        <v>4330</v>
      </c>
      <c r="N61" s="118">
        <v>1082920511</v>
      </c>
      <c r="O61" s="122">
        <v>244</v>
      </c>
      <c r="P61" s="239">
        <v>45323</v>
      </c>
      <c r="Q61" s="118">
        <v>572500000</v>
      </c>
      <c r="R61" s="239">
        <v>45355</v>
      </c>
      <c r="S61" s="118">
        <v>12000000</v>
      </c>
      <c r="T61" s="119" t="s">
        <v>67</v>
      </c>
      <c r="U61" s="124">
        <v>1082939683</v>
      </c>
      <c r="V61" s="124" t="s">
        <v>3761</v>
      </c>
      <c r="W61" s="125">
        <v>45355</v>
      </c>
      <c r="X61" s="125">
        <v>45355</v>
      </c>
      <c r="Y61" s="231" t="s">
        <v>77</v>
      </c>
      <c r="Z61" s="125">
        <v>45458</v>
      </c>
      <c r="AA61" s="124">
        <f t="shared" si="5"/>
        <v>103</v>
      </c>
      <c r="AB61" s="118">
        <v>0</v>
      </c>
      <c r="AC61" s="118">
        <v>0</v>
      </c>
      <c r="AD61" s="118">
        <v>0</v>
      </c>
      <c r="AE61" s="126" t="s">
        <v>77</v>
      </c>
      <c r="AF61" s="124">
        <f t="shared" si="6"/>
        <v>0</v>
      </c>
      <c r="AG61" s="118">
        <v>0</v>
      </c>
      <c r="AH61" s="118">
        <v>0</v>
      </c>
      <c r="AI61" s="123" t="s">
        <v>77</v>
      </c>
      <c r="AJ61" s="119">
        <v>0</v>
      </c>
      <c r="AK61" s="123" t="s">
        <v>77</v>
      </c>
      <c r="AL61" s="123" t="s">
        <v>77</v>
      </c>
      <c r="AM61" s="124">
        <f t="shared" si="7"/>
        <v>0</v>
      </c>
      <c r="AN61" s="124">
        <f>+K61+AC61-AH61</f>
        <v>12000000</v>
      </c>
      <c r="AO61" s="119" t="s">
        <v>69</v>
      </c>
      <c r="AP61" s="118">
        <v>12000000</v>
      </c>
      <c r="AQ61" s="119" t="s">
        <v>1214</v>
      </c>
      <c r="AR61" s="118">
        <v>0</v>
      </c>
      <c r="AS61" s="127" t="s">
        <v>77</v>
      </c>
      <c r="AT61" s="96">
        <v>6000000</v>
      </c>
      <c r="AU61" s="160">
        <f t="shared" si="8"/>
        <v>6000000</v>
      </c>
      <c r="AV61" s="98">
        <f t="shared" si="9"/>
        <v>0.5</v>
      </c>
      <c r="AW61" s="127" t="s">
        <v>77</v>
      </c>
      <c r="AX61" s="119" t="s">
        <v>1215</v>
      </c>
      <c r="AY61" s="154" t="s">
        <v>4329</v>
      </c>
      <c r="AZ61" s="116" t="s">
        <v>69</v>
      </c>
      <c r="BA61" s="116" t="s">
        <v>69</v>
      </c>
    </row>
    <row r="62" spans="2:53" x14ac:dyDescent="0.25">
      <c r="B62" s="116">
        <v>2024</v>
      </c>
      <c r="C62" s="116">
        <v>891780111</v>
      </c>
      <c r="D62" s="117" t="s">
        <v>64</v>
      </c>
      <c r="E62" s="118" t="s">
        <v>4328</v>
      </c>
      <c r="F62" s="118" t="s">
        <v>4327</v>
      </c>
      <c r="G62" s="247">
        <v>0</v>
      </c>
      <c r="H62" s="119" t="s">
        <v>75</v>
      </c>
      <c r="I62" s="118" t="s">
        <v>1819</v>
      </c>
      <c r="J62" s="118" t="s">
        <v>4326</v>
      </c>
      <c r="K62" s="118">
        <v>1440000</v>
      </c>
      <c r="L62" s="116" t="s">
        <v>70</v>
      </c>
      <c r="M62" s="118" t="s">
        <v>4325</v>
      </c>
      <c r="N62" s="118">
        <v>57433180</v>
      </c>
      <c r="O62" s="122">
        <v>216</v>
      </c>
      <c r="P62" s="239">
        <v>45322</v>
      </c>
      <c r="Q62" s="118">
        <v>67200000</v>
      </c>
      <c r="R62" s="239">
        <v>45355</v>
      </c>
      <c r="S62" s="118">
        <v>1440000</v>
      </c>
      <c r="T62" s="119" t="s">
        <v>67</v>
      </c>
      <c r="U62" s="124">
        <v>16078654</v>
      </c>
      <c r="V62" s="124" t="s">
        <v>3772</v>
      </c>
      <c r="W62" s="125">
        <v>45355</v>
      </c>
      <c r="X62" s="125">
        <v>45355</v>
      </c>
      <c r="Y62" s="231" t="s">
        <v>77</v>
      </c>
      <c r="Z62" s="125">
        <v>45365</v>
      </c>
      <c r="AA62" s="124">
        <f t="shared" si="5"/>
        <v>10</v>
      </c>
      <c r="AB62" s="118">
        <v>0</v>
      </c>
      <c r="AC62" s="118">
        <v>0</v>
      </c>
      <c r="AD62" s="118">
        <v>0</v>
      </c>
      <c r="AE62" s="126" t="s">
        <v>77</v>
      </c>
      <c r="AF62" s="124">
        <f t="shared" si="6"/>
        <v>0</v>
      </c>
      <c r="AG62" s="118">
        <v>0</v>
      </c>
      <c r="AH62" s="118">
        <v>0</v>
      </c>
      <c r="AI62" s="123" t="s">
        <v>77</v>
      </c>
      <c r="AJ62" s="119">
        <v>0</v>
      </c>
      <c r="AK62" s="123" t="s">
        <v>77</v>
      </c>
      <c r="AL62" s="123" t="s">
        <v>77</v>
      </c>
      <c r="AM62" s="124">
        <f t="shared" si="7"/>
        <v>0</v>
      </c>
      <c r="AN62" s="124">
        <f>+K62+AC62-AH62</f>
        <v>1440000</v>
      </c>
      <c r="AO62" s="119" t="s">
        <v>1214</v>
      </c>
      <c r="AP62" s="118">
        <v>1440000</v>
      </c>
      <c r="AQ62" s="119" t="s">
        <v>1214</v>
      </c>
      <c r="AR62" s="118">
        <v>0</v>
      </c>
      <c r="AS62" s="127" t="s">
        <v>77</v>
      </c>
      <c r="AT62" s="96">
        <v>1440000</v>
      </c>
      <c r="AU62" s="160">
        <f t="shared" si="8"/>
        <v>0</v>
      </c>
      <c r="AV62" s="98">
        <f t="shared" si="9"/>
        <v>1</v>
      </c>
      <c r="AW62" s="127" t="s">
        <v>77</v>
      </c>
      <c r="AX62" s="119" t="s">
        <v>1215</v>
      </c>
      <c r="AY62" s="154" t="s">
        <v>4324</v>
      </c>
      <c r="AZ62" s="116" t="s">
        <v>69</v>
      </c>
      <c r="BA62" s="116" t="s">
        <v>69</v>
      </c>
    </row>
    <row r="63" spans="2:53" x14ac:dyDescent="0.25">
      <c r="B63" s="116">
        <v>2024</v>
      </c>
      <c r="C63" s="116">
        <v>891780111</v>
      </c>
      <c r="D63" s="117" t="s">
        <v>64</v>
      </c>
      <c r="E63" s="118" t="s">
        <v>4323</v>
      </c>
      <c r="F63" s="118" t="s">
        <v>4322</v>
      </c>
      <c r="G63" s="247">
        <v>0</v>
      </c>
      <c r="H63" s="119" t="s">
        <v>75</v>
      </c>
      <c r="I63" s="117" t="s">
        <v>65</v>
      </c>
      <c r="J63" s="118" t="s">
        <v>4321</v>
      </c>
      <c r="K63" s="118">
        <v>10000000</v>
      </c>
      <c r="L63" s="116" t="s">
        <v>70</v>
      </c>
      <c r="M63" s="118" t="s">
        <v>4320</v>
      </c>
      <c r="N63" s="118">
        <v>1082990692</v>
      </c>
      <c r="O63" s="122">
        <v>244</v>
      </c>
      <c r="P63" s="239">
        <v>45323</v>
      </c>
      <c r="Q63" s="118">
        <v>572500000</v>
      </c>
      <c r="R63" s="239">
        <v>45356</v>
      </c>
      <c r="S63" s="118">
        <v>10000000</v>
      </c>
      <c r="T63" s="119" t="s">
        <v>67</v>
      </c>
      <c r="U63" s="124">
        <v>1082939683</v>
      </c>
      <c r="V63" s="124" t="s">
        <v>3761</v>
      </c>
      <c r="W63" s="125">
        <v>45355</v>
      </c>
      <c r="X63" s="125">
        <v>45356</v>
      </c>
      <c r="Y63" s="231" t="s">
        <v>77</v>
      </c>
      <c r="Z63" s="125">
        <v>45458</v>
      </c>
      <c r="AA63" s="124">
        <f t="shared" si="5"/>
        <v>102</v>
      </c>
      <c r="AB63" s="118">
        <v>0</v>
      </c>
      <c r="AC63" s="118">
        <v>0</v>
      </c>
      <c r="AD63" s="118">
        <v>0</v>
      </c>
      <c r="AE63" s="126" t="s">
        <v>77</v>
      </c>
      <c r="AF63" s="124">
        <f t="shared" si="6"/>
        <v>0</v>
      </c>
      <c r="AG63" s="118">
        <v>0</v>
      </c>
      <c r="AH63" s="118">
        <v>0</v>
      </c>
      <c r="AI63" s="123" t="s">
        <v>77</v>
      </c>
      <c r="AJ63" s="119">
        <v>0</v>
      </c>
      <c r="AK63" s="123" t="s">
        <v>77</v>
      </c>
      <c r="AL63" s="123" t="s">
        <v>77</v>
      </c>
      <c r="AM63" s="124">
        <f t="shared" si="7"/>
        <v>0</v>
      </c>
      <c r="AN63" s="124">
        <f>+K63+AC63-AH63</f>
        <v>10000000</v>
      </c>
      <c r="AO63" s="119" t="s">
        <v>69</v>
      </c>
      <c r="AP63" s="118">
        <v>10000000</v>
      </c>
      <c r="AQ63" s="119" t="s">
        <v>1214</v>
      </c>
      <c r="AR63" s="118">
        <v>0</v>
      </c>
      <c r="AS63" s="127" t="s">
        <v>77</v>
      </c>
      <c r="AT63" s="96">
        <v>5000000</v>
      </c>
      <c r="AU63" s="160">
        <f t="shared" si="8"/>
        <v>5000000</v>
      </c>
      <c r="AV63" s="98">
        <f t="shared" si="9"/>
        <v>0.5</v>
      </c>
      <c r="AW63" s="127" t="s">
        <v>77</v>
      </c>
      <c r="AX63" s="119" t="s">
        <v>1215</v>
      </c>
      <c r="AY63" s="154" t="s">
        <v>4319</v>
      </c>
      <c r="AZ63" s="116" t="s">
        <v>69</v>
      </c>
      <c r="BA63" s="116" t="s">
        <v>69</v>
      </c>
    </row>
    <row r="64" spans="2:53" x14ac:dyDescent="0.25">
      <c r="B64" s="116">
        <v>2024</v>
      </c>
      <c r="C64" s="116">
        <v>891780111</v>
      </c>
      <c r="D64" s="117" t="s">
        <v>64</v>
      </c>
      <c r="E64" s="118" t="s">
        <v>4318</v>
      </c>
      <c r="F64" s="118" t="s">
        <v>4317</v>
      </c>
      <c r="G64" s="247">
        <v>0</v>
      </c>
      <c r="H64" s="119" t="s">
        <v>75</v>
      </c>
      <c r="I64" s="117" t="s">
        <v>65</v>
      </c>
      <c r="J64" s="118" t="s">
        <v>4316</v>
      </c>
      <c r="K64" s="118">
        <v>13200000</v>
      </c>
      <c r="L64" s="116" t="s">
        <v>70</v>
      </c>
      <c r="M64" s="124" t="s">
        <v>4315</v>
      </c>
      <c r="N64" s="124">
        <v>1065817521</v>
      </c>
      <c r="O64" s="122">
        <v>244</v>
      </c>
      <c r="P64" s="239">
        <v>45323</v>
      </c>
      <c r="Q64" s="118">
        <v>572500000</v>
      </c>
      <c r="R64" s="239">
        <v>45356</v>
      </c>
      <c r="S64" s="118">
        <v>13200000</v>
      </c>
      <c r="T64" s="119" t="s">
        <v>67</v>
      </c>
      <c r="U64" s="124">
        <v>1082939683</v>
      </c>
      <c r="V64" s="124" t="s">
        <v>3761</v>
      </c>
      <c r="W64" s="125">
        <v>45355</v>
      </c>
      <c r="X64" s="125">
        <v>45356</v>
      </c>
      <c r="Y64" s="231" t="s">
        <v>77</v>
      </c>
      <c r="Z64" s="125">
        <v>45458</v>
      </c>
      <c r="AA64" s="124">
        <f t="shared" si="5"/>
        <v>102</v>
      </c>
      <c r="AB64" s="118">
        <v>0</v>
      </c>
      <c r="AC64" s="118">
        <v>0</v>
      </c>
      <c r="AD64" s="118">
        <v>0</v>
      </c>
      <c r="AE64" s="126" t="s">
        <v>77</v>
      </c>
      <c r="AF64" s="124">
        <f t="shared" si="6"/>
        <v>0</v>
      </c>
      <c r="AG64" s="118">
        <v>0</v>
      </c>
      <c r="AH64" s="118">
        <v>0</v>
      </c>
      <c r="AI64" s="123" t="s">
        <v>77</v>
      </c>
      <c r="AJ64" s="119">
        <v>0</v>
      </c>
      <c r="AK64" s="123" t="s">
        <v>77</v>
      </c>
      <c r="AL64" s="123" t="s">
        <v>77</v>
      </c>
      <c r="AM64" s="124">
        <f t="shared" si="7"/>
        <v>0</v>
      </c>
      <c r="AN64" s="124">
        <f>+K64+AC64-AH64</f>
        <v>13200000</v>
      </c>
      <c r="AO64" s="119" t="s">
        <v>69</v>
      </c>
      <c r="AP64" s="118">
        <v>13200000</v>
      </c>
      <c r="AQ64" s="119" t="s">
        <v>1214</v>
      </c>
      <c r="AR64" s="118">
        <v>0</v>
      </c>
      <c r="AS64" s="127" t="s">
        <v>77</v>
      </c>
      <c r="AT64" s="96">
        <v>6600000</v>
      </c>
      <c r="AU64" s="160">
        <f t="shared" si="8"/>
        <v>6600000</v>
      </c>
      <c r="AV64" s="98">
        <f t="shared" si="9"/>
        <v>0.5</v>
      </c>
      <c r="AW64" s="127" t="s">
        <v>77</v>
      </c>
      <c r="AX64" s="119" t="s">
        <v>1215</v>
      </c>
      <c r="AY64" s="154" t="s">
        <v>4314</v>
      </c>
      <c r="AZ64" s="116" t="s">
        <v>69</v>
      </c>
      <c r="BA64" s="116" t="s">
        <v>69</v>
      </c>
    </row>
    <row r="65" spans="2:53" x14ac:dyDescent="0.25">
      <c r="B65" s="116">
        <v>2024</v>
      </c>
      <c r="C65" s="116">
        <v>891780111</v>
      </c>
      <c r="D65" s="117" t="s">
        <v>64</v>
      </c>
      <c r="E65" s="118" t="s">
        <v>4313</v>
      </c>
      <c r="F65" s="118" t="s">
        <v>4312</v>
      </c>
      <c r="G65" s="247">
        <v>0</v>
      </c>
      <c r="H65" s="119" t="s">
        <v>75</v>
      </c>
      <c r="I65" s="117" t="s">
        <v>65</v>
      </c>
      <c r="J65" s="118" t="s">
        <v>4311</v>
      </c>
      <c r="K65" s="118">
        <v>14400000</v>
      </c>
      <c r="L65" s="116" t="s">
        <v>70</v>
      </c>
      <c r="M65" s="124" t="s">
        <v>4310</v>
      </c>
      <c r="N65" s="124">
        <v>7601537</v>
      </c>
      <c r="O65" s="122">
        <v>244</v>
      </c>
      <c r="P65" s="239">
        <v>45323</v>
      </c>
      <c r="Q65" s="118">
        <v>572500000</v>
      </c>
      <c r="R65" s="239">
        <v>45359</v>
      </c>
      <c r="S65" s="118">
        <v>14400000</v>
      </c>
      <c r="T65" s="119" t="s">
        <v>67</v>
      </c>
      <c r="U65" s="124">
        <v>1082939683</v>
      </c>
      <c r="V65" s="124" t="s">
        <v>3761</v>
      </c>
      <c r="W65" s="125">
        <v>45355</v>
      </c>
      <c r="X65" s="125">
        <v>45359</v>
      </c>
      <c r="Y65" s="231" t="s">
        <v>77</v>
      </c>
      <c r="Z65" s="125">
        <v>45458</v>
      </c>
      <c r="AA65" s="124">
        <f t="shared" si="5"/>
        <v>99</v>
      </c>
      <c r="AB65" s="118">
        <v>0</v>
      </c>
      <c r="AC65" s="118">
        <v>0</v>
      </c>
      <c r="AD65" s="118">
        <v>0</v>
      </c>
      <c r="AE65" s="126" t="s">
        <v>77</v>
      </c>
      <c r="AF65" s="124">
        <f t="shared" si="6"/>
        <v>0</v>
      </c>
      <c r="AG65" s="118">
        <v>0</v>
      </c>
      <c r="AH65" s="118">
        <v>0</v>
      </c>
      <c r="AI65" s="123" t="s">
        <v>77</v>
      </c>
      <c r="AJ65" s="119">
        <v>0</v>
      </c>
      <c r="AK65" s="123" t="s">
        <v>77</v>
      </c>
      <c r="AL65" s="123" t="s">
        <v>77</v>
      </c>
      <c r="AM65" s="124">
        <f t="shared" si="7"/>
        <v>0</v>
      </c>
      <c r="AN65" s="124">
        <f>+K65+AC65-AH65</f>
        <v>14400000</v>
      </c>
      <c r="AO65" s="119" t="s">
        <v>69</v>
      </c>
      <c r="AP65" s="118">
        <v>14400000</v>
      </c>
      <c r="AQ65" s="119" t="s">
        <v>1214</v>
      </c>
      <c r="AR65" s="118">
        <v>0</v>
      </c>
      <c r="AS65" s="127" t="s">
        <v>77</v>
      </c>
      <c r="AT65" s="96">
        <v>7200000</v>
      </c>
      <c r="AU65" s="160">
        <f t="shared" si="8"/>
        <v>7200000</v>
      </c>
      <c r="AV65" s="98">
        <f t="shared" si="9"/>
        <v>0.5</v>
      </c>
      <c r="AW65" s="127" t="s">
        <v>77</v>
      </c>
      <c r="AX65" s="119" t="s">
        <v>1215</v>
      </c>
      <c r="AY65" s="154" t="s">
        <v>4309</v>
      </c>
      <c r="AZ65" s="116" t="s">
        <v>69</v>
      </c>
      <c r="BA65" s="116" t="s">
        <v>69</v>
      </c>
    </row>
    <row r="66" spans="2:53" x14ac:dyDescent="0.25">
      <c r="B66" s="116">
        <v>2024</v>
      </c>
      <c r="C66" s="116">
        <v>891780111</v>
      </c>
      <c r="D66" s="117" t="s">
        <v>64</v>
      </c>
      <c r="E66" s="118" t="s">
        <v>4308</v>
      </c>
      <c r="F66" s="118" t="s">
        <v>4307</v>
      </c>
      <c r="G66" s="247">
        <v>0</v>
      </c>
      <c r="H66" s="119" t="s">
        <v>75</v>
      </c>
      <c r="I66" s="117" t="s">
        <v>1819</v>
      </c>
      <c r="J66" s="118" t="s">
        <v>4306</v>
      </c>
      <c r="K66" s="118">
        <v>57380000</v>
      </c>
      <c r="L66" s="116" t="s">
        <v>70</v>
      </c>
      <c r="M66" s="124" t="s">
        <v>4305</v>
      </c>
      <c r="N66" s="124">
        <v>1082925036</v>
      </c>
      <c r="O66" s="122" t="s">
        <v>4304</v>
      </c>
      <c r="P66" s="239">
        <v>45327</v>
      </c>
      <c r="Q66" s="118" t="s">
        <v>4303</v>
      </c>
      <c r="R66" s="239">
        <v>45357</v>
      </c>
      <c r="S66" s="118">
        <v>57380000</v>
      </c>
      <c r="T66" s="119" t="s">
        <v>67</v>
      </c>
      <c r="U66" s="124">
        <v>84458088</v>
      </c>
      <c r="V66" s="124" t="s">
        <v>4082</v>
      </c>
      <c r="W66" s="125">
        <v>45357</v>
      </c>
      <c r="X66" s="125">
        <v>45362</v>
      </c>
      <c r="Y66" s="169">
        <v>45352</v>
      </c>
      <c r="Z66" s="125">
        <v>45512</v>
      </c>
      <c r="AA66" s="124">
        <f t="shared" si="5"/>
        <v>160</v>
      </c>
      <c r="AB66" s="118">
        <v>0</v>
      </c>
      <c r="AC66" s="118">
        <v>0</v>
      </c>
      <c r="AD66" s="118">
        <v>0</v>
      </c>
      <c r="AE66" s="126" t="s">
        <v>77</v>
      </c>
      <c r="AF66" s="124">
        <f t="shared" si="6"/>
        <v>0</v>
      </c>
      <c r="AG66" s="118">
        <v>0</v>
      </c>
      <c r="AH66" s="118">
        <v>0</v>
      </c>
      <c r="AI66" s="123" t="s">
        <v>77</v>
      </c>
      <c r="AJ66" s="119">
        <v>0</v>
      </c>
      <c r="AK66" s="123" t="s">
        <v>77</v>
      </c>
      <c r="AL66" s="123" t="s">
        <v>77</v>
      </c>
      <c r="AM66" s="124">
        <f t="shared" si="7"/>
        <v>0</v>
      </c>
      <c r="AN66" s="124">
        <f>+K66+AC66-AH66</f>
        <v>57380000</v>
      </c>
      <c r="AO66" s="119" t="s">
        <v>1214</v>
      </c>
      <c r="AP66" s="118">
        <v>57380000</v>
      </c>
      <c r="AQ66" s="119" t="s">
        <v>1214</v>
      </c>
      <c r="AR66" s="118">
        <v>0</v>
      </c>
      <c r="AS66" s="127" t="s">
        <v>77</v>
      </c>
      <c r="AT66" s="96">
        <v>0</v>
      </c>
      <c r="AU66" s="160">
        <f t="shared" si="8"/>
        <v>57380000</v>
      </c>
      <c r="AV66" s="98">
        <f t="shared" si="9"/>
        <v>0</v>
      </c>
      <c r="AW66" s="127" t="s">
        <v>77</v>
      </c>
      <c r="AX66" s="119" t="s">
        <v>1215</v>
      </c>
      <c r="AY66" s="154" t="s">
        <v>4302</v>
      </c>
      <c r="AZ66" s="116" t="s">
        <v>69</v>
      </c>
      <c r="BA66" s="116" t="s">
        <v>69</v>
      </c>
    </row>
    <row r="67" spans="2:53" x14ac:dyDescent="0.25">
      <c r="B67" s="116">
        <v>2024</v>
      </c>
      <c r="C67" s="116">
        <v>891780111</v>
      </c>
      <c r="D67" s="117" t="s">
        <v>64</v>
      </c>
      <c r="E67" s="118" t="s">
        <v>4301</v>
      </c>
      <c r="F67" s="118" t="s">
        <v>4300</v>
      </c>
      <c r="G67" s="247">
        <v>2020000100116</v>
      </c>
      <c r="H67" s="119" t="s">
        <v>75</v>
      </c>
      <c r="I67" s="118" t="s">
        <v>1819</v>
      </c>
      <c r="J67" s="118" t="s">
        <v>4299</v>
      </c>
      <c r="K67" s="242">
        <v>23849740.800000001</v>
      </c>
      <c r="L67" s="116" t="s">
        <v>70</v>
      </c>
      <c r="M67" s="124" t="s">
        <v>4298</v>
      </c>
      <c r="N67" s="124">
        <v>1082991184</v>
      </c>
      <c r="O67" s="122" t="s">
        <v>4297</v>
      </c>
      <c r="P67" s="239" t="s">
        <v>4296</v>
      </c>
      <c r="Q67" s="118" t="s">
        <v>4295</v>
      </c>
      <c r="R67" s="239">
        <v>45357</v>
      </c>
      <c r="S67" s="118">
        <v>23849740.800000001</v>
      </c>
      <c r="T67" s="119" t="s">
        <v>67</v>
      </c>
      <c r="U67" s="124">
        <v>85461685</v>
      </c>
      <c r="V67" s="124" t="s">
        <v>3821</v>
      </c>
      <c r="W67" s="125">
        <v>45357</v>
      </c>
      <c r="X67" s="125">
        <v>45359</v>
      </c>
      <c r="Y67" s="231" t="s">
        <v>77</v>
      </c>
      <c r="Z67" s="125">
        <v>45516</v>
      </c>
      <c r="AA67" s="124">
        <f t="shared" si="5"/>
        <v>157</v>
      </c>
      <c r="AB67" s="118">
        <v>0</v>
      </c>
      <c r="AC67" s="118">
        <v>0</v>
      </c>
      <c r="AD67" s="118">
        <v>0</v>
      </c>
      <c r="AE67" s="126" t="s">
        <v>77</v>
      </c>
      <c r="AF67" s="124">
        <f t="shared" si="6"/>
        <v>0</v>
      </c>
      <c r="AG67" s="118">
        <v>0</v>
      </c>
      <c r="AH67" s="118">
        <v>0</v>
      </c>
      <c r="AI67" s="123" t="s">
        <v>77</v>
      </c>
      <c r="AJ67" s="119">
        <v>0</v>
      </c>
      <c r="AK67" s="123" t="s">
        <v>77</v>
      </c>
      <c r="AL67" s="123" t="s">
        <v>77</v>
      </c>
      <c r="AM67" s="124">
        <f t="shared" si="7"/>
        <v>0</v>
      </c>
      <c r="AN67" s="124">
        <f>+K67+AC67-AH67</f>
        <v>23849740.800000001</v>
      </c>
      <c r="AO67" s="119" t="s">
        <v>1214</v>
      </c>
      <c r="AP67" s="118">
        <v>23849740.800000001</v>
      </c>
      <c r="AQ67" s="119" t="s">
        <v>1214</v>
      </c>
      <c r="AR67" s="118">
        <v>0</v>
      </c>
      <c r="AS67" s="127" t="s">
        <v>77</v>
      </c>
      <c r="AT67" s="96">
        <v>0</v>
      </c>
      <c r="AU67" s="160">
        <f t="shared" si="8"/>
        <v>23849740.800000001</v>
      </c>
      <c r="AV67" s="98">
        <f t="shared" si="9"/>
        <v>0</v>
      </c>
      <c r="AW67" s="127" t="s">
        <v>77</v>
      </c>
      <c r="AX67" s="119" t="s">
        <v>1215</v>
      </c>
      <c r="AY67" s="154" t="s">
        <v>4294</v>
      </c>
      <c r="AZ67" s="116" t="s">
        <v>69</v>
      </c>
      <c r="BA67" s="116" t="s">
        <v>69</v>
      </c>
    </row>
    <row r="68" spans="2:53" x14ac:dyDescent="0.25">
      <c r="B68" s="116">
        <v>2024</v>
      </c>
      <c r="C68" s="116">
        <v>891780111</v>
      </c>
      <c r="D68" s="117" t="s">
        <v>64</v>
      </c>
      <c r="E68" s="118" t="s">
        <v>4293</v>
      </c>
      <c r="F68" s="118" t="s">
        <v>4292</v>
      </c>
      <c r="G68" s="247">
        <v>0</v>
      </c>
      <c r="H68" s="119" t="s">
        <v>75</v>
      </c>
      <c r="I68" s="118" t="s">
        <v>1819</v>
      </c>
      <c r="J68" s="118" t="s">
        <v>4291</v>
      </c>
      <c r="K68" s="118">
        <v>3000000</v>
      </c>
      <c r="L68" s="116" t="s">
        <v>70</v>
      </c>
      <c r="M68" s="124" t="s">
        <v>4290</v>
      </c>
      <c r="N68" s="124">
        <v>45448510</v>
      </c>
      <c r="O68" s="122">
        <v>499</v>
      </c>
      <c r="P68" s="239">
        <v>45349</v>
      </c>
      <c r="Q68" s="118">
        <v>32600000</v>
      </c>
      <c r="R68" s="239">
        <v>45358</v>
      </c>
      <c r="S68" s="118">
        <v>3000000</v>
      </c>
      <c r="T68" s="119" t="s">
        <v>67</v>
      </c>
      <c r="U68" s="124">
        <v>1082939683</v>
      </c>
      <c r="V68" s="124" t="s">
        <v>3761</v>
      </c>
      <c r="W68" s="125">
        <v>45357</v>
      </c>
      <c r="X68" s="125">
        <v>45358</v>
      </c>
      <c r="Y68" s="231" t="s">
        <v>77</v>
      </c>
      <c r="Z68" s="125">
        <v>45382</v>
      </c>
      <c r="AA68" s="124">
        <f t="shared" si="5"/>
        <v>24</v>
      </c>
      <c r="AB68" s="118">
        <v>0</v>
      </c>
      <c r="AC68" s="118">
        <v>0</v>
      </c>
      <c r="AD68" s="118">
        <v>0</v>
      </c>
      <c r="AE68" s="126" t="s">
        <v>77</v>
      </c>
      <c r="AF68" s="124">
        <f t="shared" si="6"/>
        <v>0</v>
      </c>
      <c r="AG68" s="118">
        <v>0</v>
      </c>
      <c r="AH68" s="118">
        <v>0</v>
      </c>
      <c r="AI68" s="123" t="s">
        <v>77</v>
      </c>
      <c r="AJ68" s="119">
        <v>0</v>
      </c>
      <c r="AK68" s="123" t="s">
        <v>77</v>
      </c>
      <c r="AL68" s="123" t="s">
        <v>77</v>
      </c>
      <c r="AM68" s="124">
        <f t="shared" si="7"/>
        <v>0</v>
      </c>
      <c r="AN68" s="124">
        <f>+K68+AC68-AH68</f>
        <v>3000000</v>
      </c>
      <c r="AO68" s="119" t="s">
        <v>1214</v>
      </c>
      <c r="AP68" s="118">
        <v>3000000</v>
      </c>
      <c r="AQ68" s="119" t="s">
        <v>1214</v>
      </c>
      <c r="AR68" s="118">
        <v>0</v>
      </c>
      <c r="AS68" s="127" t="s">
        <v>77</v>
      </c>
      <c r="AT68" s="96">
        <v>0</v>
      </c>
      <c r="AU68" s="160">
        <f t="shared" si="8"/>
        <v>3000000</v>
      </c>
      <c r="AV68" s="98">
        <f t="shared" si="9"/>
        <v>0</v>
      </c>
      <c r="AW68" s="127" t="s">
        <v>77</v>
      </c>
      <c r="AX68" s="119" t="s">
        <v>1215</v>
      </c>
      <c r="AY68" s="154" t="s">
        <v>4289</v>
      </c>
      <c r="AZ68" s="116" t="s">
        <v>69</v>
      </c>
      <c r="BA68" s="116" t="s">
        <v>69</v>
      </c>
    </row>
    <row r="69" spans="2:53" x14ac:dyDescent="0.25">
      <c r="B69" s="116">
        <v>2024</v>
      </c>
      <c r="C69" s="116">
        <v>891780111</v>
      </c>
      <c r="D69" s="117" t="s">
        <v>64</v>
      </c>
      <c r="E69" s="118" t="s">
        <v>4288</v>
      </c>
      <c r="F69" s="118" t="s">
        <v>4287</v>
      </c>
      <c r="G69" s="247">
        <v>0</v>
      </c>
      <c r="H69" s="119" t="s">
        <v>75</v>
      </c>
      <c r="I69" s="118" t="s">
        <v>1819</v>
      </c>
      <c r="J69" s="118" t="s">
        <v>4286</v>
      </c>
      <c r="K69" s="118">
        <v>5700000</v>
      </c>
      <c r="L69" s="116" t="s">
        <v>70</v>
      </c>
      <c r="M69" s="124" t="s">
        <v>4285</v>
      </c>
      <c r="N69" s="124">
        <v>1082998041</v>
      </c>
      <c r="O69" s="122">
        <v>435</v>
      </c>
      <c r="P69" s="239">
        <v>45343</v>
      </c>
      <c r="Q69" s="118">
        <v>163000000</v>
      </c>
      <c r="R69" s="239">
        <v>45358</v>
      </c>
      <c r="S69" s="118">
        <v>5700000</v>
      </c>
      <c r="T69" s="119" t="s">
        <v>67</v>
      </c>
      <c r="U69" s="124">
        <v>72220242</v>
      </c>
      <c r="V69" s="124" t="s">
        <v>1210</v>
      </c>
      <c r="W69" s="125">
        <v>45357</v>
      </c>
      <c r="X69" s="125">
        <v>45358</v>
      </c>
      <c r="Y69" s="231" t="s">
        <v>77</v>
      </c>
      <c r="Z69" s="125">
        <v>45438</v>
      </c>
      <c r="AA69" s="124">
        <f t="shared" si="5"/>
        <v>80</v>
      </c>
      <c r="AB69" s="118">
        <v>0</v>
      </c>
      <c r="AC69" s="118">
        <v>0</v>
      </c>
      <c r="AD69" s="118">
        <v>0</v>
      </c>
      <c r="AE69" s="126" t="s">
        <v>77</v>
      </c>
      <c r="AF69" s="124">
        <f t="shared" si="6"/>
        <v>0</v>
      </c>
      <c r="AG69" s="118">
        <v>0</v>
      </c>
      <c r="AH69" s="118">
        <v>0</v>
      </c>
      <c r="AI69" s="123" t="s">
        <v>77</v>
      </c>
      <c r="AJ69" s="119">
        <v>0</v>
      </c>
      <c r="AK69" s="123" t="s">
        <v>77</v>
      </c>
      <c r="AL69" s="123" t="s">
        <v>77</v>
      </c>
      <c r="AM69" s="124">
        <f t="shared" si="7"/>
        <v>0</v>
      </c>
      <c r="AN69" s="124">
        <f>+K69+AC69-AH69</f>
        <v>5700000</v>
      </c>
      <c r="AO69" s="119" t="s">
        <v>1214</v>
      </c>
      <c r="AP69" s="118">
        <v>5700000</v>
      </c>
      <c r="AQ69" s="119" t="s">
        <v>1214</v>
      </c>
      <c r="AR69" s="118">
        <v>0</v>
      </c>
      <c r="AS69" s="127" t="s">
        <v>77</v>
      </c>
      <c r="AT69" s="96">
        <v>3800000</v>
      </c>
      <c r="AU69" s="160">
        <f t="shared" si="8"/>
        <v>1900000</v>
      </c>
      <c r="AV69" s="98">
        <f t="shared" si="9"/>
        <v>0.66666666666666663</v>
      </c>
      <c r="AW69" s="127" t="s">
        <v>77</v>
      </c>
      <c r="AX69" s="119" t="s">
        <v>1215</v>
      </c>
      <c r="AY69" s="154" t="s">
        <v>4284</v>
      </c>
      <c r="AZ69" s="116" t="s">
        <v>69</v>
      </c>
      <c r="BA69" s="116" t="s">
        <v>69</v>
      </c>
    </row>
    <row r="70" spans="2:53" x14ac:dyDescent="0.25">
      <c r="B70" s="116">
        <v>2024</v>
      </c>
      <c r="C70" s="116">
        <v>891780111</v>
      </c>
      <c r="D70" s="117" t="s">
        <v>64</v>
      </c>
      <c r="E70" s="118" t="s">
        <v>4283</v>
      </c>
      <c r="F70" s="118" t="s">
        <v>4282</v>
      </c>
      <c r="G70" s="247">
        <v>0</v>
      </c>
      <c r="H70" s="119" t="s">
        <v>75</v>
      </c>
      <c r="I70" s="118" t="s">
        <v>1819</v>
      </c>
      <c r="J70" s="118" t="s">
        <v>4281</v>
      </c>
      <c r="K70" s="118">
        <v>16000000</v>
      </c>
      <c r="L70" s="116" t="s">
        <v>70</v>
      </c>
      <c r="M70" s="124" t="s">
        <v>4280</v>
      </c>
      <c r="N70" s="124">
        <v>7633232</v>
      </c>
      <c r="O70" s="122">
        <v>499</v>
      </c>
      <c r="P70" s="239">
        <v>45349</v>
      </c>
      <c r="Q70" s="118">
        <v>32600000</v>
      </c>
      <c r="R70" s="239">
        <v>45359</v>
      </c>
      <c r="S70" s="118">
        <v>16000000</v>
      </c>
      <c r="T70" s="119" t="s">
        <v>67</v>
      </c>
      <c r="U70" s="124">
        <v>1082939683</v>
      </c>
      <c r="V70" s="124" t="s">
        <v>3761</v>
      </c>
      <c r="W70" s="125">
        <v>45357</v>
      </c>
      <c r="X70" s="125">
        <v>45359</v>
      </c>
      <c r="Y70" s="231" t="s">
        <v>77</v>
      </c>
      <c r="Z70" s="125">
        <v>45462</v>
      </c>
      <c r="AA70" s="124">
        <f t="shared" si="5"/>
        <v>103</v>
      </c>
      <c r="AB70" s="118">
        <v>0</v>
      </c>
      <c r="AC70" s="118">
        <v>0</v>
      </c>
      <c r="AD70" s="118">
        <v>0</v>
      </c>
      <c r="AE70" s="126" t="s">
        <v>77</v>
      </c>
      <c r="AF70" s="124">
        <f t="shared" si="6"/>
        <v>0</v>
      </c>
      <c r="AG70" s="118">
        <v>0</v>
      </c>
      <c r="AH70" s="118">
        <v>0</v>
      </c>
      <c r="AI70" s="123" t="s">
        <v>77</v>
      </c>
      <c r="AJ70" s="119">
        <v>0</v>
      </c>
      <c r="AK70" s="123" t="s">
        <v>77</v>
      </c>
      <c r="AL70" s="123" t="s">
        <v>77</v>
      </c>
      <c r="AM70" s="124">
        <f t="shared" si="7"/>
        <v>0</v>
      </c>
      <c r="AN70" s="124">
        <f>+K70+AC70-AH70</f>
        <v>16000000</v>
      </c>
      <c r="AO70" s="119" t="s">
        <v>1214</v>
      </c>
      <c r="AP70" s="118">
        <v>16000000</v>
      </c>
      <c r="AQ70" s="119" t="s">
        <v>1214</v>
      </c>
      <c r="AR70" s="118">
        <v>0</v>
      </c>
      <c r="AS70" s="127" t="s">
        <v>77</v>
      </c>
      <c r="AT70" s="96">
        <v>8000000</v>
      </c>
      <c r="AU70" s="160">
        <f t="shared" si="8"/>
        <v>8000000</v>
      </c>
      <c r="AV70" s="98">
        <f t="shared" si="9"/>
        <v>0.5</v>
      </c>
      <c r="AW70" s="127" t="s">
        <v>77</v>
      </c>
      <c r="AX70" s="119" t="s">
        <v>1215</v>
      </c>
      <c r="AY70" s="154" t="s">
        <v>4279</v>
      </c>
      <c r="AZ70" s="116" t="s">
        <v>69</v>
      </c>
      <c r="BA70" s="116" t="s">
        <v>69</v>
      </c>
    </row>
    <row r="71" spans="2:53" x14ac:dyDescent="0.25">
      <c r="B71" s="116">
        <v>2024</v>
      </c>
      <c r="C71" s="116">
        <v>891780111</v>
      </c>
      <c r="D71" s="117" t="s">
        <v>64</v>
      </c>
      <c r="E71" s="118" t="s">
        <v>4278</v>
      </c>
      <c r="F71" s="118" t="s">
        <v>4277</v>
      </c>
      <c r="G71" s="247">
        <v>0</v>
      </c>
      <c r="H71" s="119" t="s">
        <v>75</v>
      </c>
      <c r="I71" s="118" t="s">
        <v>1819</v>
      </c>
      <c r="J71" s="118" t="s">
        <v>4276</v>
      </c>
      <c r="K71" s="118">
        <v>5700000</v>
      </c>
      <c r="L71" s="116" t="s">
        <v>70</v>
      </c>
      <c r="M71" s="124" t="s">
        <v>4275</v>
      </c>
      <c r="N71" s="124">
        <v>1004369361</v>
      </c>
      <c r="O71" s="122">
        <v>435</v>
      </c>
      <c r="P71" s="239">
        <v>45343</v>
      </c>
      <c r="Q71" s="118">
        <v>163000000</v>
      </c>
      <c r="R71" s="239">
        <v>45359</v>
      </c>
      <c r="S71" s="118">
        <v>5700000</v>
      </c>
      <c r="T71" s="119" t="s">
        <v>67</v>
      </c>
      <c r="U71" s="124">
        <v>72220242</v>
      </c>
      <c r="V71" s="124" t="s">
        <v>1210</v>
      </c>
      <c r="W71" s="125">
        <v>45357</v>
      </c>
      <c r="X71" s="125">
        <v>45359</v>
      </c>
      <c r="Y71" s="231" t="s">
        <v>77</v>
      </c>
      <c r="Z71" s="125">
        <v>45438</v>
      </c>
      <c r="AA71" s="124">
        <f t="shared" si="5"/>
        <v>79</v>
      </c>
      <c r="AB71" s="118">
        <v>0</v>
      </c>
      <c r="AC71" s="118">
        <v>0</v>
      </c>
      <c r="AD71" s="118">
        <v>0</v>
      </c>
      <c r="AE71" s="126" t="s">
        <v>77</v>
      </c>
      <c r="AF71" s="124">
        <f t="shared" si="6"/>
        <v>0</v>
      </c>
      <c r="AG71" s="118">
        <v>0</v>
      </c>
      <c r="AH71" s="118">
        <v>0</v>
      </c>
      <c r="AI71" s="123" t="s">
        <v>77</v>
      </c>
      <c r="AJ71" s="119">
        <v>0</v>
      </c>
      <c r="AK71" s="123" t="s">
        <v>77</v>
      </c>
      <c r="AL71" s="123" t="s">
        <v>77</v>
      </c>
      <c r="AM71" s="124">
        <f t="shared" si="7"/>
        <v>0</v>
      </c>
      <c r="AN71" s="124">
        <f>+K71+AC71-AH71</f>
        <v>5700000</v>
      </c>
      <c r="AO71" s="119" t="s">
        <v>1214</v>
      </c>
      <c r="AP71" s="118">
        <v>5700000</v>
      </c>
      <c r="AQ71" s="119" t="s">
        <v>1214</v>
      </c>
      <c r="AR71" s="118">
        <v>0</v>
      </c>
      <c r="AS71" s="127" t="s">
        <v>77</v>
      </c>
      <c r="AT71" s="96">
        <v>3800000</v>
      </c>
      <c r="AU71" s="160">
        <f t="shared" si="8"/>
        <v>1900000</v>
      </c>
      <c r="AV71" s="98">
        <f t="shared" si="9"/>
        <v>0.66666666666666663</v>
      </c>
      <c r="AW71" s="127" t="s">
        <v>77</v>
      </c>
      <c r="AX71" s="119" t="s">
        <v>1215</v>
      </c>
      <c r="AY71" s="154" t="s">
        <v>4274</v>
      </c>
      <c r="AZ71" s="116" t="s">
        <v>69</v>
      </c>
      <c r="BA71" s="116" t="s">
        <v>69</v>
      </c>
    </row>
    <row r="72" spans="2:53" x14ac:dyDescent="0.25">
      <c r="B72" s="116">
        <v>2024</v>
      </c>
      <c r="C72" s="116">
        <v>891780111</v>
      </c>
      <c r="D72" s="117" t="s">
        <v>64</v>
      </c>
      <c r="E72" s="118" t="s">
        <v>4273</v>
      </c>
      <c r="F72" s="118" t="s">
        <v>4272</v>
      </c>
      <c r="G72" s="247">
        <v>0</v>
      </c>
      <c r="H72" s="119" t="s">
        <v>75</v>
      </c>
      <c r="I72" s="118" t="s">
        <v>1819</v>
      </c>
      <c r="J72" s="118" t="s">
        <v>4271</v>
      </c>
      <c r="K72" s="118">
        <v>3500000</v>
      </c>
      <c r="L72" s="116" t="s">
        <v>70</v>
      </c>
      <c r="M72" s="124" t="s">
        <v>4021</v>
      </c>
      <c r="N72" s="124">
        <v>1082902907</v>
      </c>
      <c r="O72" s="122">
        <v>544</v>
      </c>
      <c r="P72" s="239">
        <v>45352</v>
      </c>
      <c r="Q72" s="118">
        <v>6300000</v>
      </c>
      <c r="R72" s="239">
        <v>45359</v>
      </c>
      <c r="S72" s="118">
        <v>3500000</v>
      </c>
      <c r="T72" s="119" t="s">
        <v>67</v>
      </c>
      <c r="U72" s="124">
        <v>12564670</v>
      </c>
      <c r="V72" s="124" t="s">
        <v>3955</v>
      </c>
      <c r="W72" s="125">
        <v>45357</v>
      </c>
      <c r="X72" s="125">
        <v>45359</v>
      </c>
      <c r="Y72" s="231" t="s">
        <v>77</v>
      </c>
      <c r="Z72" s="125">
        <v>45370</v>
      </c>
      <c r="AA72" s="124">
        <f t="shared" ref="AA72:AA103" si="10">+IF(Y72="1800-01-01",Z72-X72,Z72-Y72)</f>
        <v>11</v>
      </c>
      <c r="AB72" s="118">
        <v>0</v>
      </c>
      <c r="AC72" s="118">
        <v>0</v>
      </c>
      <c r="AD72" s="118">
        <v>0</v>
      </c>
      <c r="AE72" s="126" t="s">
        <v>77</v>
      </c>
      <c r="AF72" s="124">
        <f t="shared" ref="AF72:AF103" si="11">+IF(AE72="1800-01-01",0,AE72-Z72)</f>
        <v>0</v>
      </c>
      <c r="AG72" s="118">
        <v>0</v>
      </c>
      <c r="AH72" s="118">
        <v>0</v>
      </c>
      <c r="AI72" s="123" t="s">
        <v>77</v>
      </c>
      <c r="AJ72" s="119">
        <v>0</v>
      </c>
      <c r="AK72" s="123" t="s">
        <v>77</v>
      </c>
      <c r="AL72" s="123" t="s">
        <v>77</v>
      </c>
      <c r="AM72" s="124">
        <f t="shared" ref="AM72:AM103" si="12">+IF(AK72="1800-01-01",0,AL72-AK72)</f>
        <v>0</v>
      </c>
      <c r="AN72" s="124">
        <f>+K72+AC72-AH72</f>
        <v>3500000</v>
      </c>
      <c r="AO72" s="119" t="s">
        <v>1214</v>
      </c>
      <c r="AP72" s="118">
        <v>3500000</v>
      </c>
      <c r="AQ72" s="119" t="s">
        <v>1214</v>
      </c>
      <c r="AR72" s="118">
        <v>0</v>
      </c>
      <c r="AS72" s="127" t="s">
        <v>77</v>
      </c>
      <c r="AT72" s="96">
        <v>3500000</v>
      </c>
      <c r="AU72" s="160">
        <f t="shared" ref="AU72:AU103" si="13">AN72-AT72</f>
        <v>0</v>
      </c>
      <c r="AV72" s="98">
        <f t="shared" ref="AV72:AV103" si="14">+IFERROR(AT72/AN72,"_")</f>
        <v>1</v>
      </c>
      <c r="AW72" s="127" t="s">
        <v>77</v>
      </c>
      <c r="AX72" s="119" t="s">
        <v>1215</v>
      </c>
      <c r="AY72" s="154" t="s">
        <v>4270</v>
      </c>
      <c r="AZ72" s="116" t="s">
        <v>69</v>
      </c>
      <c r="BA72" s="116" t="s">
        <v>69</v>
      </c>
    </row>
    <row r="73" spans="2:53" x14ac:dyDescent="0.25">
      <c r="B73" s="116">
        <v>2024</v>
      </c>
      <c r="C73" s="116">
        <v>891780111</v>
      </c>
      <c r="D73" s="117" t="s">
        <v>64</v>
      </c>
      <c r="E73" s="118" t="s">
        <v>4269</v>
      </c>
      <c r="F73" s="118" t="s">
        <v>4268</v>
      </c>
      <c r="G73" s="247">
        <v>0</v>
      </c>
      <c r="H73" s="119" t="s">
        <v>75</v>
      </c>
      <c r="I73" s="118" t="s">
        <v>1819</v>
      </c>
      <c r="J73" s="118" t="s">
        <v>4267</v>
      </c>
      <c r="K73" s="118">
        <v>12000000</v>
      </c>
      <c r="L73" s="116" t="s">
        <v>70</v>
      </c>
      <c r="M73" s="124" t="s">
        <v>4266</v>
      </c>
      <c r="N73" s="124">
        <v>1102875667</v>
      </c>
      <c r="O73" s="122">
        <v>499</v>
      </c>
      <c r="P73" s="239">
        <v>45349</v>
      </c>
      <c r="Q73" s="118">
        <v>32600000</v>
      </c>
      <c r="R73" s="239">
        <v>45362</v>
      </c>
      <c r="S73" s="118">
        <v>12000000</v>
      </c>
      <c r="T73" s="119" t="s">
        <v>67</v>
      </c>
      <c r="U73" s="124">
        <v>1082939683</v>
      </c>
      <c r="V73" s="124" t="s">
        <v>3761</v>
      </c>
      <c r="W73" s="125">
        <v>45358</v>
      </c>
      <c r="X73" s="125">
        <v>45362</v>
      </c>
      <c r="Y73" s="231" t="s">
        <v>77</v>
      </c>
      <c r="Z73" s="125">
        <v>45461</v>
      </c>
      <c r="AA73" s="124">
        <f t="shared" si="10"/>
        <v>99</v>
      </c>
      <c r="AB73" s="118">
        <v>0</v>
      </c>
      <c r="AC73" s="118">
        <v>0</v>
      </c>
      <c r="AD73" s="118">
        <v>0</v>
      </c>
      <c r="AE73" s="126" t="s">
        <v>77</v>
      </c>
      <c r="AF73" s="124">
        <f t="shared" si="11"/>
        <v>0</v>
      </c>
      <c r="AG73" s="118">
        <v>0</v>
      </c>
      <c r="AH73" s="118">
        <v>0</v>
      </c>
      <c r="AI73" s="123" t="s">
        <v>77</v>
      </c>
      <c r="AJ73" s="119">
        <v>0</v>
      </c>
      <c r="AK73" s="123" t="s">
        <v>77</v>
      </c>
      <c r="AL73" s="123" t="s">
        <v>77</v>
      </c>
      <c r="AM73" s="124">
        <f t="shared" si="12"/>
        <v>0</v>
      </c>
      <c r="AN73" s="124">
        <f>+K73+AC73-AH73</f>
        <v>12000000</v>
      </c>
      <c r="AO73" s="119" t="s">
        <v>1214</v>
      </c>
      <c r="AP73" s="118">
        <v>12000000</v>
      </c>
      <c r="AQ73" s="119" t="s">
        <v>1214</v>
      </c>
      <c r="AR73" s="118">
        <v>0</v>
      </c>
      <c r="AS73" s="127" t="s">
        <v>77</v>
      </c>
      <c r="AT73" s="96">
        <v>6000000</v>
      </c>
      <c r="AU73" s="160">
        <f t="shared" si="13"/>
        <v>6000000</v>
      </c>
      <c r="AV73" s="98">
        <f t="shared" si="14"/>
        <v>0.5</v>
      </c>
      <c r="AW73" s="127" t="s">
        <v>77</v>
      </c>
      <c r="AX73" s="119" t="s">
        <v>1215</v>
      </c>
      <c r="AY73" s="154" t="s">
        <v>4265</v>
      </c>
      <c r="AZ73" s="116" t="s">
        <v>69</v>
      </c>
      <c r="BA73" s="116" t="s">
        <v>69</v>
      </c>
    </row>
    <row r="74" spans="2:53" x14ac:dyDescent="0.25">
      <c r="B74" s="116">
        <v>2024</v>
      </c>
      <c r="C74" s="116">
        <v>891780111</v>
      </c>
      <c r="D74" s="117" t="s">
        <v>64</v>
      </c>
      <c r="E74" s="118" t="s">
        <v>4264</v>
      </c>
      <c r="F74" s="118" t="s">
        <v>4263</v>
      </c>
      <c r="G74" s="247">
        <v>0</v>
      </c>
      <c r="H74" s="119" t="s">
        <v>75</v>
      </c>
      <c r="I74" s="118" t="s">
        <v>1819</v>
      </c>
      <c r="J74" s="118" t="s">
        <v>4262</v>
      </c>
      <c r="K74" s="118">
        <v>11400000</v>
      </c>
      <c r="L74" s="116" t="s">
        <v>70</v>
      </c>
      <c r="M74" s="124" t="s">
        <v>1119</v>
      </c>
      <c r="N74" s="124">
        <v>1082941708</v>
      </c>
      <c r="O74" s="122">
        <v>435</v>
      </c>
      <c r="P74" s="239">
        <v>45343</v>
      </c>
      <c r="Q74" s="118">
        <v>163000000</v>
      </c>
      <c r="R74" s="239">
        <v>45362</v>
      </c>
      <c r="S74" s="118">
        <v>11400000</v>
      </c>
      <c r="T74" s="119" t="s">
        <v>67</v>
      </c>
      <c r="U74" s="124">
        <v>72220242</v>
      </c>
      <c r="V74" s="124" t="s">
        <v>1210</v>
      </c>
      <c r="W74" s="125">
        <v>45358</v>
      </c>
      <c r="X74" s="125">
        <v>45362</v>
      </c>
      <c r="Y74" s="231" t="s">
        <v>77</v>
      </c>
      <c r="Z74" s="125">
        <v>45438</v>
      </c>
      <c r="AA74" s="124">
        <f t="shared" si="10"/>
        <v>76</v>
      </c>
      <c r="AB74" s="118">
        <v>0</v>
      </c>
      <c r="AC74" s="118">
        <v>0</v>
      </c>
      <c r="AD74" s="118">
        <v>0</v>
      </c>
      <c r="AE74" s="126" t="s">
        <v>77</v>
      </c>
      <c r="AF74" s="124">
        <f t="shared" si="11"/>
        <v>0</v>
      </c>
      <c r="AG74" s="118">
        <v>0</v>
      </c>
      <c r="AH74" s="118">
        <v>0</v>
      </c>
      <c r="AI74" s="123" t="s">
        <v>77</v>
      </c>
      <c r="AJ74" s="119">
        <v>0</v>
      </c>
      <c r="AK74" s="123" t="s">
        <v>77</v>
      </c>
      <c r="AL74" s="123" t="s">
        <v>77</v>
      </c>
      <c r="AM74" s="124">
        <f t="shared" si="12"/>
        <v>0</v>
      </c>
      <c r="AN74" s="124">
        <f>+K74+AC74-AH74</f>
        <v>11400000</v>
      </c>
      <c r="AO74" s="119" t="s">
        <v>1214</v>
      </c>
      <c r="AP74" s="118">
        <v>11400000</v>
      </c>
      <c r="AQ74" s="119" t="s">
        <v>1214</v>
      </c>
      <c r="AR74" s="118">
        <v>0</v>
      </c>
      <c r="AS74" s="127" t="s">
        <v>77</v>
      </c>
      <c r="AT74" s="96">
        <v>7600000</v>
      </c>
      <c r="AU74" s="160">
        <f t="shared" si="13"/>
        <v>3800000</v>
      </c>
      <c r="AV74" s="98">
        <f t="shared" si="14"/>
        <v>0.66666666666666663</v>
      </c>
      <c r="AW74" s="127" t="s">
        <v>77</v>
      </c>
      <c r="AX74" s="119" t="s">
        <v>1215</v>
      </c>
      <c r="AY74" s="154" t="s">
        <v>4261</v>
      </c>
      <c r="AZ74" s="116" t="s">
        <v>69</v>
      </c>
      <c r="BA74" s="116" t="s">
        <v>69</v>
      </c>
    </row>
    <row r="75" spans="2:53" x14ac:dyDescent="0.25">
      <c r="B75" s="116">
        <v>2024</v>
      </c>
      <c r="C75" s="116">
        <v>891780111</v>
      </c>
      <c r="D75" s="117" t="s">
        <v>64</v>
      </c>
      <c r="E75" s="118" t="s">
        <v>4260</v>
      </c>
      <c r="F75" s="118" t="s">
        <v>4259</v>
      </c>
      <c r="G75" s="247">
        <v>0</v>
      </c>
      <c r="H75" s="119" t="s">
        <v>75</v>
      </c>
      <c r="I75" s="117" t="s">
        <v>65</v>
      </c>
      <c r="J75" s="118" t="s">
        <v>4258</v>
      </c>
      <c r="K75" s="118">
        <v>11200000</v>
      </c>
      <c r="L75" s="116" t="s">
        <v>70</v>
      </c>
      <c r="M75" s="124" t="s">
        <v>4257</v>
      </c>
      <c r="N75" s="124">
        <v>1062402254</v>
      </c>
      <c r="O75" s="122">
        <v>573</v>
      </c>
      <c r="P75" s="239">
        <v>45356</v>
      </c>
      <c r="Q75" s="118">
        <v>11200000</v>
      </c>
      <c r="R75" s="239">
        <v>45363</v>
      </c>
      <c r="S75" s="118">
        <v>11200000</v>
      </c>
      <c r="T75" s="119" t="s">
        <v>67</v>
      </c>
      <c r="U75" s="124">
        <v>57294316</v>
      </c>
      <c r="V75" s="124" t="s">
        <v>4076</v>
      </c>
      <c r="W75" s="125">
        <v>45362</v>
      </c>
      <c r="X75" s="125">
        <v>45363</v>
      </c>
      <c r="Y75" s="231" t="s">
        <v>77</v>
      </c>
      <c r="Z75" s="125">
        <v>45458</v>
      </c>
      <c r="AA75" s="124">
        <f t="shared" si="10"/>
        <v>95</v>
      </c>
      <c r="AB75" s="118">
        <v>0</v>
      </c>
      <c r="AC75" s="118">
        <v>0</v>
      </c>
      <c r="AD75" s="118">
        <v>0</v>
      </c>
      <c r="AE75" s="126" t="s">
        <v>77</v>
      </c>
      <c r="AF75" s="124">
        <f t="shared" si="11"/>
        <v>0</v>
      </c>
      <c r="AG75" s="118">
        <v>0</v>
      </c>
      <c r="AH75" s="118">
        <v>0</v>
      </c>
      <c r="AI75" s="123" t="s">
        <v>77</v>
      </c>
      <c r="AJ75" s="119">
        <v>0</v>
      </c>
      <c r="AK75" s="123" t="s">
        <v>77</v>
      </c>
      <c r="AL75" s="123" t="s">
        <v>77</v>
      </c>
      <c r="AM75" s="124">
        <f t="shared" si="12"/>
        <v>0</v>
      </c>
      <c r="AN75" s="124">
        <f>+K75+AC75-AH75</f>
        <v>11200000</v>
      </c>
      <c r="AO75" s="119" t="s">
        <v>69</v>
      </c>
      <c r="AP75" s="118">
        <v>11200000</v>
      </c>
      <c r="AQ75" s="119" t="s">
        <v>1214</v>
      </c>
      <c r="AR75" s="118">
        <v>0</v>
      </c>
      <c r="AS75" s="127" t="s">
        <v>77</v>
      </c>
      <c r="AT75" s="96">
        <v>6400000</v>
      </c>
      <c r="AU75" s="160">
        <f t="shared" si="13"/>
        <v>4800000</v>
      </c>
      <c r="AV75" s="98">
        <f t="shared" si="14"/>
        <v>0.5714285714285714</v>
      </c>
      <c r="AW75" s="127" t="s">
        <v>77</v>
      </c>
      <c r="AX75" s="119" t="s">
        <v>1215</v>
      </c>
      <c r="AY75" s="154" t="s">
        <v>4256</v>
      </c>
      <c r="AZ75" s="116" t="s">
        <v>69</v>
      </c>
      <c r="BA75" s="116" t="s">
        <v>69</v>
      </c>
    </row>
    <row r="76" spans="2:53" x14ac:dyDescent="0.25">
      <c r="B76" s="116">
        <v>2024</v>
      </c>
      <c r="C76" s="116">
        <v>891780111</v>
      </c>
      <c r="D76" s="117" t="s">
        <v>64</v>
      </c>
      <c r="E76" s="118" t="s">
        <v>4255</v>
      </c>
      <c r="F76" s="118" t="s">
        <v>4254</v>
      </c>
      <c r="G76" s="247">
        <v>0</v>
      </c>
      <c r="H76" s="119" t="s">
        <v>75</v>
      </c>
      <c r="I76" s="117" t="s">
        <v>1819</v>
      </c>
      <c r="J76" s="118" t="s">
        <v>4253</v>
      </c>
      <c r="K76" s="118">
        <v>11400000</v>
      </c>
      <c r="L76" s="116" t="s">
        <v>70</v>
      </c>
      <c r="M76" s="124" t="s">
        <v>4252</v>
      </c>
      <c r="N76" s="124">
        <v>84455378</v>
      </c>
      <c r="O76" s="122">
        <v>435</v>
      </c>
      <c r="P76" s="239">
        <v>45343</v>
      </c>
      <c r="Q76" s="118">
        <v>163000000</v>
      </c>
      <c r="R76" s="239">
        <v>45363</v>
      </c>
      <c r="S76" s="118">
        <v>11400000</v>
      </c>
      <c r="T76" s="119" t="s">
        <v>67</v>
      </c>
      <c r="U76" s="124">
        <v>72220242</v>
      </c>
      <c r="V76" s="124" t="s">
        <v>1210</v>
      </c>
      <c r="W76" s="125">
        <v>45362</v>
      </c>
      <c r="X76" s="125">
        <v>45363</v>
      </c>
      <c r="Y76" s="231" t="s">
        <v>77</v>
      </c>
      <c r="Z76" s="125">
        <v>45438</v>
      </c>
      <c r="AA76" s="124">
        <f t="shared" si="10"/>
        <v>75</v>
      </c>
      <c r="AB76" s="118">
        <v>0</v>
      </c>
      <c r="AC76" s="118">
        <v>0</v>
      </c>
      <c r="AD76" s="118">
        <v>0</v>
      </c>
      <c r="AE76" s="126" t="s">
        <v>77</v>
      </c>
      <c r="AF76" s="124">
        <f t="shared" si="11"/>
        <v>0</v>
      </c>
      <c r="AG76" s="118">
        <v>0</v>
      </c>
      <c r="AH76" s="118">
        <v>0</v>
      </c>
      <c r="AI76" s="123" t="s">
        <v>77</v>
      </c>
      <c r="AJ76" s="119">
        <v>0</v>
      </c>
      <c r="AK76" s="123" t="s">
        <v>77</v>
      </c>
      <c r="AL76" s="123" t="s">
        <v>77</v>
      </c>
      <c r="AM76" s="124">
        <f t="shared" si="12"/>
        <v>0</v>
      </c>
      <c r="AN76" s="124">
        <f>+K76+AC76-AH76</f>
        <v>11400000</v>
      </c>
      <c r="AO76" s="119" t="s">
        <v>1214</v>
      </c>
      <c r="AP76" s="118">
        <v>11400000</v>
      </c>
      <c r="AQ76" s="119" t="s">
        <v>1214</v>
      </c>
      <c r="AR76" s="118">
        <v>0</v>
      </c>
      <c r="AS76" s="127" t="s">
        <v>77</v>
      </c>
      <c r="AT76" s="96">
        <v>7600000</v>
      </c>
      <c r="AU76" s="160">
        <f t="shared" si="13"/>
        <v>3800000</v>
      </c>
      <c r="AV76" s="98">
        <f t="shared" si="14"/>
        <v>0.66666666666666663</v>
      </c>
      <c r="AW76" s="127" t="s">
        <v>77</v>
      </c>
      <c r="AX76" s="119" t="s">
        <v>1215</v>
      </c>
      <c r="AY76" s="154" t="s">
        <v>4251</v>
      </c>
      <c r="AZ76" s="116" t="s">
        <v>69</v>
      </c>
      <c r="BA76" s="116" t="s">
        <v>69</v>
      </c>
    </row>
    <row r="77" spans="2:53" x14ac:dyDescent="0.25">
      <c r="B77" s="116">
        <v>2024</v>
      </c>
      <c r="C77" s="116">
        <v>891780111</v>
      </c>
      <c r="D77" s="117" t="s">
        <v>64</v>
      </c>
      <c r="E77" s="118" t="s">
        <v>4250</v>
      </c>
      <c r="F77" s="118" t="s">
        <v>4249</v>
      </c>
      <c r="G77" s="247">
        <v>0</v>
      </c>
      <c r="H77" s="119" t="s">
        <v>75</v>
      </c>
      <c r="I77" s="117" t="s">
        <v>1819</v>
      </c>
      <c r="J77" s="118" t="s">
        <v>4248</v>
      </c>
      <c r="K77" s="118">
        <v>23800000</v>
      </c>
      <c r="L77" s="116" t="s">
        <v>70</v>
      </c>
      <c r="M77" s="124" t="s">
        <v>2482</v>
      </c>
      <c r="N77" s="124">
        <v>1083560113</v>
      </c>
      <c r="O77" s="122">
        <v>223</v>
      </c>
      <c r="P77" s="239">
        <v>45323</v>
      </c>
      <c r="Q77" s="118">
        <v>108400000</v>
      </c>
      <c r="R77" s="239">
        <v>45363</v>
      </c>
      <c r="S77" s="118">
        <v>23800000</v>
      </c>
      <c r="T77" s="119" t="s">
        <v>67</v>
      </c>
      <c r="U77" s="124">
        <v>16078654</v>
      </c>
      <c r="V77" s="124" t="s">
        <v>3772</v>
      </c>
      <c r="W77" s="125">
        <v>45362</v>
      </c>
      <c r="X77" s="125">
        <v>45363</v>
      </c>
      <c r="Y77" s="231" t="s">
        <v>77</v>
      </c>
      <c r="Z77" s="125">
        <v>45565</v>
      </c>
      <c r="AA77" s="124">
        <f t="shared" si="10"/>
        <v>202</v>
      </c>
      <c r="AB77" s="118">
        <v>0</v>
      </c>
      <c r="AC77" s="118">
        <v>0</v>
      </c>
      <c r="AD77" s="118">
        <v>0</v>
      </c>
      <c r="AE77" s="126" t="s">
        <v>77</v>
      </c>
      <c r="AF77" s="124">
        <f t="shared" si="11"/>
        <v>0</v>
      </c>
      <c r="AG77" s="118">
        <v>0</v>
      </c>
      <c r="AH77" s="118">
        <v>0</v>
      </c>
      <c r="AI77" s="123" t="s">
        <v>77</v>
      </c>
      <c r="AJ77" s="119">
        <v>0</v>
      </c>
      <c r="AK77" s="123" t="s">
        <v>77</v>
      </c>
      <c r="AL77" s="123" t="s">
        <v>77</v>
      </c>
      <c r="AM77" s="124">
        <f t="shared" si="12"/>
        <v>0</v>
      </c>
      <c r="AN77" s="124">
        <f>+K77+AC77-AH77</f>
        <v>23800000</v>
      </c>
      <c r="AO77" s="119" t="s">
        <v>1214</v>
      </c>
      <c r="AP77" s="118">
        <v>23800000</v>
      </c>
      <c r="AQ77" s="119" t="s">
        <v>1214</v>
      </c>
      <c r="AR77" s="118">
        <v>0</v>
      </c>
      <c r="AS77" s="127" t="s">
        <v>77</v>
      </c>
      <c r="AT77" s="96">
        <v>6800000</v>
      </c>
      <c r="AU77" s="160">
        <f t="shared" si="13"/>
        <v>17000000</v>
      </c>
      <c r="AV77" s="98">
        <f t="shared" si="14"/>
        <v>0.2857142857142857</v>
      </c>
      <c r="AW77" s="127" t="s">
        <v>77</v>
      </c>
      <c r="AX77" s="119" t="s">
        <v>1215</v>
      </c>
      <c r="AY77" s="154" t="s">
        <v>4247</v>
      </c>
      <c r="AZ77" s="116" t="s">
        <v>69</v>
      </c>
      <c r="BA77" s="116" t="s">
        <v>69</v>
      </c>
    </row>
    <row r="78" spans="2:53" x14ac:dyDescent="0.25">
      <c r="B78" s="116">
        <v>2024</v>
      </c>
      <c r="C78" s="116">
        <v>891780111</v>
      </c>
      <c r="D78" s="117" t="s">
        <v>64</v>
      </c>
      <c r="E78" s="118" t="s">
        <v>4246</v>
      </c>
      <c r="F78" s="118" t="s">
        <v>4245</v>
      </c>
      <c r="G78" s="247">
        <v>0</v>
      </c>
      <c r="H78" s="119" t="s">
        <v>75</v>
      </c>
      <c r="I78" s="117" t="s">
        <v>1819</v>
      </c>
      <c r="J78" s="118" t="s">
        <v>4244</v>
      </c>
      <c r="K78" s="118">
        <v>23800000</v>
      </c>
      <c r="L78" s="116" t="s">
        <v>70</v>
      </c>
      <c r="M78" s="124" t="s">
        <v>4243</v>
      </c>
      <c r="N78" s="124">
        <v>57460690</v>
      </c>
      <c r="O78" s="122">
        <v>435</v>
      </c>
      <c r="P78" s="239">
        <v>45343</v>
      </c>
      <c r="Q78" s="118">
        <v>163000000</v>
      </c>
      <c r="R78" s="239">
        <v>45363</v>
      </c>
      <c r="S78" s="118">
        <v>23800000</v>
      </c>
      <c r="T78" s="119" t="s">
        <v>67</v>
      </c>
      <c r="U78" s="124">
        <v>72220242</v>
      </c>
      <c r="V78" s="124" t="s">
        <v>1210</v>
      </c>
      <c r="W78" s="125">
        <v>45362</v>
      </c>
      <c r="X78" s="125">
        <v>45363</v>
      </c>
      <c r="Y78" s="231" t="s">
        <v>77</v>
      </c>
      <c r="Z78" s="125">
        <v>45561</v>
      </c>
      <c r="AA78" s="124">
        <f t="shared" si="10"/>
        <v>198</v>
      </c>
      <c r="AB78" s="118">
        <v>0</v>
      </c>
      <c r="AC78" s="118">
        <v>0</v>
      </c>
      <c r="AD78" s="118">
        <v>0</v>
      </c>
      <c r="AE78" s="126" t="s">
        <v>77</v>
      </c>
      <c r="AF78" s="124">
        <f t="shared" si="11"/>
        <v>0</v>
      </c>
      <c r="AG78" s="118">
        <v>0</v>
      </c>
      <c r="AH78" s="118">
        <v>0</v>
      </c>
      <c r="AI78" s="123" t="s">
        <v>77</v>
      </c>
      <c r="AJ78" s="119">
        <v>0</v>
      </c>
      <c r="AK78" s="123" t="s">
        <v>77</v>
      </c>
      <c r="AL78" s="123" t="s">
        <v>77</v>
      </c>
      <c r="AM78" s="124">
        <f t="shared" si="12"/>
        <v>0</v>
      </c>
      <c r="AN78" s="124">
        <f>+K78+AC78-AH78</f>
        <v>23800000</v>
      </c>
      <c r="AO78" s="119" t="s">
        <v>1214</v>
      </c>
      <c r="AP78" s="118">
        <v>23800000</v>
      </c>
      <c r="AQ78" s="119" t="s">
        <v>1214</v>
      </c>
      <c r="AR78" s="118">
        <v>0</v>
      </c>
      <c r="AS78" s="127" t="s">
        <v>77</v>
      </c>
      <c r="AT78" s="96">
        <v>6800000</v>
      </c>
      <c r="AU78" s="160">
        <f t="shared" si="13"/>
        <v>17000000</v>
      </c>
      <c r="AV78" s="98">
        <f t="shared" si="14"/>
        <v>0.2857142857142857</v>
      </c>
      <c r="AW78" s="127" t="s">
        <v>77</v>
      </c>
      <c r="AX78" s="119" t="s">
        <v>1215</v>
      </c>
      <c r="AY78" s="154" t="s">
        <v>4242</v>
      </c>
      <c r="AZ78" s="116" t="s">
        <v>69</v>
      </c>
      <c r="BA78" s="116" t="s">
        <v>69</v>
      </c>
    </row>
    <row r="79" spans="2:53" x14ac:dyDescent="0.25">
      <c r="B79" s="116">
        <v>2024</v>
      </c>
      <c r="C79" s="116">
        <v>891780111</v>
      </c>
      <c r="D79" s="117" t="s">
        <v>64</v>
      </c>
      <c r="E79" s="118" t="s">
        <v>4241</v>
      </c>
      <c r="F79" s="118" t="s">
        <v>4240</v>
      </c>
      <c r="G79" s="247">
        <v>0</v>
      </c>
      <c r="H79" s="119" t="s">
        <v>75</v>
      </c>
      <c r="I79" s="117" t="s">
        <v>1819</v>
      </c>
      <c r="J79" s="118" t="s">
        <v>4239</v>
      </c>
      <c r="K79" s="118">
        <v>2800000</v>
      </c>
      <c r="L79" s="116" t="s">
        <v>70</v>
      </c>
      <c r="M79" s="124" t="s">
        <v>4238</v>
      </c>
      <c r="N79" s="124">
        <v>6814813</v>
      </c>
      <c r="O79" s="122">
        <v>544</v>
      </c>
      <c r="P79" s="239">
        <v>45352</v>
      </c>
      <c r="Q79" s="118">
        <v>6300000</v>
      </c>
      <c r="R79" s="239">
        <v>45363</v>
      </c>
      <c r="S79" s="118">
        <v>2800000</v>
      </c>
      <c r="T79" s="119" t="s">
        <v>67</v>
      </c>
      <c r="U79" s="124">
        <v>12564670</v>
      </c>
      <c r="V79" s="124" t="s">
        <v>3955</v>
      </c>
      <c r="W79" s="125">
        <v>45362</v>
      </c>
      <c r="X79" s="125">
        <v>45363</v>
      </c>
      <c r="Y79" s="231" t="s">
        <v>77</v>
      </c>
      <c r="Z79" s="125">
        <v>45370</v>
      </c>
      <c r="AA79" s="124">
        <f t="shared" si="10"/>
        <v>7</v>
      </c>
      <c r="AB79" s="118">
        <v>0</v>
      </c>
      <c r="AC79" s="118">
        <v>0</v>
      </c>
      <c r="AD79" s="118">
        <v>0</v>
      </c>
      <c r="AE79" s="126" t="s">
        <v>77</v>
      </c>
      <c r="AF79" s="124">
        <f t="shared" si="11"/>
        <v>0</v>
      </c>
      <c r="AG79" s="118">
        <v>0</v>
      </c>
      <c r="AH79" s="118">
        <v>0</v>
      </c>
      <c r="AI79" s="123" t="s">
        <v>77</v>
      </c>
      <c r="AJ79" s="119">
        <v>0</v>
      </c>
      <c r="AK79" s="123" t="s">
        <v>77</v>
      </c>
      <c r="AL79" s="123" t="s">
        <v>77</v>
      </c>
      <c r="AM79" s="124">
        <f t="shared" si="12"/>
        <v>0</v>
      </c>
      <c r="AN79" s="124">
        <f>+K79+AC79-AH79</f>
        <v>2800000</v>
      </c>
      <c r="AO79" s="119" t="s">
        <v>1214</v>
      </c>
      <c r="AP79" s="118">
        <v>2800000</v>
      </c>
      <c r="AQ79" s="119" t="s">
        <v>1214</v>
      </c>
      <c r="AR79" s="118">
        <v>0</v>
      </c>
      <c r="AS79" s="127" t="s">
        <v>77</v>
      </c>
      <c r="AT79" s="96">
        <v>2800000</v>
      </c>
      <c r="AU79" s="160">
        <f t="shared" si="13"/>
        <v>0</v>
      </c>
      <c r="AV79" s="98">
        <f t="shared" si="14"/>
        <v>1</v>
      </c>
      <c r="AW79" s="127" t="s">
        <v>77</v>
      </c>
      <c r="AX79" s="119" t="s">
        <v>1215</v>
      </c>
      <c r="AY79" s="154" t="s">
        <v>4237</v>
      </c>
      <c r="AZ79" s="116" t="s">
        <v>69</v>
      </c>
      <c r="BA79" s="116" t="s">
        <v>69</v>
      </c>
    </row>
    <row r="80" spans="2:53" x14ac:dyDescent="0.25">
      <c r="B80" s="116">
        <v>2024</v>
      </c>
      <c r="C80" s="116">
        <v>891780111</v>
      </c>
      <c r="D80" s="117" t="s">
        <v>64</v>
      </c>
      <c r="E80" s="118" t="s">
        <v>4236</v>
      </c>
      <c r="F80" s="118" t="s">
        <v>4235</v>
      </c>
      <c r="G80" s="247">
        <v>0</v>
      </c>
      <c r="H80" s="119" t="s">
        <v>75</v>
      </c>
      <c r="I80" s="117" t="s">
        <v>65</v>
      </c>
      <c r="J80" s="118" t="s">
        <v>4234</v>
      </c>
      <c r="K80" s="118">
        <v>14850000</v>
      </c>
      <c r="L80" s="116" t="s">
        <v>70</v>
      </c>
      <c r="M80" s="124" t="s">
        <v>4233</v>
      </c>
      <c r="N80" s="124">
        <v>1082916114</v>
      </c>
      <c r="O80" s="122">
        <v>244</v>
      </c>
      <c r="P80" s="239">
        <v>45323</v>
      </c>
      <c r="Q80" s="118">
        <v>572500000</v>
      </c>
      <c r="R80" s="239">
        <v>45364</v>
      </c>
      <c r="S80" s="118">
        <v>14850000</v>
      </c>
      <c r="T80" s="119" t="s">
        <v>67</v>
      </c>
      <c r="U80" s="124">
        <v>36669284</v>
      </c>
      <c r="V80" s="124" t="s">
        <v>4232</v>
      </c>
      <c r="W80" s="125">
        <v>45362</v>
      </c>
      <c r="X80" s="125">
        <v>45364</v>
      </c>
      <c r="Y80" s="231" t="s">
        <v>77</v>
      </c>
      <c r="Z80" s="125">
        <v>45473</v>
      </c>
      <c r="AA80" s="124">
        <f t="shared" si="10"/>
        <v>109</v>
      </c>
      <c r="AB80" s="118">
        <v>0</v>
      </c>
      <c r="AC80" s="118">
        <v>0</v>
      </c>
      <c r="AD80" s="118">
        <v>0</v>
      </c>
      <c r="AE80" s="126" t="s">
        <v>77</v>
      </c>
      <c r="AF80" s="124">
        <f t="shared" si="11"/>
        <v>0</v>
      </c>
      <c r="AG80" s="118">
        <v>0</v>
      </c>
      <c r="AH80" s="118">
        <v>0</v>
      </c>
      <c r="AI80" s="123" t="s">
        <v>77</v>
      </c>
      <c r="AJ80" s="119">
        <v>0</v>
      </c>
      <c r="AK80" s="123" t="s">
        <v>77</v>
      </c>
      <c r="AL80" s="123" t="s">
        <v>77</v>
      </c>
      <c r="AM80" s="124">
        <f t="shared" si="12"/>
        <v>0</v>
      </c>
      <c r="AN80" s="124">
        <f>+K80+AC80-AH80</f>
        <v>14850000</v>
      </c>
      <c r="AO80" s="119" t="s">
        <v>69</v>
      </c>
      <c r="AP80" s="118">
        <v>14850000</v>
      </c>
      <c r="AQ80" s="119" t="s">
        <v>1214</v>
      </c>
      <c r="AR80" s="118">
        <v>0</v>
      </c>
      <c r="AS80" s="127" t="s">
        <v>77</v>
      </c>
      <c r="AT80" s="96">
        <v>6600000</v>
      </c>
      <c r="AU80" s="160">
        <f t="shared" si="13"/>
        <v>8250000</v>
      </c>
      <c r="AV80" s="98">
        <f t="shared" si="14"/>
        <v>0.44444444444444442</v>
      </c>
      <c r="AW80" s="127" t="s">
        <v>77</v>
      </c>
      <c r="AX80" s="119" t="s">
        <v>1215</v>
      </c>
      <c r="AY80" s="154" t="s">
        <v>4231</v>
      </c>
      <c r="AZ80" s="116" t="s">
        <v>69</v>
      </c>
      <c r="BA80" s="116" t="s">
        <v>69</v>
      </c>
    </row>
    <row r="81" spans="2:53" x14ac:dyDescent="0.25">
      <c r="B81" s="116">
        <v>2024</v>
      </c>
      <c r="C81" s="116">
        <v>891780111</v>
      </c>
      <c r="D81" s="117" t="s">
        <v>64</v>
      </c>
      <c r="E81" s="118" t="s">
        <v>4230</v>
      </c>
      <c r="F81" s="118" t="s">
        <v>4229</v>
      </c>
      <c r="G81" s="247">
        <v>0</v>
      </c>
      <c r="H81" s="119" t="s">
        <v>75</v>
      </c>
      <c r="I81" s="117" t="s">
        <v>1819</v>
      </c>
      <c r="J81" s="118" t="s">
        <v>4228</v>
      </c>
      <c r="K81" s="118">
        <v>11400000</v>
      </c>
      <c r="L81" s="116" t="s">
        <v>70</v>
      </c>
      <c r="M81" s="124" t="s">
        <v>4227</v>
      </c>
      <c r="N81" s="124">
        <v>38643363</v>
      </c>
      <c r="O81" s="122">
        <v>223</v>
      </c>
      <c r="P81" s="239">
        <v>45323</v>
      </c>
      <c r="Q81" s="118">
        <v>108400000</v>
      </c>
      <c r="R81" s="239">
        <v>45364</v>
      </c>
      <c r="S81" s="118">
        <v>11400000</v>
      </c>
      <c r="T81" s="119" t="s">
        <v>67</v>
      </c>
      <c r="U81" s="124">
        <v>16078654</v>
      </c>
      <c r="V81" s="124" t="s">
        <v>3772</v>
      </c>
      <c r="W81" s="125">
        <v>45363</v>
      </c>
      <c r="X81" s="125">
        <v>45364</v>
      </c>
      <c r="Y81" s="231" t="s">
        <v>77</v>
      </c>
      <c r="Z81" s="125">
        <v>45443</v>
      </c>
      <c r="AA81" s="124">
        <f t="shared" si="10"/>
        <v>79</v>
      </c>
      <c r="AB81" s="118">
        <v>0</v>
      </c>
      <c r="AC81" s="118">
        <v>0</v>
      </c>
      <c r="AD81" s="118">
        <v>0</v>
      </c>
      <c r="AE81" s="126" t="s">
        <v>77</v>
      </c>
      <c r="AF81" s="124">
        <f t="shared" si="11"/>
        <v>0</v>
      </c>
      <c r="AG81" s="118">
        <v>0</v>
      </c>
      <c r="AH81" s="118">
        <v>0</v>
      </c>
      <c r="AI81" s="123" t="s">
        <v>77</v>
      </c>
      <c r="AJ81" s="119">
        <v>0</v>
      </c>
      <c r="AK81" s="123" t="s">
        <v>77</v>
      </c>
      <c r="AL81" s="123" t="s">
        <v>77</v>
      </c>
      <c r="AM81" s="124">
        <f t="shared" si="12"/>
        <v>0</v>
      </c>
      <c r="AN81" s="124">
        <f>+K81+AC81-AH81</f>
        <v>11400000</v>
      </c>
      <c r="AO81" s="119" t="s">
        <v>1214</v>
      </c>
      <c r="AP81" s="118">
        <v>11400000</v>
      </c>
      <c r="AQ81" s="119" t="s">
        <v>1214</v>
      </c>
      <c r="AR81" s="118">
        <v>0</v>
      </c>
      <c r="AS81" s="127" t="s">
        <v>77</v>
      </c>
      <c r="AT81" s="96">
        <v>7600000</v>
      </c>
      <c r="AU81" s="160">
        <f t="shared" si="13"/>
        <v>3800000</v>
      </c>
      <c r="AV81" s="98">
        <f t="shared" si="14"/>
        <v>0.66666666666666663</v>
      </c>
      <c r="AW81" s="127" t="s">
        <v>77</v>
      </c>
      <c r="AX81" s="119" t="s">
        <v>1215</v>
      </c>
      <c r="AY81" s="154" t="s">
        <v>4226</v>
      </c>
      <c r="AZ81" s="116" t="s">
        <v>69</v>
      </c>
      <c r="BA81" s="116" t="s">
        <v>69</v>
      </c>
    </row>
    <row r="82" spans="2:53" x14ac:dyDescent="0.25">
      <c r="B82" s="116">
        <v>2024</v>
      </c>
      <c r="C82" s="116">
        <v>891780111</v>
      </c>
      <c r="D82" s="117" t="s">
        <v>64</v>
      </c>
      <c r="E82" s="118" t="s">
        <v>4225</v>
      </c>
      <c r="F82" s="118" t="s">
        <v>4224</v>
      </c>
      <c r="G82" s="247">
        <v>0</v>
      </c>
      <c r="H82" s="119" t="s">
        <v>75</v>
      </c>
      <c r="I82" s="117" t="s">
        <v>65</v>
      </c>
      <c r="J82" s="118" t="s">
        <v>4223</v>
      </c>
      <c r="K82" s="118">
        <v>13200000</v>
      </c>
      <c r="L82" s="116" t="s">
        <v>70</v>
      </c>
      <c r="M82" s="124" t="s">
        <v>4222</v>
      </c>
      <c r="N82" s="124">
        <v>45750730</v>
      </c>
      <c r="O82" s="122">
        <v>244</v>
      </c>
      <c r="P82" s="239">
        <v>45323</v>
      </c>
      <c r="Q82" s="118">
        <v>572500000</v>
      </c>
      <c r="R82" s="239">
        <v>45364</v>
      </c>
      <c r="S82" s="118">
        <v>13200000</v>
      </c>
      <c r="T82" s="119" t="s">
        <v>67</v>
      </c>
      <c r="U82" s="124">
        <v>1082939683</v>
      </c>
      <c r="V82" s="124" t="s">
        <v>3761</v>
      </c>
      <c r="W82" s="125">
        <v>45363</v>
      </c>
      <c r="X82" s="125">
        <v>45364</v>
      </c>
      <c r="Y82" s="231" t="s">
        <v>77</v>
      </c>
      <c r="Z82" s="125">
        <v>45458</v>
      </c>
      <c r="AA82" s="124">
        <f t="shared" si="10"/>
        <v>94</v>
      </c>
      <c r="AB82" s="118">
        <v>0</v>
      </c>
      <c r="AC82" s="118">
        <v>0</v>
      </c>
      <c r="AD82" s="118">
        <v>0</v>
      </c>
      <c r="AE82" s="126" t="s">
        <v>77</v>
      </c>
      <c r="AF82" s="124">
        <f t="shared" si="11"/>
        <v>0</v>
      </c>
      <c r="AG82" s="118">
        <v>0</v>
      </c>
      <c r="AH82" s="118">
        <v>0</v>
      </c>
      <c r="AI82" s="123" t="s">
        <v>77</v>
      </c>
      <c r="AJ82" s="119">
        <v>0</v>
      </c>
      <c r="AK82" s="123" t="s">
        <v>77</v>
      </c>
      <c r="AL82" s="123" t="s">
        <v>77</v>
      </c>
      <c r="AM82" s="124">
        <f t="shared" si="12"/>
        <v>0</v>
      </c>
      <c r="AN82" s="124">
        <f>+K82+AC82-AH82</f>
        <v>13200000</v>
      </c>
      <c r="AO82" s="119" t="s">
        <v>69</v>
      </c>
      <c r="AP82" s="118">
        <v>13200000</v>
      </c>
      <c r="AQ82" s="119" t="s">
        <v>1214</v>
      </c>
      <c r="AR82" s="118">
        <v>0</v>
      </c>
      <c r="AS82" s="127" t="s">
        <v>77</v>
      </c>
      <c r="AT82" s="96">
        <v>6600000</v>
      </c>
      <c r="AU82" s="160">
        <f t="shared" si="13"/>
        <v>6600000</v>
      </c>
      <c r="AV82" s="98">
        <f t="shared" si="14"/>
        <v>0.5</v>
      </c>
      <c r="AW82" s="127" t="s">
        <v>77</v>
      </c>
      <c r="AX82" s="119" t="s">
        <v>1215</v>
      </c>
      <c r="AY82" s="154" t="s">
        <v>4221</v>
      </c>
      <c r="AZ82" s="116" t="s">
        <v>69</v>
      </c>
      <c r="BA82" s="116" t="s">
        <v>69</v>
      </c>
    </row>
    <row r="83" spans="2:53" x14ac:dyDescent="0.25">
      <c r="B83" s="116">
        <v>2024</v>
      </c>
      <c r="C83" s="116">
        <v>891780111</v>
      </c>
      <c r="D83" s="117" t="s">
        <v>64</v>
      </c>
      <c r="E83" s="118" t="s">
        <v>4220</v>
      </c>
      <c r="F83" s="118" t="s">
        <v>4219</v>
      </c>
      <c r="G83" s="247">
        <v>0</v>
      </c>
      <c r="H83" s="119" t="s">
        <v>75</v>
      </c>
      <c r="I83" s="117" t="s">
        <v>1819</v>
      </c>
      <c r="J83" s="118" t="s">
        <v>4218</v>
      </c>
      <c r="K83" s="118">
        <v>11400000</v>
      </c>
      <c r="L83" s="116" t="s">
        <v>70</v>
      </c>
      <c r="M83" s="124" t="s">
        <v>4217</v>
      </c>
      <c r="N83" s="124">
        <v>8742360</v>
      </c>
      <c r="O83" s="122">
        <v>223</v>
      </c>
      <c r="P83" s="239">
        <v>45323</v>
      </c>
      <c r="Q83" s="118">
        <v>108400000</v>
      </c>
      <c r="R83" s="239">
        <v>45364</v>
      </c>
      <c r="S83" s="118">
        <v>11400000</v>
      </c>
      <c r="T83" s="119" t="s">
        <v>67</v>
      </c>
      <c r="U83" s="124">
        <v>16078654</v>
      </c>
      <c r="V83" s="124" t="s">
        <v>3772</v>
      </c>
      <c r="W83" s="125">
        <v>45363</v>
      </c>
      <c r="X83" s="125">
        <v>45364</v>
      </c>
      <c r="Y83" s="231" t="s">
        <v>77</v>
      </c>
      <c r="Z83" s="125">
        <v>45412</v>
      </c>
      <c r="AA83" s="124">
        <f t="shared" si="10"/>
        <v>48</v>
      </c>
      <c r="AB83" s="118">
        <v>0</v>
      </c>
      <c r="AC83" s="118">
        <v>0</v>
      </c>
      <c r="AD83" s="118">
        <v>0</v>
      </c>
      <c r="AE83" s="126" t="s">
        <v>77</v>
      </c>
      <c r="AF83" s="124">
        <f t="shared" si="11"/>
        <v>0</v>
      </c>
      <c r="AG83" s="118">
        <v>0</v>
      </c>
      <c r="AH83" s="118">
        <v>0</v>
      </c>
      <c r="AI83" s="123" t="s">
        <v>77</v>
      </c>
      <c r="AJ83" s="119">
        <v>0</v>
      </c>
      <c r="AK83" s="123" t="s">
        <v>77</v>
      </c>
      <c r="AL83" s="123" t="s">
        <v>77</v>
      </c>
      <c r="AM83" s="124">
        <f t="shared" si="12"/>
        <v>0</v>
      </c>
      <c r="AN83" s="124">
        <f>+K83+AC83-AH83</f>
        <v>11400000</v>
      </c>
      <c r="AO83" s="119" t="s">
        <v>1214</v>
      </c>
      <c r="AP83" s="118">
        <v>11400000</v>
      </c>
      <c r="AQ83" s="119" t="s">
        <v>1214</v>
      </c>
      <c r="AR83" s="118">
        <v>0</v>
      </c>
      <c r="AS83" s="127" t="s">
        <v>77</v>
      </c>
      <c r="AT83" s="96">
        <v>3800000</v>
      </c>
      <c r="AU83" s="160">
        <f t="shared" si="13"/>
        <v>7600000</v>
      </c>
      <c r="AV83" s="98">
        <f t="shared" si="14"/>
        <v>0.33333333333333331</v>
      </c>
      <c r="AW83" s="127" t="s">
        <v>77</v>
      </c>
      <c r="AX83" s="119" t="s">
        <v>3581</v>
      </c>
      <c r="AY83" s="154" t="s">
        <v>4216</v>
      </c>
      <c r="AZ83" s="116" t="s">
        <v>69</v>
      </c>
      <c r="BA83" s="116" t="s">
        <v>69</v>
      </c>
    </row>
    <row r="84" spans="2:53" x14ac:dyDescent="0.25">
      <c r="B84" s="116">
        <v>2024</v>
      </c>
      <c r="C84" s="116">
        <v>891780111</v>
      </c>
      <c r="D84" s="117" t="s">
        <v>64</v>
      </c>
      <c r="E84" s="118" t="s">
        <v>4215</v>
      </c>
      <c r="F84" s="118" t="s">
        <v>4214</v>
      </c>
      <c r="G84" s="247">
        <v>0</v>
      </c>
      <c r="H84" s="119" t="s">
        <v>75</v>
      </c>
      <c r="I84" s="117" t="s">
        <v>65</v>
      </c>
      <c r="J84" s="118" t="s">
        <v>4213</v>
      </c>
      <c r="K84" s="118">
        <v>13600000</v>
      </c>
      <c r="L84" s="116" t="s">
        <v>70</v>
      </c>
      <c r="M84" s="124" t="s">
        <v>4212</v>
      </c>
      <c r="N84" s="124">
        <v>1082972449</v>
      </c>
      <c r="O84" s="122">
        <v>571</v>
      </c>
      <c r="P84" s="239">
        <v>45356</v>
      </c>
      <c r="Q84" s="118">
        <v>13600000</v>
      </c>
      <c r="R84" s="239">
        <v>45364</v>
      </c>
      <c r="S84" s="118">
        <v>13600000</v>
      </c>
      <c r="T84" s="119" t="s">
        <v>67</v>
      </c>
      <c r="U84" s="124">
        <v>85155333</v>
      </c>
      <c r="V84" s="124" t="s">
        <v>3755</v>
      </c>
      <c r="W84" s="125">
        <v>45363</v>
      </c>
      <c r="X84" s="125">
        <v>45364</v>
      </c>
      <c r="Y84" s="231" t="s">
        <v>77</v>
      </c>
      <c r="Z84" s="125">
        <v>45473</v>
      </c>
      <c r="AA84" s="124">
        <f t="shared" si="10"/>
        <v>109</v>
      </c>
      <c r="AB84" s="118">
        <v>0</v>
      </c>
      <c r="AC84" s="118">
        <v>0</v>
      </c>
      <c r="AD84" s="118">
        <v>0</v>
      </c>
      <c r="AE84" s="126" t="s">
        <v>77</v>
      </c>
      <c r="AF84" s="124">
        <f t="shared" si="11"/>
        <v>0</v>
      </c>
      <c r="AG84" s="118">
        <v>0</v>
      </c>
      <c r="AH84" s="118">
        <v>0</v>
      </c>
      <c r="AI84" s="123" t="s">
        <v>77</v>
      </c>
      <c r="AJ84" s="119">
        <v>0</v>
      </c>
      <c r="AK84" s="123" t="s">
        <v>77</v>
      </c>
      <c r="AL84" s="123" t="s">
        <v>77</v>
      </c>
      <c r="AM84" s="124">
        <f t="shared" si="12"/>
        <v>0</v>
      </c>
      <c r="AN84" s="124">
        <f>+K84+AC84-AH84</f>
        <v>13600000</v>
      </c>
      <c r="AO84" s="119" t="s">
        <v>1214</v>
      </c>
      <c r="AP84" s="118">
        <v>13600000</v>
      </c>
      <c r="AQ84" s="119" t="s">
        <v>1214</v>
      </c>
      <c r="AR84" s="118">
        <v>0</v>
      </c>
      <c r="AS84" s="127" t="s">
        <v>77</v>
      </c>
      <c r="AT84" s="96">
        <v>6800000</v>
      </c>
      <c r="AU84" s="160">
        <f t="shared" si="13"/>
        <v>6800000</v>
      </c>
      <c r="AV84" s="98">
        <f t="shared" si="14"/>
        <v>0.5</v>
      </c>
      <c r="AW84" s="127" t="s">
        <v>77</v>
      </c>
      <c r="AX84" s="119" t="s">
        <v>1215</v>
      </c>
      <c r="AY84" s="154" t="s">
        <v>4211</v>
      </c>
      <c r="AZ84" s="116" t="s">
        <v>69</v>
      </c>
      <c r="BA84" s="116" t="s">
        <v>69</v>
      </c>
    </row>
    <row r="85" spans="2:53" x14ac:dyDescent="0.25">
      <c r="B85" s="116">
        <v>2024</v>
      </c>
      <c r="C85" s="116">
        <v>891780111</v>
      </c>
      <c r="D85" s="117" t="s">
        <v>64</v>
      </c>
      <c r="E85" s="118" t="s">
        <v>4210</v>
      </c>
      <c r="F85" s="118" t="s">
        <v>4209</v>
      </c>
      <c r="G85" s="247">
        <v>0</v>
      </c>
      <c r="H85" s="119" t="s">
        <v>75</v>
      </c>
      <c r="I85" s="117" t="s">
        <v>1819</v>
      </c>
      <c r="J85" s="118" t="s">
        <v>4208</v>
      </c>
      <c r="K85" s="118">
        <v>7600000</v>
      </c>
      <c r="L85" s="116" t="s">
        <v>70</v>
      </c>
      <c r="M85" s="124" t="s">
        <v>4207</v>
      </c>
      <c r="N85" s="124">
        <v>1102794903</v>
      </c>
      <c r="O85" s="122">
        <v>223</v>
      </c>
      <c r="P85" s="239">
        <v>45323</v>
      </c>
      <c r="Q85" s="118">
        <v>108400000</v>
      </c>
      <c r="R85" s="239">
        <v>45366</v>
      </c>
      <c r="S85" s="118">
        <v>7600000</v>
      </c>
      <c r="T85" s="119" t="s">
        <v>67</v>
      </c>
      <c r="U85" s="124">
        <v>16078654</v>
      </c>
      <c r="V85" s="124" t="s">
        <v>3772</v>
      </c>
      <c r="W85" s="125">
        <v>45364</v>
      </c>
      <c r="X85" s="125">
        <v>45366</v>
      </c>
      <c r="Y85" s="231" t="s">
        <v>77</v>
      </c>
      <c r="Z85" s="125">
        <v>45412</v>
      </c>
      <c r="AA85" s="124">
        <f t="shared" si="10"/>
        <v>46</v>
      </c>
      <c r="AB85" s="118">
        <v>0</v>
      </c>
      <c r="AC85" s="118">
        <v>0</v>
      </c>
      <c r="AD85" s="118">
        <v>0</v>
      </c>
      <c r="AE85" s="126" t="s">
        <v>77</v>
      </c>
      <c r="AF85" s="124">
        <f t="shared" si="11"/>
        <v>0</v>
      </c>
      <c r="AG85" s="118">
        <v>0</v>
      </c>
      <c r="AH85" s="118">
        <v>0</v>
      </c>
      <c r="AI85" s="123" t="s">
        <v>77</v>
      </c>
      <c r="AJ85" s="119">
        <v>0</v>
      </c>
      <c r="AK85" s="123" t="s">
        <v>77</v>
      </c>
      <c r="AL85" s="123" t="s">
        <v>77</v>
      </c>
      <c r="AM85" s="124">
        <f t="shared" si="12"/>
        <v>0</v>
      </c>
      <c r="AN85" s="124">
        <f>+K85+AC85-AH85</f>
        <v>7600000</v>
      </c>
      <c r="AO85" s="119" t="s">
        <v>1214</v>
      </c>
      <c r="AP85" s="118">
        <v>7600000</v>
      </c>
      <c r="AQ85" s="119" t="s">
        <v>1214</v>
      </c>
      <c r="AR85" s="118">
        <v>0</v>
      </c>
      <c r="AS85" s="127" t="s">
        <v>77</v>
      </c>
      <c r="AT85" s="96">
        <v>7600000</v>
      </c>
      <c r="AU85" s="160">
        <f t="shared" si="13"/>
        <v>0</v>
      </c>
      <c r="AV85" s="98">
        <f t="shared" si="14"/>
        <v>1</v>
      </c>
      <c r="AW85" s="127" t="s">
        <v>77</v>
      </c>
      <c r="AX85" s="119" t="s">
        <v>1215</v>
      </c>
      <c r="AY85" s="154" t="s">
        <v>4206</v>
      </c>
      <c r="AZ85" s="116" t="s">
        <v>69</v>
      </c>
      <c r="BA85" s="116" t="s">
        <v>69</v>
      </c>
    </row>
    <row r="86" spans="2:53" x14ac:dyDescent="0.25">
      <c r="B86" s="116">
        <v>2024</v>
      </c>
      <c r="C86" s="116">
        <v>891780111</v>
      </c>
      <c r="D86" s="117" t="s">
        <v>64</v>
      </c>
      <c r="E86" s="118" t="s">
        <v>4205</v>
      </c>
      <c r="F86" s="118" t="s">
        <v>4204</v>
      </c>
      <c r="G86" s="247">
        <v>0</v>
      </c>
      <c r="H86" s="119" t="s">
        <v>75</v>
      </c>
      <c r="I86" s="117" t="s">
        <v>1819</v>
      </c>
      <c r="J86" s="118" t="s">
        <v>4203</v>
      </c>
      <c r="K86" s="118">
        <v>6200000</v>
      </c>
      <c r="L86" s="116" t="s">
        <v>70</v>
      </c>
      <c r="M86" s="124" t="s">
        <v>2586</v>
      </c>
      <c r="N86" s="124">
        <v>1082900540</v>
      </c>
      <c r="O86" s="122">
        <v>223</v>
      </c>
      <c r="P86" s="239">
        <v>45323</v>
      </c>
      <c r="Q86" s="118">
        <v>108400000</v>
      </c>
      <c r="R86" s="239">
        <v>45366</v>
      </c>
      <c r="S86" s="118">
        <v>6200000</v>
      </c>
      <c r="T86" s="119" t="s">
        <v>67</v>
      </c>
      <c r="U86" s="124">
        <v>16078654</v>
      </c>
      <c r="V86" s="124" t="s">
        <v>3772</v>
      </c>
      <c r="W86" s="125">
        <v>45364</v>
      </c>
      <c r="X86" s="125">
        <v>45366</v>
      </c>
      <c r="Y86" s="231" t="s">
        <v>77</v>
      </c>
      <c r="Z86" s="125">
        <v>45412</v>
      </c>
      <c r="AA86" s="124">
        <f t="shared" si="10"/>
        <v>46</v>
      </c>
      <c r="AB86" s="118">
        <v>0</v>
      </c>
      <c r="AC86" s="118">
        <v>0</v>
      </c>
      <c r="AD86" s="118">
        <v>0</v>
      </c>
      <c r="AE86" s="126" t="s">
        <v>77</v>
      </c>
      <c r="AF86" s="124">
        <f t="shared" si="11"/>
        <v>0</v>
      </c>
      <c r="AG86" s="118">
        <v>0</v>
      </c>
      <c r="AH86" s="118">
        <v>0</v>
      </c>
      <c r="AI86" s="123" t="s">
        <v>77</v>
      </c>
      <c r="AJ86" s="119">
        <v>0</v>
      </c>
      <c r="AK86" s="123" t="s">
        <v>77</v>
      </c>
      <c r="AL86" s="123" t="s">
        <v>77</v>
      </c>
      <c r="AM86" s="124">
        <f t="shared" si="12"/>
        <v>0</v>
      </c>
      <c r="AN86" s="124">
        <f>+K86+AC86-AH86</f>
        <v>6200000</v>
      </c>
      <c r="AO86" s="119" t="s">
        <v>1214</v>
      </c>
      <c r="AP86" s="118">
        <v>6200000</v>
      </c>
      <c r="AQ86" s="119" t="s">
        <v>1214</v>
      </c>
      <c r="AR86" s="118">
        <v>0</v>
      </c>
      <c r="AS86" s="127" t="s">
        <v>77</v>
      </c>
      <c r="AT86" s="96">
        <v>6200000</v>
      </c>
      <c r="AU86" s="160">
        <f t="shared" si="13"/>
        <v>0</v>
      </c>
      <c r="AV86" s="98">
        <f t="shared" si="14"/>
        <v>1</v>
      </c>
      <c r="AW86" s="127" t="s">
        <v>77</v>
      </c>
      <c r="AX86" s="119" t="s">
        <v>1215</v>
      </c>
      <c r="AY86" s="154" t="s">
        <v>4202</v>
      </c>
      <c r="AZ86" s="116" t="s">
        <v>69</v>
      </c>
      <c r="BA86" s="116" t="s">
        <v>69</v>
      </c>
    </row>
    <row r="87" spans="2:53" x14ac:dyDescent="0.25">
      <c r="B87" s="116">
        <v>2024</v>
      </c>
      <c r="C87" s="116">
        <v>891780111</v>
      </c>
      <c r="D87" s="117" t="s">
        <v>64</v>
      </c>
      <c r="E87" s="118" t="s">
        <v>4201</v>
      </c>
      <c r="F87" s="118" t="s">
        <v>4200</v>
      </c>
      <c r="G87" s="247">
        <v>0</v>
      </c>
      <c r="H87" s="119" t="s">
        <v>75</v>
      </c>
      <c r="I87" s="117" t="s">
        <v>1819</v>
      </c>
      <c r="J87" s="118" t="s">
        <v>4199</v>
      </c>
      <c r="K87" s="118">
        <v>6900000</v>
      </c>
      <c r="L87" s="116" t="s">
        <v>70</v>
      </c>
      <c r="M87" s="124" t="s">
        <v>4198</v>
      </c>
      <c r="N87" s="124">
        <v>84456169</v>
      </c>
      <c r="O87" s="122">
        <v>223</v>
      </c>
      <c r="P87" s="239">
        <v>45323</v>
      </c>
      <c r="Q87" s="118">
        <v>108400000</v>
      </c>
      <c r="R87" s="239">
        <v>45369</v>
      </c>
      <c r="S87" s="118">
        <v>6900000</v>
      </c>
      <c r="T87" s="119" t="s">
        <v>67</v>
      </c>
      <c r="U87" s="124">
        <v>16078654</v>
      </c>
      <c r="V87" s="124" t="s">
        <v>3772</v>
      </c>
      <c r="W87" s="125">
        <v>45366</v>
      </c>
      <c r="X87" s="125">
        <v>45369</v>
      </c>
      <c r="Y87" s="231" t="s">
        <v>77</v>
      </c>
      <c r="Z87" s="125">
        <v>45443</v>
      </c>
      <c r="AA87" s="124">
        <f t="shared" si="10"/>
        <v>74</v>
      </c>
      <c r="AB87" s="118">
        <v>0</v>
      </c>
      <c r="AC87" s="118">
        <v>0</v>
      </c>
      <c r="AD87" s="118">
        <v>0</v>
      </c>
      <c r="AE87" s="126" t="s">
        <v>77</v>
      </c>
      <c r="AF87" s="124">
        <f t="shared" si="11"/>
        <v>0</v>
      </c>
      <c r="AG87" s="118">
        <v>0</v>
      </c>
      <c r="AH87" s="118">
        <v>0</v>
      </c>
      <c r="AI87" s="123" t="s">
        <v>77</v>
      </c>
      <c r="AJ87" s="119">
        <v>0</v>
      </c>
      <c r="AK87" s="123" t="s">
        <v>77</v>
      </c>
      <c r="AL87" s="123" t="s">
        <v>77</v>
      </c>
      <c r="AM87" s="124">
        <f t="shared" si="12"/>
        <v>0</v>
      </c>
      <c r="AN87" s="124">
        <f>+K87+AC87-AH87</f>
        <v>6900000</v>
      </c>
      <c r="AO87" s="119" t="s">
        <v>1214</v>
      </c>
      <c r="AP87" s="118">
        <v>6900000</v>
      </c>
      <c r="AQ87" s="119" t="s">
        <v>1214</v>
      </c>
      <c r="AR87" s="118">
        <v>0</v>
      </c>
      <c r="AS87" s="127" t="s">
        <v>77</v>
      </c>
      <c r="AT87" s="96">
        <v>4600000</v>
      </c>
      <c r="AU87" s="160">
        <f t="shared" si="13"/>
        <v>2300000</v>
      </c>
      <c r="AV87" s="98">
        <f t="shared" si="14"/>
        <v>0.66666666666666663</v>
      </c>
      <c r="AW87" s="127" t="s">
        <v>77</v>
      </c>
      <c r="AX87" s="119" t="s">
        <v>1215</v>
      </c>
      <c r="AY87" s="154" t="s">
        <v>4197</v>
      </c>
      <c r="AZ87" s="116" t="s">
        <v>69</v>
      </c>
      <c r="BA87" s="116" t="s">
        <v>69</v>
      </c>
    </row>
    <row r="88" spans="2:53" x14ac:dyDescent="0.25">
      <c r="B88" s="116">
        <v>2024</v>
      </c>
      <c r="C88" s="116">
        <v>891780111</v>
      </c>
      <c r="D88" s="117" t="s">
        <v>64</v>
      </c>
      <c r="E88" s="118" t="s">
        <v>4196</v>
      </c>
      <c r="F88" s="118" t="s">
        <v>4195</v>
      </c>
      <c r="G88" s="247">
        <v>0</v>
      </c>
      <c r="H88" s="119" t="s">
        <v>75</v>
      </c>
      <c r="I88" s="117" t="s">
        <v>1819</v>
      </c>
      <c r="J88" s="118" t="s">
        <v>4194</v>
      </c>
      <c r="K88" s="118">
        <v>11400000</v>
      </c>
      <c r="L88" s="116" t="s">
        <v>70</v>
      </c>
      <c r="M88" s="124" t="s">
        <v>4193</v>
      </c>
      <c r="N88" s="124">
        <v>39049103</v>
      </c>
      <c r="O88" s="122">
        <v>223</v>
      </c>
      <c r="P88" s="239">
        <v>45323</v>
      </c>
      <c r="Q88" s="118">
        <v>108400000</v>
      </c>
      <c r="R88" s="239">
        <v>45369</v>
      </c>
      <c r="S88" s="118">
        <v>11400000</v>
      </c>
      <c r="T88" s="119" t="s">
        <v>67</v>
      </c>
      <c r="U88" s="124">
        <v>16078654</v>
      </c>
      <c r="V88" s="124" t="s">
        <v>3772</v>
      </c>
      <c r="W88" s="125">
        <v>45366</v>
      </c>
      <c r="X88" s="125">
        <v>45369</v>
      </c>
      <c r="Y88" s="231" t="s">
        <v>77</v>
      </c>
      <c r="Z88" s="125">
        <v>45443</v>
      </c>
      <c r="AA88" s="124">
        <f t="shared" si="10"/>
        <v>74</v>
      </c>
      <c r="AB88" s="118">
        <v>0</v>
      </c>
      <c r="AC88" s="118">
        <v>0</v>
      </c>
      <c r="AD88" s="118">
        <v>0</v>
      </c>
      <c r="AE88" s="126" t="s">
        <v>77</v>
      </c>
      <c r="AF88" s="124">
        <f t="shared" si="11"/>
        <v>0</v>
      </c>
      <c r="AG88" s="118">
        <v>0</v>
      </c>
      <c r="AH88" s="118">
        <v>0</v>
      </c>
      <c r="AI88" s="123" t="s">
        <v>77</v>
      </c>
      <c r="AJ88" s="119">
        <v>0</v>
      </c>
      <c r="AK88" s="123" t="s">
        <v>77</v>
      </c>
      <c r="AL88" s="123" t="s">
        <v>77</v>
      </c>
      <c r="AM88" s="124">
        <f t="shared" si="12"/>
        <v>0</v>
      </c>
      <c r="AN88" s="124">
        <f>+K88+AC88-AH88</f>
        <v>11400000</v>
      </c>
      <c r="AO88" s="119" t="s">
        <v>1214</v>
      </c>
      <c r="AP88" s="118">
        <v>11400000</v>
      </c>
      <c r="AQ88" s="119" t="s">
        <v>1214</v>
      </c>
      <c r="AR88" s="118">
        <v>0</v>
      </c>
      <c r="AS88" s="127" t="s">
        <v>77</v>
      </c>
      <c r="AT88" s="96">
        <v>7600000</v>
      </c>
      <c r="AU88" s="160">
        <f t="shared" si="13"/>
        <v>3800000</v>
      </c>
      <c r="AV88" s="98">
        <f t="shared" si="14"/>
        <v>0.66666666666666663</v>
      </c>
      <c r="AW88" s="127" t="s">
        <v>77</v>
      </c>
      <c r="AX88" s="119" t="s">
        <v>1215</v>
      </c>
      <c r="AY88" s="154" t="s">
        <v>4192</v>
      </c>
      <c r="AZ88" s="116" t="s">
        <v>69</v>
      </c>
      <c r="BA88" s="116" t="s">
        <v>69</v>
      </c>
    </row>
    <row r="89" spans="2:53" x14ac:dyDescent="0.25">
      <c r="B89" s="116">
        <v>2024</v>
      </c>
      <c r="C89" s="116">
        <v>891780111</v>
      </c>
      <c r="D89" s="117" t="s">
        <v>64</v>
      </c>
      <c r="E89" s="118" t="s">
        <v>4191</v>
      </c>
      <c r="F89" s="118" t="s">
        <v>4190</v>
      </c>
      <c r="G89" s="247">
        <v>0</v>
      </c>
      <c r="H89" s="119" t="s">
        <v>75</v>
      </c>
      <c r="I89" s="117" t="s">
        <v>1819</v>
      </c>
      <c r="J89" s="118" t="s">
        <v>4189</v>
      </c>
      <c r="K89" s="118">
        <v>10000000</v>
      </c>
      <c r="L89" s="116" t="s">
        <v>70</v>
      </c>
      <c r="M89" s="124" t="s">
        <v>4188</v>
      </c>
      <c r="N89" s="124">
        <v>77012200</v>
      </c>
      <c r="O89" s="122">
        <v>416</v>
      </c>
      <c r="P89" s="239">
        <v>45341</v>
      </c>
      <c r="Q89" s="118">
        <v>93000000</v>
      </c>
      <c r="R89" s="239">
        <v>45369</v>
      </c>
      <c r="S89" s="118">
        <v>10000000</v>
      </c>
      <c r="T89" s="119" t="s">
        <v>67</v>
      </c>
      <c r="U89" s="124">
        <v>72005158</v>
      </c>
      <c r="V89" s="124" t="s">
        <v>3996</v>
      </c>
      <c r="W89" s="125">
        <v>45366</v>
      </c>
      <c r="X89" s="125">
        <v>45369</v>
      </c>
      <c r="Y89" s="231" t="s">
        <v>77</v>
      </c>
      <c r="Z89" s="125">
        <v>45411</v>
      </c>
      <c r="AA89" s="124">
        <f t="shared" si="10"/>
        <v>42</v>
      </c>
      <c r="AB89" s="118">
        <v>1</v>
      </c>
      <c r="AC89" s="118">
        <v>5000000</v>
      </c>
      <c r="AD89" s="118">
        <v>1</v>
      </c>
      <c r="AE89" s="126">
        <v>45435</v>
      </c>
      <c r="AF89" s="124">
        <f t="shared" si="11"/>
        <v>24</v>
      </c>
      <c r="AG89" s="118">
        <v>0</v>
      </c>
      <c r="AH89" s="118">
        <v>0</v>
      </c>
      <c r="AI89" s="123" t="s">
        <v>77</v>
      </c>
      <c r="AJ89" s="119">
        <v>0</v>
      </c>
      <c r="AK89" s="123" t="s">
        <v>77</v>
      </c>
      <c r="AL89" s="123" t="s">
        <v>77</v>
      </c>
      <c r="AM89" s="124">
        <f t="shared" si="12"/>
        <v>0</v>
      </c>
      <c r="AN89" s="124">
        <f>+K89+AC89-AH89</f>
        <v>15000000</v>
      </c>
      <c r="AO89" s="119" t="s">
        <v>1214</v>
      </c>
      <c r="AP89" s="118">
        <v>10000000</v>
      </c>
      <c r="AQ89" s="119" t="s">
        <v>1214</v>
      </c>
      <c r="AR89" s="118">
        <v>0</v>
      </c>
      <c r="AS89" s="127" t="s">
        <v>77</v>
      </c>
      <c r="AT89" s="96">
        <v>10500000</v>
      </c>
      <c r="AU89" s="160">
        <f t="shared" si="13"/>
        <v>4500000</v>
      </c>
      <c r="AV89" s="98">
        <f t="shared" si="14"/>
        <v>0.7</v>
      </c>
      <c r="AW89" s="127" t="s">
        <v>77</v>
      </c>
      <c r="AX89" s="119" t="s">
        <v>1215</v>
      </c>
      <c r="AY89" s="154" t="s">
        <v>4187</v>
      </c>
      <c r="AZ89" s="116" t="s">
        <v>69</v>
      </c>
      <c r="BA89" s="116" t="s">
        <v>69</v>
      </c>
    </row>
    <row r="90" spans="2:53" x14ac:dyDescent="0.25">
      <c r="B90" s="116">
        <v>2024</v>
      </c>
      <c r="C90" s="116">
        <v>891780111</v>
      </c>
      <c r="D90" s="117" t="s">
        <v>64</v>
      </c>
      <c r="E90" s="118" t="s">
        <v>4186</v>
      </c>
      <c r="F90" s="118" t="s">
        <v>4185</v>
      </c>
      <c r="G90" s="247">
        <v>0</v>
      </c>
      <c r="H90" s="119" t="s">
        <v>75</v>
      </c>
      <c r="I90" s="117" t="s">
        <v>65</v>
      </c>
      <c r="J90" s="118" t="s">
        <v>4184</v>
      </c>
      <c r="K90" s="118">
        <v>10000000</v>
      </c>
      <c r="L90" s="116" t="s">
        <v>70</v>
      </c>
      <c r="M90" s="124" t="s">
        <v>4183</v>
      </c>
      <c r="N90" s="124">
        <v>1082952509</v>
      </c>
      <c r="O90" s="122">
        <v>244</v>
      </c>
      <c r="P90" s="239">
        <v>45323</v>
      </c>
      <c r="Q90" s="118">
        <v>572500000</v>
      </c>
      <c r="R90" s="239">
        <v>45369</v>
      </c>
      <c r="S90" s="118">
        <v>10000000</v>
      </c>
      <c r="T90" s="119" t="s">
        <v>67</v>
      </c>
      <c r="U90" s="118">
        <v>1082939683</v>
      </c>
      <c r="V90" s="118" t="s">
        <v>3761</v>
      </c>
      <c r="W90" s="125">
        <v>45369</v>
      </c>
      <c r="X90" s="125">
        <v>45369</v>
      </c>
      <c r="Y90" s="231" t="s">
        <v>77</v>
      </c>
      <c r="Z90" s="125">
        <v>45458</v>
      </c>
      <c r="AA90" s="124">
        <f t="shared" si="10"/>
        <v>89</v>
      </c>
      <c r="AB90" s="118">
        <v>0</v>
      </c>
      <c r="AC90" s="118">
        <v>0</v>
      </c>
      <c r="AD90" s="118">
        <v>0</v>
      </c>
      <c r="AE90" s="126" t="s">
        <v>77</v>
      </c>
      <c r="AF90" s="124">
        <f t="shared" si="11"/>
        <v>0</v>
      </c>
      <c r="AG90" s="118">
        <v>0</v>
      </c>
      <c r="AH90" s="118">
        <v>0</v>
      </c>
      <c r="AI90" s="123" t="s">
        <v>77</v>
      </c>
      <c r="AJ90" s="119">
        <v>0</v>
      </c>
      <c r="AK90" s="123" t="s">
        <v>77</v>
      </c>
      <c r="AL90" s="123" t="s">
        <v>77</v>
      </c>
      <c r="AM90" s="124">
        <f t="shared" si="12"/>
        <v>0</v>
      </c>
      <c r="AN90" s="124">
        <f>+K90+AC90-AH90</f>
        <v>10000000</v>
      </c>
      <c r="AO90" s="119" t="s">
        <v>69</v>
      </c>
      <c r="AP90" s="118">
        <v>10000000</v>
      </c>
      <c r="AQ90" s="119" t="s">
        <v>1214</v>
      </c>
      <c r="AR90" s="118">
        <v>0</v>
      </c>
      <c r="AS90" s="127" t="s">
        <v>77</v>
      </c>
      <c r="AT90" s="96">
        <v>5000000</v>
      </c>
      <c r="AU90" s="160">
        <f t="shared" si="13"/>
        <v>5000000</v>
      </c>
      <c r="AV90" s="98">
        <f t="shared" si="14"/>
        <v>0.5</v>
      </c>
      <c r="AW90" s="127" t="s">
        <v>77</v>
      </c>
      <c r="AX90" s="119" t="s">
        <v>1215</v>
      </c>
      <c r="AY90" s="154" t="s">
        <v>4182</v>
      </c>
      <c r="AZ90" s="116" t="s">
        <v>69</v>
      </c>
      <c r="BA90" s="116" t="s">
        <v>69</v>
      </c>
    </row>
    <row r="91" spans="2:53" x14ac:dyDescent="0.25">
      <c r="B91" s="116">
        <v>2024</v>
      </c>
      <c r="C91" s="116">
        <v>891780111</v>
      </c>
      <c r="D91" s="117" t="s">
        <v>64</v>
      </c>
      <c r="E91" s="118" t="s">
        <v>4181</v>
      </c>
      <c r="F91" s="118" t="s">
        <v>4180</v>
      </c>
      <c r="G91" s="247">
        <v>0</v>
      </c>
      <c r="H91" s="119" t="s">
        <v>75</v>
      </c>
      <c r="I91" s="117" t="s">
        <v>1819</v>
      </c>
      <c r="J91" s="118" t="s">
        <v>4179</v>
      </c>
      <c r="K91" s="118">
        <v>4000000</v>
      </c>
      <c r="L91" s="116" t="s">
        <v>70</v>
      </c>
      <c r="M91" s="124" t="s">
        <v>4178</v>
      </c>
      <c r="N91" s="124">
        <v>1082937312</v>
      </c>
      <c r="O91" s="122">
        <v>223</v>
      </c>
      <c r="P91" s="239">
        <v>45323</v>
      </c>
      <c r="Q91" s="118">
        <v>108400000</v>
      </c>
      <c r="R91" s="239">
        <v>45369</v>
      </c>
      <c r="S91" s="118">
        <v>4000000</v>
      </c>
      <c r="T91" s="119" t="s">
        <v>67</v>
      </c>
      <c r="U91" s="124">
        <v>16078654</v>
      </c>
      <c r="V91" s="124" t="s">
        <v>3772</v>
      </c>
      <c r="W91" s="125">
        <v>45369</v>
      </c>
      <c r="X91" s="125">
        <v>45369</v>
      </c>
      <c r="Y91" s="231" t="s">
        <v>77</v>
      </c>
      <c r="Z91" s="125">
        <v>45412</v>
      </c>
      <c r="AA91" s="124">
        <f t="shared" si="10"/>
        <v>43</v>
      </c>
      <c r="AB91" s="118">
        <v>0</v>
      </c>
      <c r="AC91" s="118">
        <v>0</v>
      </c>
      <c r="AD91" s="118">
        <v>0</v>
      </c>
      <c r="AE91" s="126" t="s">
        <v>77</v>
      </c>
      <c r="AF91" s="124">
        <f t="shared" si="11"/>
        <v>0</v>
      </c>
      <c r="AG91" s="118">
        <v>0</v>
      </c>
      <c r="AH91" s="118">
        <v>0</v>
      </c>
      <c r="AI91" s="123" t="s">
        <v>77</v>
      </c>
      <c r="AJ91" s="119">
        <v>0</v>
      </c>
      <c r="AK91" s="123" t="s">
        <v>77</v>
      </c>
      <c r="AL91" s="123" t="s">
        <v>77</v>
      </c>
      <c r="AM91" s="124">
        <f t="shared" si="12"/>
        <v>0</v>
      </c>
      <c r="AN91" s="124">
        <f>+K91+AC91-AH91</f>
        <v>4000000</v>
      </c>
      <c r="AO91" s="119" t="s">
        <v>1214</v>
      </c>
      <c r="AP91" s="118">
        <v>4000000</v>
      </c>
      <c r="AQ91" s="119" t="s">
        <v>1214</v>
      </c>
      <c r="AR91" s="118">
        <v>0</v>
      </c>
      <c r="AS91" s="127" t="s">
        <v>77</v>
      </c>
      <c r="AT91" s="96">
        <v>4000000</v>
      </c>
      <c r="AU91" s="160">
        <f t="shared" si="13"/>
        <v>0</v>
      </c>
      <c r="AV91" s="98">
        <f t="shared" si="14"/>
        <v>1</v>
      </c>
      <c r="AW91" s="127" t="s">
        <v>77</v>
      </c>
      <c r="AX91" s="119" t="s">
        <v>1215</v>
      </c>
      <c r="AY91" s="154" t="s">
        <v>4177</v>
      </c>
      <c r="AZ91" s="116" t="s">
        <v>69</v>
      </c>
      <c r="BA91" s="116" t="s">
        <v>69</v>
      </c>
    </row>
    <row r="92" spans="2:53" x14ac:dyDescent="0.25">
      <c r="B92" s="116">
        <v>2024</v>
      </c>
      <c r="C92" s="116">
        <v>891780111</v>
      </c>
      <c r="D92" s="117" t="s">
        <v>64</v>
      </c>
      <c r="E92" s="118" t="s">
        <v>4176</v>
      </c>
      <c r="F92" s="118" t="s">
        <v>4175</v>
      </c>
      <c r="G92" s="247">
        <v>0</v>
      </c>
      <c r="H92" s="119" t="s">
        <v>75</v>
      </c>
      <c r="I92" s="117" t="s">
        <v>65</v>
      </c>
      <c r="J92" s="118" t="s">
        <v>4174</v>
      </c>
      <c r="K92" s="118">
        <v>10800000</v>
      </c>
      <c r="L92" s="116" t="s">
        <v>70</v>
      </c>
      <c r="M92" s="124" t="s">
        <v>4173</v>
      </c>
      <c r="N92" s="124">
        <v>36667206</v>
      </c>
      <c r="O92" s="122">
        <v>244</v>
      </c>
      <c r="P92" s="239">
        <v>45323</v>
      </c>
      <c r="Q92" s="118">
        <v>572500000</v>
      </c>
      <c r="R92" s="239">
        <v>45371</v>
      </c>
      <c r="S92" s="118">
        <v>10800000</v>
      </c>
      <c r="T92" s="119" t="s">
        <v>67</v>
      </c>
      <c r="U92" s="124">
        <v>1082939683</v>
      </c>
      <c r="V92" s="124" t="s">
        <v>3761</v>
      </c>
      <c r="W92" s="125">
        <v>45370</v>
      </c>
      <c r="X92" s="125">
        <v>45371</v>
      </c>
      <c r="Y92" s="231" t="s">
        <v>77</v>
      </c>
      <c r="Z92" s="125">
        <v>45458</v>
      </c>
      <c r="AA92" s="124">
        <f t="shared" si="10"/>
        <v>87</v>
      </c>
      <c r="AB92" s="118">
        <v>0</v>
      </c>
      <c r="AC92" s="118">
        <v>0</v>
      </c>
      <c r="AD92" s="118">
        <v>0</v>
      </c>
      <c r="AE92" s="126" t="s">
        <v>77</v>
      </c>
      <c r="AF92" s="124">
        <f t="shared" si="11"/>
        <v>0</v>
      </c>
      <c r="AG92" s="118">
        <v>0</v>
      </c>
      <c r="AH92" s="118">
        <v>0</v>
      </c>
      <c r="AI92" s="123" t="s">
        <v>77</v>
      </c>
      <c r="AJ92" s="119">
        <v>0</v>
      </c>
      <c r="AK92" s="123" t="s">
        <v>77</v>
      </c>
      <c r="AL92" s="123" t="s">
        <v>77</v>
      </c>
      <c r="AM92" s="124">
        <f t="shared" si="12"/>
        <v>0</v>
      </c>
      <c r="AN92" s="124">
        <f>+K92+AC92-AH92</f>
        <v>10800000</v>
      </c>
      <c r="AO92" s="119" t="s">
        <v>69</v>
      </c>
      <c r="AP92" s="118">
        <v>10800000</v>
      </c>
      <c r="AQ92" s="119" t="s">
        <v>1214</v>
      </c>
      <c r="AR92" s="118">
        <v>0</v>
      </c>
      <c r="AS92" s="127" t="s">
        <v>77</v>
      </c>
      <c r="AT92" s="96">
        <v>5400000</v>
      </c>
      <c r="AU92" s="160">
        <f t="shared" si="13"/>
        <v>5400000</v>
      </c>
      <c r="AV92" s="98">
        <f t="shared" si="14"/>
        <v>0.5</v>
      </c>
      <c r="AW92" s="127" t="s">
        <v>77</v>
      </c>
      <c r="AX92" s="119" t="s">
        <v>1215</v>
      </c>
      <c r="AY92" s="154" t="s">
        <v>4172</v>
      </c>
      <c r="AZ92" s="116" t="s">
        <v>69</v>
      </c>
      <c r="BA92" s="116" t="s">
        <v>69</v>
      </c>
    </row>
    <row r="93" spans="2:53" x14ac:dyDescent="0.25">
      <c r="B93" s="116">
        <v>2024</v>
      </c>
      <c r="C93" s="116">
        <v>891780111</v>
      </c>
      <c r="D93" s="117" t="s">
        <v>64</v>
      </c>
      <c r="E93" s="118" t="s">
        <v>4171</v>
      </c>
      <c r="F93" s="118" t="s">
        <v>4170</v>
      </c>
      <c r="G93" s="247">
        <v>0</v>
      </c>
      <c r="H93" s="119" t="s">
        <v>75</v>
      </c>
      <c r="I93" s="117" t="s">
        <v>65</v>
      </c>
      <c r="J93" s="118" t="s">
        <v>4169</v>
      </c>
      <c r="K93" s="118">
        <v>12000000</v>
      </c>
      <c r="L93" s="116" t="s">
        <v>70</v>
      </c>
      <c r="M93" s="124" t="s">
        <v>4168</v>
      </c>
      <c r="N93" s="124">
        <v>1082890215</v>
      </c>
      <c r="O93" s="122">
        <v>244</v>
      </c>
      <c r="P93" s="239">
        <v>45323</v>
      </c>
      <c r="Q93" s="118">
        <v>572500000</v>
      </c>
      <c r="R93" s="239">
        <v>45372</v>
      </c>
      <c r="S93" s="118">
        <v>12000000</v>
      </c>
      <c r="T93" s="119" t="s">
        <v>67</v>
      </c>
      <c r="U93" s="124">
        <v>1082939683</v>
      </c>
      <c r="V93" s="124" t="s">
        <v>3761</v>
      </c>
      <c r="W93" s="125">
        <v>45370</v>
      </c>
      <c r="X93" s="125">
        <v>45372</v>
      </c>
      <c r="Y93" s="231" t="s">
        <v>77</v>
      </c>
      <c r="Z93" s="125">
        <v>45458</v>
      </c>
      <c r="AA93" s="124">
        <f t="shared" si="10"/>
        <v>86</v>
      </c>
      <c r="AB93" s="118">
        <v>0</v>
      </c>
      <c r="AC93" s="118">
        <v>0</v>
      </c>
      <c r="AD93" s="118">
        <v>0</v>
      </c>
      <c r="AE93" s="126" t="s">
        <v>77</v>
      </c>
      <c r="AF93" s="124">
        <f t="shared" si="11"/>
        <v>0</v>
      </c>
      <c r="AG93" s="118">
        <v>0</v>
      </c>
      <c r="AH93" s="118">
        <v>0</v>
      </c>
      <c r="AI93" s="123" t="s">
        <v>77</v>
      </c>
      <c r="AJ93" s="119">
        <v>0</v>
      </c>
      <c r="AK93" s="123" t="s">
        <v>77</v>
      </c>
      <c r="AL93" s="123" t="s">
        <v>77</v>
      </c>
      <c r="AM93" s="124">
        <f t="shared" si="12"/>
        <v>0</v>
      </c>
      <c r="AN93" s="124">
        <f>+K93+AC93-AH93</f>
        <v>12000000</v>
      </c>
      <c r="AO93" s="119" t="s">
        <v>69</v>
      </c>
      <c r="AP93" s="118">
        <v>12000000</v>
      </c>
      <c r="AQ93" s="119" t="s">
        <v>1214</v>
      </c>
      <c r="AR93" s="118">
        <v>0</v>
      </c>
      <c r="AS93" s="127" t="s">
        <v>77</v>
      </c>
      <c r="AT93" s="96">
        <v>6000000</v>
      </c>
      <c r="AU93" s="160">
        <f t="shared" si="13"/>
        <v>6000000</v>
      </c>
      <c r="AV93" s="98">
        <f t="shared" si="14"/>
        <v>0.5</v>
      </c>
      <c r="AW93" s="127" t="s">
        <v>77</v>
      </c>
      <c r="AX93" s="119" t="s">
        <v>1215</v>
      </c>
      <c r="AY93" s="154" t="s">
        <v>4167</v>
      </c>
      <c r="AZ93" s="116" t="s">
        <v>69</v>
      </c>
      <c r="BA93" s="116" t="s">
        <v>69</v>
      </c>
    </row>
    <row r="94" spans="2:53" x14ac:dyDescent="0.25">
      <c r="B94" s="116">
        <v>2024</v>
      </c>
      <c r="C94" s="116">
        <v>891780111</v>
      </c>
      <c r="D94" s="117" t="s">
        <v>64</v>
      </c>
      <c r="E94" s="118" t="s">
        <v>4166</v>
      </c>
      <c r="F94" s="118" t="s">
        <v>4165</v>
      </c>
      <c r="G94" s="247">
        <v>0</v>
      </c>
      <c r="H94" s="119" t="s">
        <v>75</v>
      </c>
      <c r="I94" s="117" t="s">
        <v>1819</v>
      </c>
      <c r="J94" s="118" t="s">
        <v>4164</v>
      </c>
      <c r="K94" s="118">
        <v>11400000</v>
      </c>
      <c r="L94" s="116" t="s">
        <v>70</v>
      </c>
      <c r="M94" s="124" t="s">
        <v>4163</v>
      </c>
      <c r="N94" s="124">
        <v>1065616741</v>
      </c>
      <c r="O94" s="122">
        <v>223</v>
      </c>
      <c r="P94" s="239">
        <v>45323</v>
      </c>
      <c r="Q94" s="118">
        <v>108400000</v>
      </c>
      <c r="R94" s="239">
        <v>45372</v>
      </c>
      <c r="S94" s="118">
        <v>11400000</v>
      </c>
      <c r="T94" s="119" t="s">
        <v>67</v>
      </c>
      <c r="U94" s="124">
        <v>16078654</v>
      </c>
      <c r="V94" s="124" t="s">
        <v>3772</v>
      </c>
      <c r="W94" s="125">
        <v>45370</v>
      </c>
      <c r="X94" s="125">
        <v>45372</v>
      </c>
      <c r="Y94" s="231" t="s">
        <v>77</v>
      </c>
      <c r="Z94" s="125">
        <v>45443</v>
      </c>
      <c r="AA94" s="124">
        <f t="shared" si="10"/>
        <v>71</v>
      </c>
      <c r="AB94" s="118">
        <v>0</v>
      </c>
      <c r="AC94" s="118">
        <v>0</v>
      </c>
      <c r="AD94" s="118">
        <v>0</v>
      </c>
      <c r="AE94" s="126" t="s">
        <v>77</v>
      </c>
      <c r="AF94" s="124">
        <f t="shared" si="11"/>
        <v>0</v>
      </c>
      <c r="AG94" s="118">
        <v>0</v>
      </c>
      <c r="AH94" s="118">
        <v>0</v>
      </c>
      <c r="AI94" s="123" t="s">
        <v>77</v>
      </c>
      <c r="AJ94" s="119">
        <v>0</v>
      </c>
      <c r="AK94" s="123" t="s">
        <v>77</v>
      </c>
      <c r="AL94" s="123" t="s">
        <v>77</v>
      </c>
      <c r="AM94" s="124">
        <f t="shared" si="12"/>
        <v>0</v>
      </c>
      <c r="AN94" s="124">
        <f>+K94+AC94-AH94</f>
        <v>11400000</v>
      </c>
      <c r="AO94" s="119" t="s">
        <v>1214</v>
      </c>
      <c r="AP94" s="118">
        <v>11400000</v>
      </c>
      <c r="AQ94" s="119" t="s">
        <v>1214</v>
      </c>
      <c r="AR94" s="118">
        <v>0</v>
      </c>
      <c r="AS94" s="127" t="s">
        <v>77</v>
      </c>
      <c r="AT94" s="96">
        <v>7600000</v>
      </c>
      <c r="AU94" s="160">
        <f t="shared" si="13"/>
        <v>3800000</v>
      </c>
      <c r="AV94" s="98">
        <f t="shared" si="14"/>
        <v>0.66666666666666663</v>
      </c>
      <c r="AW94" s="127" t="s">
        <v>77</v>
      </c>
      <c r="AX94" s="119" t="s">
        <v>1215</v>
      </c>
      <c r="AY94" s="154" t="s">
        <v>4162</v>
      </c>
      <c r="AZ94" s="116" t="s">
        <v>69</v>
      </c>
      <c r="BA94" s="116" t="s">
        <v>69</v>
      </c>
    </row>
    <row r="95" spans="2:53" x14ac:dyDescent="0.25">
      <c r="B95" s="116">
        <v>2024</v>
      </c>
      <c r="C95" s="116">
        <v>891780111</v>
      </c>
      <c r="D95" s="117" t="s">
        <v>64</v>
      </c>
      <c r="E95" s="118" t="s">
        <v>4161</v>
      </c>
      <c r="F95" s="118" t="s">
        <v>4160</v>
      </c>
      <c r="G95" s="247">
        <v>2020000100417</v>
      </c>
      <c r="H95" s="119" t="s">
        <v>75</v>
      </c>
      <c r="I95" s="117" t="s">
        <v>1819</v>
      </c>
      <c r="J95" s="118" t="s">
        <v>4159</v>
      </c>
      <c r="K95" s="118">
        <v>8800000</v>
      </c>
      <c r="L95" s="116" t="s">
        <v>70</v>
      </c>
      <c r="M95" s="124" t="s">
        <v>4158</v>
      </c>
      <c r="N95" s="124">
        <v>1124020385</v>
      </c>
      <c r="O95" s="122" t="s">
        <v>4157</v>
      </c>
      <c r="P95" s="239">
        <v>44979</v>
      </c>
      <c r="Q95" s="118">
        <v>552368000</v>
      </c>
      <c r="R95" s="239">
        <v>45371</v>
      </c>
      <c r="S95" s="118">
        <v>8800000</v>
      </c>
      <c r="T95" s="119" t="s">
        <v>67</v>
      </c>
      <c r="U95" s="124">
        <v>91156594</v>
      </c>
      <c r="V95" s="124" t="s">
        <v>4156</v>
      </c>
      <c r="W95" s="125">
        <v>45371</v>
      </c>
      <c r="X95" s="125">
        <v>45372</v>
      </c>
      <c r="Y95" s="231" t="s">
        <v>77</v>
      </c>
      <c r="Z95" s="125">
        <v>45473</v>
      </c>
      <c r="AA95" s="124">
        <f t="shared" si="10"/>
        <v>101</v>
      </c>
      <c r="AB95" s="118">
        <v>0</v>
      </c>
      <c r="AC95" s="118">
        <v>0</v>
      </c>
      <c r="AD95" s="118">
        <v>0</v>
      </c>
      <c r="AE95" s="126" t="s">
        <v>77</v>
      </c>
      <c r="AF95" s="124">
        <f t="shared" si="11"/>
        <v>0</v>
      </c>
      <c r="AG95" s="118">
        <v>0</v>
      </c>
      <c r="AH95" s="118">
        <v>0</v>
      </c>
      <c r="AI95" s="123" t="s">
        <v>77</v>
      </c>
      <c r="AJ95" s="119">
        <v>0</v>
      </c>
      <c r="AK95" s="123" t="s">
        <v>77</v>
      </c>
      <c r="AL95" s="123" t="s">
        <v>77</v>
      </c>
      <c r="AM95" s="124">
        <f t="shared" si="12"/>
        <v>0</v>
      </c>
      <c r="AN95" s="124">
        <f>+K95+AC95-AH95</f>
        <v>8800000</v>
      </c>
      <c r="AO95" s="119" t="s">
        <v>1214</v>
      </c>
      <c r="AP95" s="118">
        <v>8800000</v>
      </c>
      <c r="AQ95" s="119" t="s">
        <v>1214</v>
      </c>
      <c r="AR95" s="118">
        <v>0</v>
      </c>
      <c r="AS95" s="127" t="s">
        <v>77</v>
      </c>
      <c r="AT95" s="96">
        <v>0</v>
      </c>
      <c r="AU95" s="160">
        <f t="shared" si="13"/>
        <v>8800000</v>
      </c>
      <c r="AV95" s="98">
        <f t="shared" si="14"/>
        <v>0</v>
      </c>
      <c r="AW95" s="127" t="s">
        <v>77</v>
      </c>
      <c r="AX95" s="119" t="s">
        <v>1215</v>
      </c>
      <c r="AY95" s="154" t="s">
        <v>4155</v>
      </c>
      <c r="AZ95" s="116" t="s">
        <v>69</v>
      </c>
      <c r="BA95" s="116" t="s">
        <v>69</v>
      </c>
    </row>
    <row r="96" spans="2:53" x14ac:dyDescent="0.25">
      <c r="B96" s="116">
        <v>2024</v>
      </c>
      <c r="C96" s="116">
        <v>891780111</v>
      </c>
      <c r="D96" s="117" t="s">
        <v>64</v>
      </c>
      <c r="E96" s="118" t="s">
        <v>4154</v>
      </c>
      <c r="F96" s="118" t="s">
        <v>4153</v>
      </c>
      <c r="G96" s="247">
        <v>0</v>
      </c>
      <c r="H96" s="119" t="s">
        <v>75</v>
      </c>
      <c r="I96" s="117" t="s">
        <v>1819</v>
      </c>
      <c r="J96" s="118" t="s">
        <v>4152</v>
      </c>
      <c r="K96" s="118">
        <v>1920000</v>
      </c>
      <c r="L96" s="116" t="s">
        <v>70</v>
      </c>
      <c r="M96" s="124" t="s">
        <v>4151</v>
      </c>
      <c r="N96" s="124">
        <v>1082889419</v>
      </c>
      <c r="O96" s="122">
        <v>216</v>
      </c>
      <c r="P96" s="239">
        <v>45322</v>
      </c>
      <c r="Q96" s="118">
        <v>67200000</v>
      </c>
      <c r="R96" s="239">
        <v>45372</v>
      </c>
      <c r="S96" s="118">
        <v>1920000</v>
      </c>
      <c r="T96" s="119" t="s">
        <v>67</v>
      </c>
      <c r="U96" s="124">
        <v>16078654</v>
      </c>
      <c r="V96" s="124" t="s">
        <v>3772</v>
      </c>
      <c r="W96" s="125">
        <v>45371</v>
      </c>
      <c r="X96" s="125">
        <v>45387</v>
      </c>
      <c r="Y96" s="231" t="s">
        <v>77</v>
      </c>
      <c r="Z96" s="125">
        <v>45402</v>
      </c>
      <c r="AA96" s="124">
        <f t="shared" si="10"/>
        <v>15</v>
      </c>
      <c r="AB96" s="118">
        <v>0</v>
      </c>
      <c r="AC96" s="118">
        <v>0</v>
      </c>
      <c r="AD96" s="118">
        <v>0</v>
      </c>
      <c r="AE96" s="126" t="s">
        <v>77</v>
      </c>
      <c r="AF96" s="124">
        <f t="shared" si="11"/>
        <v>0</v>
      </c>
      <c r="AG96" s="118">
        <v>0</v>
      </c>
      <c r="AH96" s="118">
        <v>0</v>
      </c>
      <c r="AI96" s="123" t="s">
        <v>77</v>
      </c>
      <c r="AJ96" s="119">
        <v>0</v>
      </c>
      <c r="AK96" s="123" t="s">
        <v>77</v>
      </c>
      <c r="AL96" s="123" t="s">
        <v>77</v>
      </c>
      <c r="AM96" s="124">
        <f t="shared" si="12"/>
        <v>0</v>
      </c>
      <c r="AN96" s="124">
        <f>+K96+AC96-AH96</f>
        <v>1920000</v>
      </c>
      <c r="AO96" s="119" t="s">
        <v>1214</v>
      </c>
      <c r="AP96" s="118">
        <v>1920000</v>
      </c>
      <c r="AQ96" s="119" t="s">
        <v>1214</v>
      </c>
      <c r="AR96" s="118">
        <v>0</v>
      </c>
      <c r="AS96" s="127" t="s">
        <v>77</v>
      </c>
      <c r="AT96" s="96">
        <v>1920000</v>
      </c>
      <c r="AU96" s="160">
        <f t="shared" si="13"/>
        <v>0</v>
      </c>
      <c r="AV96" s="98">
        <f t="shared" si="14"/>
        <v>1</v>
      </c>
      <c r="AW96" s="127" t="s">
        <v>77</v>
      </c>
      <c r="AX96" s="119" t="s">
        <v>1215</v>
      </c>
      <c r="AY96" s="154" t="s">
        <v>4150</v>
      </c>
      <c r="AZ96" s="116" t="s">
        <v>69</v>
      </c>
      <c r="BA96" s="116" t="s">
        <v>69</v>
      </c>
    </row>
    <row r="97" spans="2:53" x14ac:dyDescent="0.25">
      <c r="B97" s="116">
        <v>2024</v>
      </c>
      <c r="C97" s="116">
        <v>891780111</v>
      </c>
      <c r="D97" s="117" t="s">
        <v>64</v>
      </c>
      <c r="E97" s="118" t="s">
        <v>4149</v>
      </c>
      <c r="F97" s="118" t="s">
        <v>4148</v>
      </c>
      <c r="G97" s="247">
        <v>0</v>
      </c>
      <c r="H97" s="119" t="s">
        <v>75</v>
      </c>
      <c r="I97" s="117" t="s">
        <v>1819</v>
      </c>
      <c r="J97" s="118" t="s">
        <v>4147</v>
      </c>
      <c r="K97" s="118">
        <v>4320000</v>
      </c>
      <c r="L97" s="116" t="s">
        <v>70</v>
      </c>
      <c r="M97" s="124" t="s">
        <v>4146</v>
      </c>
      <c r="N97" s="124">
        <v>79558146</v>
      </c>
      <c r="O97" s="122">
        <v>216</v>
      </c>
      <c r="P97" s="239">
        <v>45322</v>
      </c>
      <c r="Q97" s="118">
        <v>67200000</v>
      </c>
      <c r="R97" s="239">
        <v>45372</v>
      </c>
      <c r="S97" s="118">
        <v>4320000</v>
      </c>
      <c r="T97" s="119" t="s">
        <v>67</v>
      </c>
      <c r="U97" s="124">
        <v>16078654</v>
      </c>
      <c r="V97" s="124" t="s">
        <v>3772</v>
      </c>
      <c r="W97" s="125">
        <v>45371</v>
      </c>
      <c r="X97" s="125">
        <v>45383</v>
      </c>
      <c r="Y97" s="231" t="s">
        <v>77</v>
      </c>
      <c r="Z97" s="125">
        <v>45444</v>
      </c>
      <c r="AA97" s="124">
        <f t="shared" si="10"/>
        <v>61</v>
      </c>
      <c r="AB97" s="118">
        <v>0</v>
      </c>
      <c r="AC97" s="118">
        <v>0</v>
      </c>
      <c r="AD97" s="118">
        <v>0</v>
      </c>
      <c r="AE97" s="126" t="s">
        <v>77</v>
      </c>
      <c r="AF97" s="124">
        <f t="shared" si="11"/>
        <v>0</v>
      </c>
      <c r="AG97" s="118">
        <v>0</v>
      </c>
      <c r="AH97" s="118">
        <v>0</v>
      </c>
      <c r="AI97" s="123" t="s">
        <v>77</v>
      </c>
      <c r="AJ97" s="119">
        <v>0</v>
      </c>
      <c r="AK97" s="123" t="s">
        <v>77</v>
      </c>
      <c r="AL97" s="123" t="s">
        <v>77</v>
      </c>
      <c r="AM97" s="124">
        <f t="shared" si="12"/>
        <v>0</v>
      </c>
      <c r="AN97" s="124">
        <f>+K97+AC97-AH97</f>
        <v>4320000</v>
      </c>
      <c r="AO97" s="119" t="s">
        <v>1214</v>
      </c>
      <c r="AP97" s="118">
        <v>4320000</v>
      </c>
      <c r="AQ97" s="119" t="s">
        <v>1214</v>
      </c>
      <c r="AR97" s="118">
        <v>0</v>
      </c>
      <c r="AS97" s="127" t="s">
        <v>77</v>
      </c>
      <c r="AT97" s="96">
        <v>1440000</v>
      </c>
      <c r="AU97" s="160">
        <f t="shared" si="13"/>
        <v>2880000</v>
      </c>
      <c r="AV97" s="98">
        <f t="shared" si="14"/>
        <v>0.33333333333333331</v>
      </c>
      <c r="AW97" s="127" t="s">
        <v>77</v>
      </c>
      <c r="AX97" s="119" t="s">
        <v>1215</v>
      </c>
      <c r="AY97" s="154" t="s">
        <v>4145</v>
      </c>
      <c r="AZ97" s="116" t="s">
        <v>69</v>
      </c>
      <c r="BA97" s="116" t="s">
        <v>69</v>
      </c>
    </row>
    <row r="98" spans="2:53" ht="13.9" customHeight="1" x14ac:dyDescent="0.25">
      <c r="B98" s="116">
        <v>2024</v>
      </c>
      <c r="C98" s="116">
        <v>891780111</v>
      </c>
      <c r="D98" s="117" t="s">
        <v>64</v>
      </c>
      <c r="E98" s="118" t="s">
        <v>4144</v>
      </c>
      <c r="F98" s="118" t="s">
        <v>4143</v>
      </c>
      <c r="G98" s="247">
        <v>0</v>
      </c>
      <c r="H98" s="119" t="s">
        <v>75</v>
      </c>
      <c r="I98" s="117" t="s">
        <v>65</v>
      </c>
      <c r="J98" s="118" t="s">
        <v>4142</v>
      </c>
      <c r="K98" s="118">
        <v>10000000</v>
      </c>
      <c r="L98" s="116" t="s">
        <v>70</v>
      </c>
      <c r="M98" s="124" t="s">
        <v>4141</v>
      </c>
      <c r="N98" s="124">
        <v>1082961990</v>
      </c>
      <c r="O98" s="122">
        <v>244</v>
      </c>
      <c r="P98" s="239">
        <v>45323</v>
      </c>
      <c r="Q98" s="118">
        <v>572500000</v>
      </c>
      <c r="R98" s="239">
        <v>45372</v>
      </c>
      <c r="S98" s="118">
        <v>10000000</v>
      </c>
      <c r="T98" s="119" t="s">
        <v>67</v>
      </c>
      <c r="U98" s="124">
        <v>1082939683</v>
      </c>
      <c r="V98" s="124" t="s">
        <v>3761</v>
      </c>
      <c r="W98" s="125">
        <v>45371</v>
      </c>
      <c r="X98" s="125">
        <v>45372</v>
      </c>
      <c r="Y98" s="231" t="s">
        <v>77</v>
      </c>
      <c r="Z98" s="125">
        <v>45458</v>
      </c>
      <c r="AA98" s="124">
        <f t="shared" si="10"/>
        <v>86</v>
      </c>
      <c r="AB98" s="118">
        <v>0</v>
      </c>
      <c r="AC98" s="118">
        <v>0</v>
      </c>
      <c r="AD98" s="118">
        <v>0</v>
      </c>
      <c r="AE98" s="126" t="s">
        <v>77</v>
      </c>
      <c r="AF98" s="124">
        <f t="shared" si="11"/>
        <v>0</v>
      </c>
      <c r="AG98" s="118">
        <v>0</v>
      </c>
      <c r="AH98" s="118">
        <v>0</v>
      </c>
      <c r="AI98" s="123" t="s">
        <v>77</v>
      </c>
      <c r="AJ98" s="119">
        <v>0</v>
      </c>
      <c r="AK98" s="123" t="s">
        <v>77</v>
      </c>
      <c r="AL98" s="123" t="s">
        <v>77</v>
      </c>
      <c r="AM98" s="124">
        <f t="shared" si="12"/>
        <v>0</v>
      </c>
      <c r="AN98" s="124">
        <f>+K98+AC98-AH98</f>
        <v>10000000</v>
      </c>
      <c r="AO98" s="119" t="s">
        <v>69</v>
      </c>
      <c r="AP98" s="118">
        <v>10000000</v>
      </c>
      <c r="AQ98" s="119" t="s">
        <v>1214</v>
      </c>
      <c r="AR98" s="118">
        <v>0</v>
      </c>
      <c r="AS98" s="127" t="s">
        <v>77</v>
      </c>
      <c r="AT98" s="96">
        <v>5400000</v>
      </c>
      <c r="AU98" s="160">
        <f t="shared" si="13"/>
        <v>4600000</v>
      </c>
      <c r="AV98" s="98">
        <f t="shared" si="14"/>
        <v>0.54</v>
      </c>
      <c r="AW98" s="127" t="s">
        <v>77</v>
      </c>
      <c r="AX98" s="119" t="s">
        <v>1215</v>
      </c>
      <c r="AY98" s="154" t="s">
        <v>4140</v>
      </c>
      <c r="AZ98" s="116" t="s">
        <v>69</v>
      </c>
      <c r="BA98" s="116" t="s">
        <v>69</v>
      </c>
    </row>
    <row r="99" spans="2:53" ht="13.9" customHeight="1" x14ac:dyDescent="0.25">
      <c r="B99" s="116">
        <v>2024</v>
      </c>
      <c r="C99" s="116">
        <v>891780111</v>
      </c>
      <c r="D99" s="117" t="s">
        <v>64</v>
      </c>
      <c r="E99" s="118" t="s">
        <v>4139</v>
      </c>
      <c r="F99" s="118" t="s">
        <v>4138</v>
      </c>
      <c r="G99" s="247">
        <v>0</v>
      </c>
      <c r="H99" s="119" t="s">
        <v>75</v>
      </c>
      <c r="I99" s="117" t="s">
        <v>1819</v>
      </c>
      <c r="J99" s="118" t="s">
        <v>4137</v>
      </c>
      <c r="K99" s="118">
        <v>6000000</v>
      </c>
      <c r="L99" s="116" t="s">
        <v>70</v>
      </c>
      <c r="M99" s="124" t="s">
        <v>2503</v>
      </c>
      <c r="N99" s="124">
        <v>36697703</v>
      </c>
      <c r="O99" s="122">
        <v>223</v>
      </c>
      <c r="P99" s="239">
        <v>45323</v>
      </c>
      <c r="Q99" s="118">
        <v>108400000</v>
      </c>
      <c r="R99" s="239">
        <v>45373</v>
      </c>
      <c r="S99" s="118">
        <v>6000000</v>
      </c>
      <c r="T99" s="119" t="s">
        <v>67</v>
      </c>
      <c r="U99" s="124">
        <v>16078654</v>
      </c>
      <c r="V99" s="124" t="s">
        <v>3772</v>
      </c>
      <c r="W99" s="125">
        <v>45372</v>
      </c>
      <c r="X99" s="125">
        <v>45373</v>
      </c>
      <c r="Y99" s="231" t="s">
        <v>77</v>
      </c>
      <c r="Z99" s="125">
        <v>45443</v>
      </c>
      <c r="AA99" s="124">
        <f t="shared" si="10"/>
        <v>70</v>
      </c>
      <c r="AB99" s="118">
        <v>0</v>
      </c>
      <c r="AC99" s="118">
        <v>0</v>
      </c>
      <c r="AD99" s="118">
        <v>0</v>
      </c>
      <c r="AE99" s="126" t="s">
        <v>77</v>
      </c>
      <c r="AF99" s="124">
        <f t="shared" si="11"/>
        <v>0</v>
      </c>
      <c r="AG99" s="118">
        <v>0</v>
      </c>
      <c r="AH99" s="118">
        <v>0</v>
      </c>
      <c r="AI99" s="123" t="s">
        <v>77</v>
      </c>
      <c r="AJ99" s="119">
        <v>0</v>
      </c>
      <c r="AK99" s="123" t="s">
        <v>77</v>
      </c>
      <c r="AL99" s="123" t="s">
        <v>77</v>
      </c>
      <c r="AM99" s="124">
        <f t="shared" si="12"/>
        <v>0</v>
      </c>
      <c r="AN99" s="124">
        <f>+K99+AC99-AH99</f>
        <v>6000000</v>
      </c>
      <c r="AO99" s="119" t="s">
        <v>1214</v>
      </c>
      <c r="AP99" s="118">
        <v>6000000</v>
      </c>
      <c r="AQ99" s="119" t="s">
        <v>1214</v>
      </c>
      <c r="AR99" s="118">
        <v>0</v>
      </c>
      <c r="AS99" s="127" t="s">
        <v>77</v>
      </c>
      <c r="AT99" s="96">
        <v>4000000</v>
      </c>
      <c r="AU99" s="160">
        <f t="shared" si="13"/>
        <v>2000000</v>
      </c>
      <c r="AV99" s="98">
        <f t="shared" si="14"/>
        <v>0.66666666666666663</v>
      </c>
      <c r="AW99" s="127" t="s">
        <v>77</v>
      </c>
      <c r="AX99" s="119" t="s">
        <v>1215</v>
      </c>
      <c r="AY99" s="154" t="s">
        <v>4136</v>
      </c>
      <c r="AZ99" s="116" t="s">
        <v>69</v>
      </c>
      <c r="BA99" s="116" t="s">
        <v>69</v>
      </c>
    </row>
    <row r="100" spans="2:53" ht="13.9" customHeight="1" x14ac:dyDescent="0.25">
      <c r="B100" s="116">
        <v>2024</v>
      </c>
      <c r="C100" s="116">
        <v>891780111</v>
      </c>
      <c r="D100" s="117" t="s">
        <v>64</v>
      </c>
      <c r="E100" s="118" t="s">
        <v>4135</v>
      </c>
      <c r="F100" s="118" t="s">
        <v>4134</v>
      </c>
      <c r="G100" s="247">
        <v>0</v>
      </c>
      <c r="H100" s="119" t="s">
        <v>75</v>
      </c>
      <c r="I100" s="117" t="s">
        <v>65</v>
      </c>
      <c r="J100" s="118" t="s">
        <v>4133</v>
      </c>
      <c r="K100" s="118">
        <v>14000000</v>
      </c>
      <c r="L100" s="116" t="s">
        <v>70</v>
      </c>
      <c r="M100" s="124" t="s">
        <v>4132</v>
      </c>
      <c r="N100" s="124">
        <v>1098748884</v>
      </c>
      <c r="O100" s="122">
        <v>763</v>
      </c>
      <c r="P100" s="239">
        <v>45371</v>
      </c>
      <c r="Q100" s="118">
        <v>74000000</v>
      </c>
      <c r="R100" s="239">
        <v>45373</v>
      </c>
      <c r="S100" s="118">
        <v>14000000</v>
      </c>
      <c r="T100" s="119" t="s">
        <v>67</v>
      </c>
      <c r="U100" s="124">
        <v>1082939683</v>
      </c>
      <c r="V100" s="124" t="s">
        <v>3761</v>
      </c>
      <c r="W100" s="125">
        <v>45372</v>
      </c>
      <c r="X100" s="125">
        <v>45373</v>
      </c>
      <c r="Y100" s="231" t="s">
        <v>77</v>
      </c>
      <c r="Z100" s="125">
        <v>45458</v>
      </c>
      <c r="AA100" s="124">
        <f t="shared" si="10"/>
        <v>85</v>
      </c>
      <c r="AB100" s="118">
        <v>0</v>
      </c>
      <c r="AC100" s="118">
        <v>0</v>
      </c>
      <c r="AD100" s="118">
        <v>0</v>
      </c>
      <c r="AE100" s="126" t="s">
        <v>77</v>
      </c>
      <c r="AF100" s="124">
        <f t="shared" si="11"/>
        <v>0</v>
      </c>
      <c r="AG100" s="118">
        <v>0</v>
      </c>
      <c r="AH100" s="118">
        <v>0</v>
      </c>
      <c r="AI100" s="123" t="s">
        <v>77</v>
      </c>
      <c r="AJ100" s="119">
        <v>0</v>
      </c>
      <c r="AK100" s="123" t="s">
        <v>77</v>
      </c>
      <c r="AL100" s="123" t="s">
        <v>77</v>
      </c>
      <c r="AM100" s="124">
        <f t="shared" si="12"/>
        <v>0</v>
      </c>
      <c r="AN100" s="124">
        <f>+K100+AC100-AH100</f>
        <v>14000000</v>
      </c>
      <c r="AO100" s="119" t="s">
        <v>69</v>
      </c>
      <c r="AP100" s="118">
        <v>14000000</v>
      </c>
      <c r="AQ100" s="119" t="s">
        <v>1214</v>
      </c>
      <c r="AR100" s="118">
        <v>0</v>
      </c>
      <c r="AS100" s="127" t="s">
        <v>77</v>
      </c>
      <c r="AT100" s="96">
        <v>8000000</v>
      </c>
      <c r="AU100" s="160">
        <f t="shared" si="13"/>
        <v>6000000</v>
      </c>
      <c r="AV100" s="98">
        <f t="shared" si="14"/>
        <v>0.5714285714285714</v>
      </c>
      <c r="AW100" s="127" t="s">
        <v>77</v>
      </c>
      <c r="AX100" s="119" t="s">
        <v>1215</v>
      </c>
      <c r="AY100" s="154" t="s">
        <v>4131</v>
      </c>
      <c r="AZ100" s="116" t="s">
        <v>69</v>
      </c>
      <c r="BA100" s="116" t="s">
        <v>69</v>
      </c>
    </row>
    <row r="101" spans="2:53" ht="13.9" customHeight="1" x14ac:dyDescent="0.25">
      <c r="B101" s="116">
        <v>2024</v>
      </c>
      <c r="C101" s="116">
        <v>891780111</v>
      </c>
      <c r="D101" s="117" t="s">
        <v>64</v>
      </c>
      <c r="E101" s="118" t="s">
        <v>4130</v>
      </c>
      <c r="F101" s="118" t="s">
        <v>4129</v>
      </c>
      <c r="G101" s="247">
        <v>0</v>
      </c>
      <c r="H101" s="119" t="s">
        <v>75</v>
      </c>
      <c r="I101" s="117" t="s">
        <v>65</v>
      </c>
      <c r="J101" s="118" t="s">
        <v>4128</v>
      </c>
      <c r="K101" s="118">
        <v>9000000</v>
      </c>
      <c r="L101" s="116" t="s">
        <v>70</v>
      </c>
      <c r="M101" s="124" t="s">
        <v>4127</v>
      </c>
      <c r="N101" s="124">
        <v>1082864608</v>
      </c>
      <c r="O101" s="122">
        <v>763</v>
      </c>
      <c r="P101" s="239">
        <v>45371</v>
      </c>
      <c r="Q101" s="118">
        <v>74000000</v>
      </c>
      <c r="R101" s="239">
        <v>45373</v>
      </c>
      <c r="S101" s="118">
        <v>9000000</v>
      </c>
      <c r="T101" s="119" t="s">
        <v>67</v>
      </c>
      <c r="U101" s="124">
        <v>1082939683</v>
      </c>
      <c r="V101" s="124" t="s">
        <v>3761</v>
      </c>
      <c r="W101" s="125">
        <v>45372</v>
      </c>
      <c r="X101" s="125">
        <v>45373</v>
      </c>
      <c r="Y101" s="231" t="s">
        <v>77</v>
      </c>
      <c r="Z101" s="125">
        <v>45458</v>
      </c>
      <c r="AA101" s="124">
        <f t="shared" si="10"/>
        <v>85</v>
      </c>
      <c r="AB101" s="118">
        <v>0</v>
      </c>
      <c r="AC101" s="118">
        <v>0</v>
      </c>
      <c r="AD101" s="118">
        <v>0</v>
      </c>
      <c r="AE101" s="126" t="s">
        <v>77</v>
      </c>
      <c r="AF101" s="124">
        <f t="shared" si="11"/>
        <v>0</v>
      </c>
      <c r="AG101" s="118">
        <v>0</v>
      </c>
      <c r="AH101" s="118">
        <v>0</v>
      </c>
      <c r="AI101" s="123" t="s">
        <v>77</v>
      </c>
      <c r="AJ101" s="119">
        <v>0</v>
      </c>
      <c r="AK101" s="123" t="s">
        <v>77</v>
      </c>
      <c r="AL101" s="123" t="s">
        <v>77</v>
      </c>
      <c r="AM101" s="124">
        <f t="shared" si="12"/>
        <v>0</v>
      </c>
      <c r="AN101" s="124">
        <f>+K101+AC101-AH101</f>
        <v>9000000</v>
      </c>
      <c r="AO101" s="119" t="s">
        <v>69</v>
      </c>
      <c r="AP101" s="118">
        <v>9000000</v>
      </c>
      <c r="AQ101" s="119" t="s">
        <v>1214</v>
      </c>
      <c r="AR101" s="118">
        <v>0</v>
      </c>
      <c r="AS101" s="127" t="s">
        <v>77</v>
      </c>
      <c r="AT101" s="96">
        <v>4500000</v>
      </c>
      <c r="AU101" s="160">
        <f t="shared" si="13"/>
        <v>4500000</v>
      </c>
      <c r="AV101" s="98">
        <f t="shared" si="14"/>
        <v>0.5</v>
      </c>
      <c r="AW101" s="127" t="s">
        <v>77</v>
      </c>
      <c r="AX101" s="119" t="s">
        <v>1215</v>
      </c>
      <c r="AY101" s="154" t="s">
        <v>4126</v>
      </c>
      <c r="AZ101" s="116" t="s">
        <v>69</v>
      </c>
      <c r="BA101" s="116" t="s">
        <v>69</v>
      </c>
    </row>
    <row r="102" spans="2:53" ht="13.9" customHeight="1" x14ac:dyDescent="0.25">
      <c r="B102" s="116">
        <v>2024</v>
      </c>
      <c r="C102" s="116">
        <v>891780111</v>
      </c>
      <c r="D102" s="117" t="s">
        <v>64</v>
      </c>
      <c r="E102" s="118" t="s">
        <v>4125</v>
      </c>
      <c r="F102" s="118" t="s">
        <v>4124</v>
      </c>
      <c r="G102" s="247">
        <v>0</v>
      </c>
      <c r="H102" s="119" t="s">
        <v>75</v>
      </c>
      <c r="I102" s="117" t="s">
        <v>65</v>
      </c>
      <c r="J102" s="118" t="s">
        <v>4123</v>
      </c>
      <c r="K102" s="118">
        <v>9000000</v>
      </c>
      <c r="L102" s="116" t="s">
        <v>70</v>
      </c>
      <c r="M102" s="124" t="s">
        <v>4122</v>
      </c>
      <c r="N102" s="124">
        <v>1083553561</v>
      </c>
      <c r="O102" s="122">
        <v>763</v>
      </c>
      <c r="P102" s="239">
        <v>45371</v>
      </c>
      <c r="Q102" s="118">
        <v>74000000</v>
      </c>
      <c r="R102" s="239">
        <v>45373</v>
      </c>
      <c r="S102" s="118">
        <v>9000000</v>
      </c>
      <c r="T102" s="119" t="s">
        <v>67</v>
      </c>
      <c r="U102" s="124">
        <v>1082939683</v>
      </c>
      <c r="V102" s="124" t="s">
        <v>3761</v>
      </c>
      <c r="W102" s="125">
        <v>45372</v>
      </c>
      <c r="X102" s="125">
        <v>45373</v>
      </c>
      <c r="Y102" s="231" t="s">
        <v>77</v>
      </c>
      <c r="Z102" s="125">
        <v>45458</v>
      </c>
      <c r="AA102" s="124">
        <f t="shared" si="10"/>
        <v>85</v>
      </c>
      <c r="AB102" s="118">
        <v>0</v>
      </c>
      <c r="AC102" s="118">
        <v>0</v>
      </c>
      <c r="AD102" s="118">
        <v>0</v>
      </c>
      <c r="AE102" s="126" t="s">
        <v>77</v>
      </c>
      <c r="AF102" s="124">
        <f t="shared" si="11"/>
        <v>0</v>
      </c>
      <c r="AG102" s="118">
        <v>0</v>
      </c>
      <c r="AH102" s="118">
        <v>0</v>
      </c>
      <c r="AI102" s="123" t="s">
        <v>77</v>
      </c>
      <c r="AJ102" s="119">
        <v>0</v>
      </c>
      <c r="AK102" s="123" t="s">
        <v>77</v>
      </c>
      <c r="AL102" s="123" t="s">
        <v>77</v>
      </c>
      <c r="AM102" s="124">
        <f t="shared" si="12"/>
        <v>0</v>
      </c>
      <c r="AN102" s="124">
        <f>+K102+AC102-AH102</f>
        <v>9000000</v>
      </c>
      <c r="AO102" s="119" t="s">
        <v>69</v>
      </c>
      <c r="AP102" s="118">
        <v>9000000</v>
      </c>
      <c r="AQ102" s="119" t="s">
        <v>1214</v>
      </c>
      <c r="AR102" s="118">
        <v>0</v>
      </c>
      <c r="AS102" s="127" t="s">
        <v>77</v>
      </c>
      <c r="AT102" s="96">
        <v>4500000</v>
      </c>
      <c r="AU102" s="160">
        <f t="shared" si="13"/>
        <v>4500000</v>
      </c>
      <c r="AV102" s="98">
        <f t="shared" si="14"/>
        <v>0.5</v>
      </c>
      <c r="AW102" s="127" t="s">
        <v>77</v>
      </c>
      <c r="AX102" s="119" t="s">
        <v>1215</v>
      </c>
      <c r="AY102" s="154" t="s">
        <v>4121</v>
      </c>
      <c r="AZ102" s="116" t="s">
        <v>69</v>
      </c>
      <c r="BA102" s="116" t="s">
        <v>69</v>
      </c>
    </row>
    <row r="103" spans="2:53" ht="13.9" customHeight="1" x14ac:dyDescent="0.25">
      <c r="B103" s="116">
        <v>2024</v>
      </c>
      <c r="C103" s="116">
        <v>891780111</v>
      </c>
      <c r="D103" s="117" t="s">
        <v>64</v>
      </c>
      <c r="E103" s="118" t="s">
        <v>4120</v>
      </c>
      <c r="F103" s="118" t="s">
        <v>4119</v>
      </c>
      <c r="G103" s="247">
        <v>0</v>
      </c>
      <c r="H103" s="119" t="s">
        <v>75</v>
      </c>
      <c r="I103" s="117" t="s">
        <v>65</v>
      </c>
      <c r="J103" s="118" t="s">
        <v>4118</v>
      </c>
      <c r="K103" s="118">
        <v>10500000</v>
      </c>
      <c r="L103" s="116" t="s">
        <v>70</v>
      </c>
      <c r="M103" s="124" t="s">
        <v>4117</v>
      </c>
      <c r="N103" s="124">
        <v>1081919493</v>
      </c>
      <c r="O103" s="122">
        <v>763</v>
      </c>
      <c r="P103" s="239">
        <v>45371</v>
      </c>
      <c r="Q103" s="118">
        <v>74000000</v>
      </c>
      <c r="R103" s="239">
        <v>45373</v>
      </c>
      <c r="S103" s="118">
        <v>10500000</v>
      </c>
      <c r="T103" s="119" t="s">
        <v>67</v>
      </c>
      <c r="U103" s="124">
        <v>1082939683</v>
      </c>
      <c r="V103" s="124" t="s">
        <v>3761</v>
      </c>
      <c r="W103" s="125">
        <v>45372</v>
      </c>
      <c r="X103" s="125">
        <v>45373</v>
      </c>
      <c r="Y103" s="231" t="s">
        <v>77</v>
      </c>
      <c r="Z103" s="125">
        <v>45458</v>
      </c>
      <c r="AA103" s="124">
        <f t="shared" si="10"/>
        <v>85</v>
      </c>
      <c r="AB103" s="118">
        <v>0</v>
      </c>
      <c r="AC103" s="118">
        <v>0</v>
      </c>
      <c r="AD103" s="118">
        <v>0</v>
      </c>
      <c r="AE103" s="126" t="s">
        <v>77</v>
      </c>
      <c r="AF103" s="124">
        <f t="shared" si="11"/>
        <v>0</v>
      </c>
      <c r="AG103" s="118">
        <v>0</v>
      </c>
      <c r="AH103" s="118">
        <v>0</v>
      </c>
      <c r="AI103" s="123" t="s">
        <v>77</v>
      </c>
      <c r="AJ103" s="119">
        <v>0</v>
      </c>
      <c r="AK103" s="123" t="s">
        <v>77</v>
      </c>
      <c r="AL103" s="123" t="s">
        <v>77</v>
      </c>
      <c r="AM103" s="124">
        <f t="shared" si="12"/>
        <v>0</v>
      </c>
      <c r="AN103" s="124">
        <f>+K103+AC103-AH103</f>
        <v>10500000</v>
      </c>
      <c r="AO103" s="119" t="s">
        <v>69</v>
      </c>
      <c r="AP103" s="118">
        <v>10500000</v>
      </c>
      <c r="AQ103" s="119" t="s">
        <v>1214</v>
      </c>
      <c r="AR103" s="118">
        <v>0</v>
      </c>
      <c r="AS103" s="127" t="s">
        <v>77</v>
      </c>
      <c r="AT103" s="96">
        <v>6000000</v>
      </c>
      <c r="AU103" s="160">
        <f t="shared" si="13"/>
        <v>4500000</v>
      </c>
      <c r="AV103" s="98">
        <f t="shared" si="14"/>
        <v>0.5714285714285714</v>
      </c>
      <c r="AW103" s="127" t="s">
        <v>77</v>
      </c>
      <c r="AX103" s="119" t="s">
        <v>1215</v>
      </c>
      <c r="AY103" s="154" t="s">
        <v>4116</v>
      </c>
      <c r="AZ103" s="116" t="s">
        <v>69</v>
      </c>
      <c r="BA103" s="116" t="s">
        <v>69</v>
      </c>
    </row>
    <row r="104" spans="2:53" x14ac:dyDescent="0.25">
      <c r="B104" s="116">
        <v>2024</v>
      </c>
      <c r="C104" s="116">
        <v>891780111</v>
      </c>
      <c r="D104" s="117" t="s">
        <v>64</v>
      </c>
      <c r="E104" s="118" t="s">
        <v>4115</v>
      </c>
      <c r="F104" s="118" t="s">
        <v>4114</v>
      </c>
      <c r="G104" s="247">
        <v>0</v>
      </c>
      <c r="H104" s="119" t="s">
        <v>75</v>
      </c>
      <c r="I104" s="117" t="s">
        <v>65</v>
      </c>
      <c r="J104" s="118" t="s">
        <v>4113</v>
      </c>
      <c r="K104" s="118">
        <v>10500000</v>
      </c>
      <c r="L104" s="116" t="s">
        <v>70</v>
      </c>
      <c r="M104" s="124" t="s">
        <v>4112</v>
      </c>
      <c r="N104" s="124">
        <v>1082045208</v>
      </c>
      <c r="O104" s="122">
        <v>763</v>
      </c>
      <c r="P104" s="239">
        <v>45371</v>
      </c>
      <c r="Q104" s="118">
        <v>74000000</v>
      </c>
      <c r="R104" s="239">
        <v>45373</v>
      </c>
      <c r="S104" s="118">
        <v>10500000</v>
      </c>
      <c r="T104" s="119" t="s">
        <v>67</v>
      </c>
      <c r="U104" s="124">
        <v>1082939683</v>
      </c>
      <c r="V104" s="124" t="s">
        <v>3761</v>
      </c>
      <c r="W104" s="125">
        <v>45372</v>
      </c>
      <c r="X104" s="125">
        <v>45373</v>
      </c>
      <c r="Y104" s="231" t="s">
        <v>77</v>
      </c>
      <c r="Z104" s="125">
        <v>45458</v>
      </c>
      <c r="AA104" s="124">
        <f t="shared" ref="AA104:AA135" si="15">+IF(Y104="1800-01-01",Z104-X104,Z104-Y104)</f>
        <v>85</v>
      </c>
      <c r="AB104" s="118">
        <v>0</v>
      </c>
      <c r="AC104" s="118">
        <v>0</v>
      </c>
      <c r="AD104" s="118">
        <v>0</v>
      </c>
      <c r="AE104" s="126" t="s">
        <v>77</v>
      </c>
      <c r="AF104" s="124">
        <f t="shared" ref="AF104:AF135" si="16">+IF(AE104="1800-01-01",0,AE104-Z104)</f>
        <v>0</v>
      </c>
      <c r="AG104" s="118">
        <v>0</v>
      </c>
      <c r="AH104" s="118">
        <v>0</v>
      </c>
      <c r="AI104" s="123" t="s">
        <v>77</v>
      </c>
      <c r="AJ104" s="119">
        <v>0</v>
      </c>
      <c r="AK104" s="123" t="s">
        <v>77</v>
      </c>
      <c r="AL104" s="123" t="s">
        <v>77</v>
      </c>
      <c r="AM104" s="124">
        <f t="shared" ref="AM104:AM135" si="17">+IF(AK104="1800-01-01",0,AL104-AK104)</f>
        <v>0</v>
      </c>
      <c r="AN104" s="124">
        <f>+K104+AC104-AH104</f>
        <v>10500000</v>
      </c>
      <c r="AO104" s="119" t="s">
        <v>69</v>
      </c>
      <c r="AP104" s="118">
        <v>10500000</v>
      </c>
      <c r="AQ104" s="119" t="s">
        <v>1214</v>
      </c>
      <c r="AR104" s="118">
        <v>0</v>
      </c>
      <c r="AS104" s="127" t="s">
        <v>77</v>
      </c>
      <c r="AT104" s="96">
        <v>6000000</v>
      </c>
      <c r="AU104" s="160">
        <f t="shared" ref="AU104:AU135" si="18">AN104-AT104</f>
        <v>4500000</v>
      </c>
      <c r="AV104" s="98">
        <f t="shared" ref="AV104:AV135" si="19">+IFERROR(AT104/AN104,"_")</f>
        <v>0.5714285714285714</v>
      </c>
      <c r="AW104" s="127" t="s">
        <v>77</v>
      </c>
      <c r="AX104" s="119" t="s">
        <v>1215</v>
      </c>
      <c r="AY104" s="154" t="s">
        <v>4111</v>
      </c>
      <c r="AZ104" s="116" t="s">
        <v>69</v>
      </c>
      <c r="BA104" s="116" t="s">
        <v>69</v>
      </c>
    </row>
    <row r="105" spans="2:53" x14ac:dyDescent="0.25">
      <c r="B105" s="116">
        <v>2024</v>
      </c>
      <c r="C105" s="116">
        <v>891780111</v>
      </c>
      <c r="D105" s="117" t="s">
        <v>64</v>
      </c>
      <c r="E105" s="118" t="s">
        <v>4110</v>
      </c>
      <c r="F105" s="118" t="s">
        <v>4109</v>
      </c>
      <c r="G105" s="247">
        <v>0</v>
      </c>
      <c r="H105" s="119" t="s">
        <v>75</v>
      </c>
      <c r="I105" s="117" t="s">
        <v>65</v>
      </c>
      <c r="J105" s="118" t="s">
        <v>4108</v>
      </c>
      <c r="K105" s="118">
        <v>10500000</v>
      </c>
      <c r="L105" s="116" t="s">
        <v>70</v>
      </c>
      <c r="M105" s="118" t="s">
        <v>4107</v>
      </c>
      <c r="N105" s="124">
        <v>1082929855</v>
      </c>
      <c r="O105" s="122">
        <v>763</v>
      </c>
      <c r="P105" s="239">
        <v>45371</v>
      </c>
      <c r="Q105" s="118">
        <v>74000000</v>
      </c>
      <c r="R105" s="239">
        <v>45373</v>
      </c>
      <c r="S105" s="118">
        <v>10500000</v>
      </c>
      <c r="T105" s="119" t="s">
        <v>67</v>
      </c>
      <c r="U105" s="124">
        <v>1082939683</v>
      </c>
      <c r="V105" s="124" t="s">
        <v>3761</v>
      </c>
      <c r="W105" s="125">
        <v>45372</v>
      </c>
      <c r="X105" s="125">
        <v>45373</v>
      </c>
      <c r="Y105" s="231" t="s">
        <v>77</v>
      </c>
      <c r="Z105" s="125">
        <v>45458</v>
      </c>
      <c r="AA105" s="124">
        <f t="shared" si="15"/>
        <v>85</v>
      </c>
      <c r="AB105" s="118">
        <v>0</v>
      </c>
      <c r="AC105" s="118">
        <v>0</v>
      </c>
      <c r="AD105" s="118">
        <v>0</v>
      </c>
      <c r="AE105" s="126" t="s">
        <v>77</v>
      </c>
      <c r="AF105" s="124">
        <f t="shared" si="16"/>
        <v>0</v>
      </c>
      <c r="AG105" s="118">
        <v>0</v>
      </c>
      <c r="AH105" s="118">
        <v>0</v>
      </c>
      <c r="AI105" s="123" t="s">
        <v>77</v>
      </c>
      <c r="AJ105" s="119">
        <v>0</v>
      </c>
      <c r="AK105" s="123" t="s">
        <v>77</v>
      </c>
      <c r="AL105" s="123" t="s">
        <v>77</v>
      </c>
      <c r="AM105" s="124">
        <f t="shared" si="17"/>
        <v>0</v>
      </c>
      <c r="AN105" s="124">
        <f>+K105+AC105-AH105</f>
        <v>10500000</v>
      </c>
      <c r="AO105" s="119" t="s">
        <v>69</v>
      </c>
      <c r="AP105" s="118">
        <v>10500000</v>
      </c>
      <c r="AQ105" s="119" t="s">
        <v>1214</v>
      </c>
      <c r="AR105" s="118">
        <v>0</v>
      </c>
      <c r="AS105" s="127" t="s">
        <v>77</v>
      </c>
      <c r="AT105" s="96">
        <v>6000000</v>
      </c>
      <c r="AU105" s="160">
        <f t="shared" si="18"/>
        <v>4500000</v>
      </c>
      <c r="AV105" s="98">
        <f t="shared" si="19"/>
        <v>0.5714285714285714</v>
      </c>
      <c r="AW105" s="127" t="s">
        <v>77</v>
      </c>
      <c r="AX105" s="119" t="s">
        <v>1215</v>
      </c>
      <c r="AY105" s="154" t="s">
        <v>4106</v>
      </c>
      <c r="AZ105" s="116" t="s">
        <v>69</v>
      </c>
      <c r="BA105" s="116" t="s">
        <v>69</v>
      </c>
    </row>
    <row r="106" spans="2:53" x14ac:dyDescent="0.25">
      <c r="B106" s="116">
        <v>2024</v>
      </c>
      <c r="C106" s="116">
        <v>891780111</v>
      </c>
      <c r="D106" s="117" t="s">
        <v>64</v>
      </c>
      <c r="E106" s="118" t="s">
        <v>4105</v>
      </c>
      <c r="F106" s="118" t="s">
        <v>4104</v>
      </c>
      <c r="G106" s="247">
        <v>0</v>
      </c>
      <c r="H106" s="119" t="s">
        <v>75</v>
      </c>
      <c r="I106" s="117" t="s">
        <v>65</v>
      </c>
      <c r="J106" s="118" t="s">
        <v>4103</v>
      </c>
      <c r="K106" s="118">
        <v>10500000</v>
      </c>
      <c r="L106" s="116" t="s">
        <v>70</v>
      </c>
      <c r="M106" s="118" t="s">
        <v>4102</v>
      </c>
      <c r="N106" s="124">
        <v>1082924498</v>
      </c>
      <c r="O106" s="122">
        <v>763</v>
      </c>
      <c r="P106" s="239">
        <v>45371</v>
      </c>
      <c r="Q106" s="118">
        <v>74000000</v>
      </c>
      <c r="R106" s="239">
        <v>45373</v>
      </c>
      <c r="S106" s="118">
        <v>10500000</v>
      </c>
      <c r="T106" s="119" t="s">
        <v>67</v>
      </c>
      <c r="U106" s="124">
        <v>1082939683</v>
      </c>
      <c r="V106" s="124" t="s">
        <v>3761</v>
      </c>
      <c r="W106" s="125">
        <v>45372</v>
      </c>
      <c r="X106" s="125">
        <v>45373</v>
      </c>
      <c r="Y106" s="231" t="s">
        <v>77</v>
      </c>
      <c r="Z106" s="125">
        <v>45458</v>
      </c>
      <c r="AA106" s="124">
        <f t="shared" si="15"/>
        <v>85</v>
      </c>
      <c r="AB106" s="118">
        <v>0</v>
      </c>
      <c r="AC106" s="118">
        <v>0</v>
      </c>
      <c r="AD106" s="118">
        <v>0</v>
      </c>
      <c r="AE106" s="126" t="s">
        <v>77</v>
      </c>
      <c r="AF106" s="124">
        <f t="shared" si="16"/>
        <v>0</v>
      </c>
      <c r="AG106" s="118">
        <v>0</v>
      </c>
      <c r="AH106" s="118">
        <v>0</v>
      </c>
      <c r="AI106" s="123" t="s">
        <v>77</v>
      </c>
      <c r="AJ106" s="119">
        <v>0</v>
      </c>
      <c r="AK106" s="123" t="s">
        <v>77</v>
      </c>
      <c r="AL106" s="123" t="s">
        <v>77</v>
      </c>
      <c r="AM106" s="124">
        <f t="shared" si="17"/>
        <v>0</v>
      </c>
      <c r="AN106" s="124">
        <f>+K106+AC106-AH106</f>
        <v>10500000</v>
      </c>
      <c r="AO106" s="119" t="s">
        <v>69</v>
      </c>
      <c r="AP106" s="118">
        <v>10500000</v>
      </c>
      <c r="AQ106" s="119" t="s">
        <v>1214</v>
      </c>
      <c r="AR106" s="118">
        <v>0</v>
      </c>
      <c r="AS106" s="127" t="s">
        <v>77</v>
      </c>
      <c r="AT106" s="96">
        <v>6000000</v>
      </c>
      <c r="AU106" s="160">
        <f t="shared" si="18"/>
        <v>4500000</v>
      </c>
      <c r="AV106" s="98">
        <f t="shared" si="19"/>
        <v>0.5714285714285714</v>
      </c>
      <c r="AW106" s="127" t="s">
        <v>77</v>
      </c>
      <c r="AX106" s="119" t="s">
        <v>1215</v>
      </c>
      <c r="AY106" s="154" t="s">
        <v>4101</v>
      </c>
      <c r="AZ106" s="116" t="s">
        <v>69</v>
      </c>
      <c r="BA106" s="116" t="s">
        <v>69</v>
      </c>
    </row>
    <row r="107" spans="2:53" x14ac:dyDescent="0.25">
      <c r="B107" s="116">
        <v>2024</v>
      </c>
      <c r="C107" s="116">
        <v>891780111</v>
      </c>
      <c r="D107" s="117" t="s">
        <v>64</v>
      </c>
      <c r="E107" s="118" t="s">
        <v>4100</v>
      </c>
      <c r="F107" s="118" t="s">
        <v>4099</v>
      </c>
      <c r="G107" s="247">
        <v>0</v>
      </c>
      <c r="H107" s="119" t="s">
        <v>75</v>
      </c>
      <c r="I107" s="117" t="s">
        <v>65</v>
      </c>
      <c r="J107" s="118" t="s">
        <v>4098</v>
      </c>
      <c r="K107" s="118">
        <v>200000000</v>
      </c>
      <c r="L107" s="116" t="s">
        <v>70</v>
      </c>
      <c r="M107" s="118" t="s">
        <v>4097</v>
      </c>
      <c r="N107" s="124">
        <v>900370260</v>
      </c>
      <c r="O107" s="122">
        <v>687</v>
      </c>
      <c r="P107" s="239">
        <v>45365</v>
      </c>
      <c r="Q107" s="118">
        <v>200000000</v>
      </c>
      <c r="R107" s="239">
        <v>45383</v>
      </c>
      <c r="S107" s="118">
        <v>200000000</v>
      </c>
      <c r="T107" s="119" t="s">
        <v>67</v>
      </c>
      <c r="U107" s="124">
        <v>1082939683</v>
      </c>
      <c r="V107" s="124" t="s">
        <v>3761</v>
      </c>
      <c r="W107" s="125">
        <v>45383</v>
      </c>
      <c r="X107" s="125">
        <v>45385</v>
      </c>
      <c r="Y107" s="231" t="s">
        <v>77</v>
      </c>
      <c r="Z107" s="125">
        <v>45507</v>
      </c>
      <c r="AA107" s="124">
        <f t="shared" si="15"/>
        <v>122</v>
      </c>
      <c r="AB107" s="118">
        <v>0</v>
      </c>
      <c r="AC107" s="118">
        <v>0</v>
      </c>
      <c r="AD107" s="118">
        <v>0</v>
      </c>
      <c r="AE107" s="126" t="s">
        <v>77</v>
      </c>
      <c r="AF107" s="124">
        <f t="shared" si="16"/>
        <v>0</v>
      </c>
      <c r="AG107" s="118">
        <v>0</v>
      </c>
      <c r="AH107" s="118">
        <v>0</v>
      </c>
      <c r="AI107" s="123" t="s">
        <v>77</v>
      </c>
      <c r="AJ107" s="119">
        <v>0</v>
      </c>
      <c r="AK107" s="123" t="s">
        <v>77</v>
      </c>
      <c r="AL107" s="123" t="s">
        <v>77</v>
      </c>
      <c r="AM107" s="124">
        <f t="shared" si="17"/>
        <v>0</v>
      </c>
      <c r="AN107" s="124">
        <f>+K107+AC107-AH107</f>
        <v>200000000</v>
      </c>
      <c r="AO107" s="119" t="s">
        <v>69</v>
      </c>
      <c r="AP107" s="118">
        <v>200000000</v>
      </c>
      <c r="AQ107" s="119" t="s">
        <v>1214</v>
      </c>
      <c r="AR107" s="118">
        <v>0</v>
      </c>
      <c r="AS107" s="127" t="s">
        <v>77</v>
      </c>
      <c r="AT107" s="96">
        <v>0</v>
      </c>
      <c r="AU107" s="160">
        <f t="shared" si="18"/>
        <v>200000000</v>
      </c>
      <c r="AV107" s="98">
        <f t="shared" si="19"/>
        <v>0</v>
      </c>
      <c r="AW107" s="127" t="s">
        <v>77</v>
      </c>
      <c r="AX107" s="119" t="s">
        <v>1215</v>
      </c>
      <c r="AY107" s="154" t="s">
        <v>4096</v>
      </c>
      <c r="AZ107" s="116" t="s">
        <v>69</v>
      </c>
      <c r="BA107" s="116" t="s">
        <v>69</v>
      </c>
    </row>
    <row r="108" spans="2:53" x14ac:dyDescent="0.25">
      <c r="B108" s="116">
        <v>2024</v>
      </c>
      <c r="C108" s="116">
        <v>891780111</v>
      </c>
      <c r="D108" s="117" t="s">
        <v>64</v>
      </c>
      <c r="E108" s="118" t="s">
        <v>4095</v>
      </c>
      <c r="F108" s="118" t="s">
        <v>4094</v>
      </c>
      <c r="G108" s="247">
        <v>0</v>
      </c>
      <c r="H108" s="119" t="s">
        <v>75</v>
      </c>
      <c r="I108" s="117" t="s">
        <v>1819</v>
      </c>
      <c r="J108" s="118" t="s">
        <v>4093</v>
      </c>
      <c r="K108" s="118">
        <v>14600000</v>
      </c>
      <c r="L108" s="116" t="s">
        <v>70</v>
      </c>
      <c r="M108" s="118" t="s">
        <v>3942</v>
      </c>
      <c r="N108" s="124">
        <v>1081905679</v>
      </c>
      <c r="O108" s="122">
        <v>640</v>
      </c>
      <c r="P108" s="239">
        <v>45362</v>
      </c>
      <c r="Q108" s="118">
        <v>77600000</v>
      </c>
      <c r="R108" s="239">
        <v>45384</v>
      </c>
      <c r="S108" s="118">
        <v>14600000</v>
      </c>
      <c r="T108" s="119" t="s">
        <v>67</v>
      </c>
      <c r="U108" s="124">
        <v>1082939683</v>
      </c>
      <c r="V108" s="124" t="s">
        <v>3761</v>
      </c>
      <c r="W108" s="125">
        <v>45383</v>
      </c>
      <c r="X108" s="125">
        <v>45384</v>
      </c>
      <c r="Y108" s="231" t="s">
        <v>77</v>
      </c>
      <c r="Z108" s="125">
        <v>45463</v>
      </c>
      <c r="AA108" s="124">
        <f t="shared" si="15"/>
        <v>79</v>
      </c>
      <c r="AB108" s="118">
        <v>0</v>
      </c>
      <c r="AC108" s="118">
        <v>0</v>
      </c>
      <c r="AD108" s="118">
        <v>0</v>
      </c>
      <c r="AE108" s="126" t="s">
        <v>77</v>
      </c>
      <c r="AF108" s="124">
        <f t="shared" si="16"/>
        <v>0</v>
      </c>
      <c r="AG108" s="118">
        <v>0</v>
      </c>
      <c r="AH108" s="118">
        <v>0</v>
      </c>
      <c r="AI108" s="123" t="s">
        <v>77</v>
      </c>
      <c r="AJ108" s="119">
        <v>0</v>
      </c>
      <c r="AK108" s="123" t="s">
        <v>77</v>
      </c>
      <c r="AL108" s="123" t="s">
        <v>77</v>
      </c>
      <c r="AM108" s="124">
        <f t="shared" si="17"/>
        <v>0</v>
      </c>
      <c r="AN108" s="124">
        <f>+K108+AC108-AH108</f>
        <v>14600000</v>
      </c>
      <c r="AO108" s="119" t="s">
        <v>1214</v>
      </c>
      <c r="AP108" s="118">
        <v>14600000</v>
      </c>
      <c r="AQ108" s="119" t="s">
        <v>1214</v>
      </c>
      <c r="AR108" s="118">
        <v>0</v>
      </c>
      <c r="AS108" s="127" t="s">
        <v>77</v>
      </c>
      <c r="AT108" s="96">
        <v>0</v>
      </c>
      <c r="AU108" s="160">
        <f t="shared" si="18"/>
        <v>14600000</v>
      </c>
      <c r="AV108" s="98">
        <f t="shared" si="19"/>
        <v>0</v>
      </c>
      <c r="AW108" s="127" t="s">
        <v>77</v>
      </c>
      <c r="AX108" s="119" t="s">
        <v>1215</v>
      </c>
      <c r="AY108" s="154" t="s">
        <v>4092</v>
      </c>
      <c r="AZ108" s="116" t="s">
        <v>69</v>
      </c>
      <c r="BA108" s="116" t="s">
        <v>69</v>
      </c>
    </row>
    <row r="109" spans="2:53" x14ac:dyDescent="0.25">
      <c r="B109" s="116">
        <v>2024</v>
      </c>
      <c r="C109" s="116">
        <v>891780111</v>
      </c>
      <c r="D109" s="117" t="s">
        <v>64</v>
      </c>
      <c r="E109" s="118" t="s">
        <v>4091</v>
      </c>
      <c r="F109" s="118" t="s">
        <v>4090</v>
      </c>
      <c r="G109" s="247">
        <v>2020000100116</v>
      </c>
      <c r="H109" s="119" t="s">
        <v>75</v>
      </c>
      <c r="I109" s="117" t="s">
        <v>1819</v>
      </c>
      <c r="J109" s="118" t="s">
        <v>4089</v>
      </c>
      <c r="K109" s="118">
        <v>2500000</v>
      </c>
      <c r="L109" s="116" t="s">
        <v>70</v>
      </c>
      <c r="M109" s="118" t="s">
        <v>4088</v>
      </c>
      <c r="N109" s="124">
        <v>7633438</v>
      </c>
      <c r="O109" s="122" t="s">
        <v>7984</v>
      </c>
      <c r="P109" s="239">
        <v>44978</v>
      </c>
      <c r="Q109" s="118">
        <v>252457983</v>
      </c>
      <c r="R109" s="239">
        <v>45384</v>
      </c>
      <c r="S109" s="118">
        <v>2500000</v>
      </c>
      <c r="T109" s="119" t="s">
        <v>67</v>
      </c>
      <c r="U109" s="124">
        <v>85461685</v>
      </c>
      <c r="V109" s="124" t="s">
        <v>3821</v>
      </c>
      <c r="W109" s="125">
        <v>45384</v>
      </c>
      <c r="X109" s="125">
        <v>45384</v>
      </c>
      <c r="Y109" s="231" t="s">
        <v>77</v>
      </c>
      <c r="Z109" s="125">
        <v>45412</v>
      </c>
      <c r="AA109" s="124">
        <f t="shared" si="15"/>
        <v>28</v>
      </c>
      <c r="AB109" s="118">
        <v>0</v>
      </c>
      <c r="AC109" s="118">
        <v>0</v>
      </c>
      <c r="AD109" s="118">
        <v>0</v>
      </c>
      <c r="AE109" s="126" t="s">
        <v>77</v>
      </c>
      <c r="AF109" s="124">
        <f t="shared" si="16"/>
        <v>0</v>
      </c>
      <c r="AG109" s="118">
        <v>0</v>
      </c>
      <c r="AH109" s="118">
        <v>0</v>
      </c>
      <c r="AI109" s="123" t="s">
        <v>77</v>
      </c>
      <c r="AJ109" s="119">
        <v>0</v>
      </c>
      <c r="AK109" s="123" t="s">
        <v>77</v>
      </c>
      <c r="AL109" s="123" t="s">
        <v>77</v>
      </c>
      <c r="AM109" s="124">
        <f t="shared" si="17"/>
        <v>0</v>
      </c>
      <c r="AN109" s="124">
        <f>+K109+AC109-AH109</f>
        <v>2500000</v>
      </c>
      <c r="AO109" s="119" t="s">
        <v>1214</v>
      </c>
      <c r="AP109" s="118">
        <v>2500000</v>
      </c>
      <c r="AQ109" s="119" t="s">
        <v>1214</v>
      </c>
      <c r="AR109" s="118">
        <v>0</v>
      </c>
      <c r="AS109" s="127" t="s">
        <v>77</v>
      </c>
      <c r="AT109" s="96">
        <v>0</v>
      </c>
      <c r="AU109" s="160">
        <f t="shared" si="18"/>
        <v>2500000</v>
      </c>
      <c r="AV109" s="98">
        <f t="shared" si="19"/>
        <v>0</v>
      </c>
      <c r="AW109" s="127" t="s">
        <v>77</v>
      </c>
      <c r="AX109" s="119" t="s">
        <v>1215</v>
      </c>
      <c r="AY109" s="161" t="s">
        <v>4087</v>
      </c>
      <c r="AZ109" s="116" t="s">
        <v>69</v>
      </c>
      <c r="BA109" s="116" t="s">
        <v>69</v>
      </c>
    </row>
    <row r="110" spans="2:53" x14ac:dyDescent="0.25">
      <c r="B110" s="116">
        <v>2024</v>
      </c>
      <c r="C110" s="116">
        <v>891780111</v>
      </c>
      <c r="D110" s="117" t="s">
        <v>64</v>
      </c>
      <c r="E110" s="118" t="s">
        <v>4086</v>
      </c>
      <c r="F110" s="118" t="s">
        <v>4085</v>
      </c>
      <c r="G110" s="247">
        <v>0</v>
      </c>
      <c r="H110" s="119" t="s">
        <v>75</v>
      </c>
      <c r="I110" s="117" t="s">
        <v>1819</v>
      </c>
      <c r="J110" s="118" t="s">
        <v>4084</v>
      </c>
      <c r="K110" s="118">
        <v>12000000</v>
      </c>
      <c r="L110" s="116" t="s">
        <v>70</v>
      </c>
      <c r="M110" s="118" t="s">
        <v>4083</v>
      </c>
      <c r="N110" s="124">
        <v>1082861951</v>
      </c>
      <c r="O110" s="122">
        <v>640</v>
      </c>
      <c r="P110" s="239">
        <v>45362</v>
      </c>
      <c r="Q110" s="118">
        <v>77600000</v>
      </c>
      <c r="R110" s="239">
        <v>45385</v>
      </c>
      <c r="S110" s="118">
        <v>12000000</v>
      </c>
      <c r="T110" s="119" t="s">
        <v>67</v>
      </c>
      <c r="U110" s="124">
        <v>84458088</v>
      </c>
      <c r="V110" s="124" t="s">
        <v>4082</v>
      </c>
      <c r="W110" s="125">
        <v>45384</v>
      </c>
      <c r="X110" s="125">
        <v>45385</v>
      </c>
      <c r="Y110" s="231" t="s">
        <v>77</v>
      </c>
      <c r="Z110" s="125">
        <v>45458</v>
      </c>
      <c r="AA110" s="124">
        <f t="shared" si="15"/>
        <v>73</v>
      </c>
      <c r="AB110" s="118">
        <v>0</v>
      </c>
      <c r="AC110" s="118">
        <v>0</v>
      </c>
      <c r="AD110" s="118">
        <v>0</v>
      </c>
      <c r="AE110" s="126" t="s">
        <v>77</v>
      </c>
      <c r="AF110" s="124">
        <f t="shared" si="16"/>
        <v>0</v>
      </c>
      <c r="AG110" s="118">
        <v>0</v>
      </c>
      <c r="AH110" s="118">
        <v>0</v>
      </c>
      <c r="AI110" s="123" t="s">
        <v>77</v>
      </c>
      <c r="AJ110" s="119">
        <v>0</v>
      </c>
      <c r="AK110" s="123" t="s">
        <v>77</v>
      </c>
      <c r="AL110" s="123" t="s">
        <v>77</v>
      </c>
      <c r="AM110" s="124">
        <f t="shared" si="17"/>
        <v>0</v>
      </c>
      <c r="AN110" s="124">
        <f>+K110+AC110-AH110</f>
        <v>12000000</v>
      </c>
      <c r="AO110" s="119" t="s">
        <v>1214</v>
      </c>
      <c r="AP110" s="118">
        <v>12000000</v>
      </c>
      <c r="AQ110" s="119" t="s">
        <v>1214</v>
      </c>
      <c r="AR110" s="118">
        <v>0</v>
      </c>
      <c r="AS110" s="127" t="s">
        <v>77</v>
      </c>
      <c r="AT110" s="96">
        <v>0</v>
      </c>
      <c r="AU110" s="160">
        <f t="shared" si="18"/>
        <v>12000000</v>
      </c>
      <c r="AV110" s="98">
        <f t="shared" si="19"/>
        <v>0</v>
      </c>
      <c r="AW110" s="127" t="s">
        <v>77</v>
      </c>
      <c r="AX110" s="119" t="s">
        <v>1215</v>
      </c>
      <c r="AY110" s="154" t="s">
        <v>4081</v>
      </c>
      <c r="AZ110" s="116" t="s">
        <v>69</v>
      </c>
      <c r="BA110" s="116" t="s">
        <v>69</v>
      </c>
    </row>
    <row r="111" spans="2:53" x14ac:dyDescent="0.25">
      <c r="B111" s="116">
        <v>2024</v>
      </c>
      <c r="C111" s="116">
        <v>891780111</v>
      </c>
      <c r="D111" s="117" t="s">
        <v>64</v>
      </c>
      <c r="E111" s="118" t="s">
        <v>4080</v>
      </c>
      <c r="F111" s="118" t="s">
        <v>4079</v>
      </c>
      <c r="G111" s="247">
        <v>0</v>
      </c>
      <c r="H111" s="119" t="s">
        <v>75</v>
      </c>
      <c r="I111" s="117" t="s">
        <v>65</v>
      </c>
      <c r="J111" s="118" t="s">
        <v>4078</v>
      </c>
      <c r="K111" s="118">
        <v>6000000</v>
      </c>
      <c r="L111" s="116" t="s">
        <v>70</v>
      </c>
      <c r="M111" s="118" t="s">
        <v>4077</v>
      </c>
      <c r="N111" s="124">
        <v>1083022534</v>
      </c>
      <c r="O111" s="122">
        <v>729</v>
      </c>
      <c r="P111" s="239">
        <v>45369</v>
      </c>
      <c r="Q111" s="118">
        <v>6000000</v>
      </c>
      <c r="R111" s="239">
        <v>45387</v>
      </c>
      <c r="S111" s="118">
        <v>6000000</v>
      </c>
      <c r="T111" s="119" t="s">
        <v>67</v>
      </c>
      <c r="U111" s="124">
        <v>57294316</v>
      </c>
      <c r="V111" s="124" t="s">
        <v>4076</v>
      </c>
      <c r="W111" s="125">
        <v>45386</v>
      </c>
      <c r="X111" s="125">
        <v>45387</v>
      </c>
      <c r="Y111" s="231" t="s">
        <v>77</v>
      </c>
      <c r="Z111" s="125">
        <v>45439</v>
      </c>
      <c r="AA111" s="124">
        <f t="shared" si="15"/>
        <v>52</v>
      </c>
      <c r="AB111" s="118">
        <v>0</v>
      </c>
      <c r="AC111" s="118">
        <v>0</v>
      </c>
      <c r="AD111" s="118">
        <v>0</v>
      </c>
      <c r="AE111" s="126" t="s">
        <v>77</v>
      </c>
      <c r="AF111" s="124">
        <f t="shared" si="16"/>
        <v>0</v>
      </c>
      <c r="AG111" s="118">
        <v>0</v>
      </c>
      <c r="AH111" s="118">
        <v>0</v>
      </c>
      <c r="AI111" s="123" t="s">
        <v>77</v>
      </c>
      <c r="AJ111" s="119">
        <v>0</v>
      </c>
      <c r="AK111" s="123" t="s">
        <v>77</v>
      </c>
      <c r="AL111" s="123" t="s">
        <v>77</v>
      </c>
      <c r="AM111" s="124">
        <f t="shared" si="17"/>
        <v>0</v>
      </c>
      <c r="AN111" s="124">
        <f>+K111+AC111-AH111</f>
        <v>6000000</v>
      </c>
      <c r="AO111" s="119" t="s">
        <v>69</v>
      </c>
      <c r="AP111" s="118">
        <v>6000000</v>
      </c>
      <c r="AQ111" s="119" t="s">
        <v>1214</v>
      </c>
      <c r="AR111" s="118">
        <v>0</v>
      </c>
      <c r="AS111" s="127" t="s">
        <v>77</v>
      </c>
      <c r="AT111" s="96">
        <v>3000000</v>
      </c>
      <c r="AU111" s="160">
        <f t="shared" si="18"/>
        <v>3000000</v>
      </c>
      <c r="AV111" s="98">
        <f t="shared" si="19"/>
        <v>0.5</v>
      </c>
      <c r="AW111" s="127" t="s">
        <v>77</v>
      </c>
      <c r="AX111" s="119" t="s">
        <v>1215</v>
      </c>
      <c r="AY111" s="154" t="s">
        <v>4075</v>
      </c>
      <c r="AZ111" s="116" t="s">
        <v>69</v>
      </c>
      <c r="BA111" s="116" t="s">
        <v>69</v>
      </c>
    </row>
    <row r="112" spans="2:53" x14ac:dyDescent="0.25">
      <c r="B112" s="116">
        <v>2024</v>
      </c>
      <c r="C112" s="116">
        <v>891780111</v>
      </c>
      <c r="D112" s="117" t="s">
        <v>64</v>
      </c>
      <c r="E112" s="118" t="s">
        <v>4074</v>
      </c>
      <c r="F112" s="118" t="s">
        <v>4073</v>
      </c>
      <c r="G112" s="247">
        <v>0</v>
      </c>
      <c r="H112" s="119" t="s">
        <v>75</v>
      </c>
      <c r="I112" s="117" t="s">
        <v>1819</v>
      </c>
      <c r="J112" s="118" t="s">
        <v>4072</v>
      </c>
      <c r="K112" s="118">
        <v>3000000</v>
      </c>
      <c r="L112" s="116" t="s">
        <v>70</v>
      </c>
      <c r="M112" s="124" t="s">
        <v>4071</v>
      </c>
      <c r="N112" s="124">
        <v>1118863030</v>
      </c>
      <c r="O112" s="122">
        <v>640</v>
      </c>
      <c r="P112" s="239">
        <v>45362</v>
      </c>
      <c r="Q112" s="118">
        <v>77600000</v>
      </c>
      <c r="R112" s="239">
        <v>45391</v>
      </c>
      <c r="S112" s="118">
        <v>3000000</v>
      </c>
      <c r="T112" s="119" t="s">
        <v>67</v>
      </c>
      <c r="U112" s="124">
        <v>85155333</v>
      </c>
      <c r="V112" s="124" t="s">
        <v>3755</v>
      </c>
      <c r="W112" s="125">
        <v>45390</v>
      </c>
      <c r="X112" s="125">
        <v>45391</v>
      </c>
      <c r="Y112" s="231" t="s">
        <v>77</v>
      </c>
      <c r="Z112" s="125">
        <v>45417</v>
      </c>
      <c r="AA112" s="124">
        <f t="shared" si="15"/>
        <v>26</v>
      </c>
      <c r="AB112" s="118">
        <v>0</v>
      </c>
      <c r="AC112" s="118">
        <v>0</v>
      </c>
      <c r="AD112" s="118">
        <v>0</v>
      </c>
      <c r="AE112" s="126" t="s">
        <v>77</v>
      </c>
      <c r="AF112" s="124">
        <f t="shared" si="16"/>
        <v>0</v>
      </c>
      <c r="AG112" s="118">
        <v>0</v>
      </c>
      <c r="AH112" s="118">
        <v>0</v>
      </c>
      <c r="AI112" s="123" t="s">
        <v>77</v>
      </c>
      <c r="AJ112" s="119">
        <v>0</v>
      </c>
      <c r="AK112" s="123" t="s">
        <v>77</v>
      </c>
      <c r="AL112" s="123" t="s">
        <v>77</v>
      </c>
      <c r="AM112" s="124">
        <f t="shared" si="17"/>
        <v>0</v>
      </c>
      <c r="AN112" s="124">
        <f>+K112+AC112-AH112</f>
        <v>3000000</v>
      </c>
      <c r="AO112" s="119" t="s">
        <v>1214</v>
      </c>
      <c r="AP112" s="118">
        <v>3000000</v>
      </c>
      <c r="AQ112" s="119" t="s">
        <v>1214</v>
      </c>
      <c r="AR112" s="118">
        <v>0</v>
      </c>
      <c r="AS112" s="127" t="s">
        <v>77</v>
      </c>
      <c r="AT112" s="96">
        <v>3000000</v>
      </c>
      <c r="AU112" s="160">
        <f t="shared" si="18"/>
        <v>0</v>
      </c>
      <c r="AV112" s="98">
        <f t="shared" si="19"/>
        <v>1</v>
      </c>
      <c r="AW112" s="127" t="s">
        <v>77</v>
      </c>
      <c r="AX112" s="119" t="s">
        <v>1215</v>
      </c>
      <c r="AY112" s="154" t="s">
        <v>4070</v>
      </c>
      <c r="AZ112" s="116" t="s">
        <v>69</v>
      </c>
      <c r="BA112" s="116" t="s">
        <v>69</v>
      </c>
    </row>
    <row r="113" spans="2:53" x14ac:dyDescent="0.25">
      <c r="B113" s="116">
        <v>2024</v>
      </c>
      <c r="C113" s="116">
        <v>891780111</v>
      </c>
      <c r="D113" s="117" t="s">
        <v>64</v>
      </c>
      <c r="E113" s="118" t="s">
        <v>4069</v>
      </c>
      <c r="F113" s="118" t="s">
        <v>4068</v>
      </c>
      <c r="G113" s="247">
        <v>2019000100064</v>
      </c>
      <c r="H113" s="119" t="s">
        <v>75</v>
      </c>
      <c r="I113" s="117" t="s">
        <v>1819</v>
      </c>
      <c r="J113" s="118" t="s">
        <v>4067</v>
      </c>
      <c r="K113" s="118">
        <v>4800000</v>
      </c>
      <c r="L113" s="116" t="s">
        <v>70</v>
      </c>
      <c r="M113" s="118" t="s">
        <v>4066</v>
      </c>
      <c r="N113" s="124">
        <v>57461016</v>
      </c>
      <c r="O113" s="122" t="s">
        <v>3971</v>
      </c>
      <c r="P113" s="239">
        <v>45363</v>
      </c>
      <c r="Q113" s="118">
        <v>24613832</v>
      </c>
      <c r="R113" s="239">
        <v>45391</v>
      </c>
      <c r="S113" s="118">
        <v>4800000</v>
      </c>
      <c r="T113" s="119" t="s">
        <v>67</v>
      </c>
      <c r="U113" s="122">
        <v>7629414</v>
      </c>
      <c r="V113" s="124" t="s">
        <v>3843</v>
      </c>
      <c r="W113" s="125">
        <v>45391</v>
      </c>
      <c r="X113" s="125">
        <v>45391</v>
      </c>
      <c r="Y113" s="231" t="s">
        <v>77</v>
      </c>
      <c r="Z113" s="125">
        <v>45443</v>
      </c>
      <c r="AA113" s="124">
        <f t="shared" si="15"/>
        <v>52</v>
      </c>
      <c r="AB113" s="118">
        <v>0</v>
      </c>
      <c r="AC113" s="118">
        <v>0</v>
      </c>
      <c r="AD113" s="118">
        <v>0</v>
      </c>
      <c r="AE113" s="126" t="s">
        <v>77</v>
      </c>
      <c r="AF113" s="124">
        <f t="shared" si="16"/>
        <v>0</v>
      </c>
      <c r="AG113" s="118">
        <v>0</v>
      </c>
      <c r="AH113" s="118">
        <v>0</v>
      </c>
      <c r="AI113" s="123" t="s">
        <v>77</v>
      </c>
      <c r="AJ113" s="119">
        <v>0</v>
      </c>
      <c r="AK113" s="123" t="s">
        <v>77</v>
      </c>
      <c r="AL113" s="123" t="s">
        <v>77</v>
      </c>
      <c r="AM113" s="124">
        <f t="shared" si="17"/>
        <v>0</v>
      </c>
      <c r="AN113" s="124">
        <f>+K113+AC113-AH113</f>
        <v>4800000</v>
      </c>
      <c r="AO113" s="119" t="s">
        <v>1214</v>
      </c>
      <c r="AP113" s="118">
        <v>4800000</v>
      </c>
      <c r="AQ113" s="119" t="s">
        <v>1214</v>
      </c>
      <c r="AR113" s="118">
        <v>0</v>
      </c>
      <c r="AS113" s="127" t="s">
        <v>77</v>
      </c>
      <c r="AT113" s="96">
        <v>0</v>
      </c>
      <c r="AU113" s="160">
        <f t="shared" si="18"/>
        <v>4800000</v>
      </c>
      <c r="AV113" s="98">
        <f t="shared" si="19"/>
        <v>0</v>
      </c>
      <c r="AW113" s="127" t="s">
        <v>77</v>
      </c>
      <c r="AX113" s="119" t="s">
        <v>1215</v>
      </c>
      <c r="AY113" s="154" t="s">
        <v>4065</v>
      </c>
      <c r="AZ113" s="116" t="s">
        <v>69</v>
      </c>
      <c r="BA113" s="116" t="s">
        <v>69</v>
      </c>
    </row>
    <row r="114" spans="2:53" x14ac:dyDescent="0.25">
      <c r="B114" s="116">
        <v>2024</v>
      </c>
      <c r="C114" s="116">
        <v>891780111</v>
      </c>
      <c r="D114" s="117" t="s">
        <v>64</v>
      </c>
      <c r="E114" s="118" t="s">
        <v>4064</v>
      </c>
      <c r="F114" s="118" t="s">
        <v>4063</v>
      </c>
      <c r="G114" s="247">
        <v>2019000100064</v>
      </c>
      <c r="H114" s="119" t="s">
        <v>75</v>
      </c>
      <c r="I114" s="117" t="s">
        <v>1819</v>
      </c>
      <c r="J114" s="118" t="s">
        <v>4062</v>
      </c>
      <c r="K114" s="118">
        <v>7800000</v>
      </c>
      <c r="L114" s="116" t="s">
        <v>70</v>
      </c>
      <c r="M114" s="118" t="s">
        <v>4061</v>
      </c>
      <c r="N114" s="124">
        <v>18008594</v>
      </c>
      <c r="O114" s="122" t="s">
        <v>3971</v>
      </c>
      <c r="P114" s="239">
        <v>45363</v>
      </c>
      <c r="Q114" s="118">
        <v>24613832</v>
      </c>
      <c r="R114" s="239">
        <v>45391</v>
      </c>
      <c r="S114" s="118">
        <v>7800000</v>
      </c>
      <c r="T114" s="119" t="s">
        <v>67</v>
      </c>
      <c r="U114" s="122">
        <v>7629414</v>
      </c>
      <c r="V114" s="124" t="s">
        <v>3843</v>
      </c>
      <c r="W114" s="125">
        <v>45391</v>
      </c>
      <c r="X114" s="125">
        <v>45391</v>
      </c>
      <c r="Y114" s="231" t="s">
        <v>77</v>
      </c>
      <c r="Z114" s="125">
        <v>45443</v>
      </c>
      <c r="AA114" s="124">
        <f t="shared" si="15"/>
        <v>52</v>
      </c>
      <c r="AB114" s="118">
        <v>0</v>
      </c>
      <c r="AC114" s="118">
        <v>0</v>
      </c>
      <c r="AD114" s="118">
        <v>0</v>
      </c>
      <c r="AE114" s="126" t="s">
        <v>77</v>
      </c>
      <c r="AF114" s="124">
        <f t="shared" si="16"/>
        <v>0</v>
      </c>
      <c r="AG114" s="118">
        <v>0</v>
      </c>
      <c r="AH114" s="118">
        <v>0</v>
      </c>
      <c r="AI114" s="123" t="s">
        <v>77</v>
      </c>
      <c r="AJ114" s="119">
        <v>0</v>
      </c>
      <c r="AK114" s="123" t="s">
        <v>77</v>
      </c>
      <c r="AL114" s="123" t="s">
        <v>77</v>
      </c>
      <c r="AM114" s="124">
        <f t="shared" si="17"/>
        <v>0</v>
      </c>
      <c r="AN114" s="124">
        <f>+K114+AC114-AH114</f>
        <v>7800000</v>
      </c>
      <c r="AO114" s="119" t="s">
        <v>1214</v>
      </c>
      <c r="AP114" s="118">
        <v>7800000</v>
      </c>
      <c r="AQ114" s="119" t="s">
        <v>1214</v>
      </c>
      <c r="AR114" s="118">
        <v>0</v>
      </c>
      <c r="AS114" s="127" t="s">
        <v>77</v>
      </c>
      <c r="AT114" s="96">
        <v>0</v>
      </c>
      <c r="AU114" s="160">
        <f t="shared" si="18"/>
        <v>7800000</v>
      </c>
      <c r="AV114" s="98">
        <f t="shared" si="19"/>
        <v>0</v>
      </c>
      <c r="AW114" s="127" t="s">
        <v>77</v>
      </c>
      <c r="AX114" s="119" t="s">
        <v>1215</v>
      </c>
      <c r="AY114" s="154" t="s">
        <v>4060</v>
      </c>
      <c r="AZ114" s="116" t="s">
        <v>69</v>
      </c>
      <c r="BA114" s="116" t="s">
        <v>69</v>
      </c>
    </row>
    <row r="115" spans="2:53" x14ac:dyDescent="0.25">
      <c r="B115" s="116">
        <v>2024</v>
      </c>
      <c r="C115" s="116">
        <v>891780111</v>
      </c>
      <c r="D115" s="117" t="s">
        <v>64</v>
      </c>
      <c r="E115" s="118" t="s">
        <v>4059</v>
      </c>
      <c r="F115" s="118" t="s">
        <v>4058</v>
      </c>
      <c r="G115" s="247">
        <v>2019000100064</v>
      </c>
      <c r="H115" s="119" t="s">
        <v>75</v>
      </c>
      <c r="I115" s="117" t="s">
        <v>1819</v>
      </c>
      <c r="J115" s="118" t="s">
        <v>4057</v>
      </c>
      <c r="K115" s="118">
        <v>4997000</v>
      </c>
      <c r="L115" s="116" t="s">
        <v>70</v>
      </c>
      <c r="M115" s="118" t="s">
        <v>4056</v>
      </c>
      <c r="N115" s="124">
        <v>1082886506</v>
      </c>
      <c r="O115" s="122" t="s">
        <v>3971</v>
      </c>
      <c r="P115" s="239">
        <v>45363</v>
      </c>
      <c r="Q115" s="118">
        <v>24613832</v>
      </c>
      <c r="R115" s="239">
        <v>45391</v>
      </c>
      <c r="S115" s="118">
        <v>4997000</v>
      </c>
      <c r="T115" s="119" t="s">
        <v>67</v>
      </c>
      <c r="U115" s="122">
        <v>7629414</v>
      </c>
      <c r="V115" s="124" t="s">
        <v>3843</v>
      </c>
      <c r="W115" s="125">
        <v>45390</v>
      </c>
      <c r="X115" s="125">
        <v>45391</v>
      </c>
      <c r="Y115" s="231" t="s">
        <v>77</v>
      </c>
      <c r="Z115" s="125">
        <v>45443</v>
      </c>
      <c r="AA115" s="124">
        <f t="shared" si="15"/>
        <v>52</v>
      </c>
      <c r="AB115" s="118">
        <v>0</v>
      </c>
      <c r="AC115" s="118">
        <v>0</v>
      </c>
      <c r="AD115" s="118">
        <v>0</v>
      </c>
      <c r="AE115" s="126" t="s">
        <v>77</v>
      </c>
      <c r="AF115" s="124">
        <f t="shared" si="16"/>
        <v>0</v>
      </c>
      <c r="AG115" s="118">
        <v>0</v>
      </c>
      <c r="AH115" s="118">
        <v>0</v>
      </c>
      <c r="AI115" s="123" t="s">
        <v>77</v>
      </c>
      <c r="AJ115" s="119">
        <v>0</v>
      </c>
      <c r="AK115" s="123" t="s">
        <v>77</v>
      </c>
      <c r="AL115" s="123" t="s">
        <v>77</v>
      </c>
      <c r="AM115" s="124">
        <f t="shared" si="17"/>
        <v>0</v>
      </c>
      <c r="AN115" s="124">
        <f>+K115+AC115-AH115</f>
        <v>4997000</v>
      </c>
      <c r="AO115" s="119" t="s">
        <v>1214</v>
      </c>
      <c r="AP115" s="118">
        <v>4997000</v>
      </c>
      <c r="AQ115" s="119" t="s">
        <v>1214</v>
      </c>
      <c r="AR115" s="118">
        <v>0</v>
      </c>
      <c r="AS115" s="127" t="s">
        <v>77</v>
      </c>
      <c r="AT115" s="96">
        <v>0</v>
      </c>
      <c r="AU115" s="160">
        <f t="shared" si="18"/>
        <v>4997000</v>
      </c>
      <c r="AV115" s="98">
        <f t="shared" si="19"/>
        <v>0</v>
      </c>
      <c r="AW115" s="127" t="s">
        <v>77</v>
      </c>
      <c r="AX115" s="119" t="s">
        <v>1215</v>
      </c>
      <c r="AY115" s="154" t="s">
        <v>4055</v>
      </c>
      <c r="AZ115" s="116" t="s">
        <v>69</v>
      </c>
      <c r="BA115" s="116" t="s">
        <v>69</v>
      </c>
    </row>
    <row r="116" spans="2:53" x14ac:dyDescent="0.25">
      <c r="B116" s="116">
        <v>2024</v>
      </c>
      <c r="C116" s="116">
        <v>891780111</v>
      </c>
      <c r="D116" s="117" t="s">
        <v>64</v>
      </c>
      <c r="E116" s="118" t="s">
        <v>4054</v>
      </c>
      <c r="F116" s="118" t="s">
        <v>4053</v>
      </c>
      <c r="G116" s="247">
        <v>0</v>
      </c>
      <c r="H116" s="119" t="s">
        <v>75</v>
      </c>
      <c r="I116" s="117" t="s">
        <v>65</v>
      </c>
      <c r="J116" s="118" t="s">
        <v>4052</v>
      </c>
      <c r="K116" s="118">
        <v>2000000</v>
      </c>
      <c r="L116" s="116" t="s">
        <v>70</v>
      </c>
      <c r="M116" s="124" t="s">
        <v>4051</v>
      </c>
      <c r="N116" s="124">
        <v>1083030479</v>
      </c>
      <c r="O116" s="122">
        <v>764</v>
      </c>
      <c r="P116" s="239">
        <v>45371</v>
      </c>
      <c r="Q116" s="118">
        <v>2000000</v>
      </c>
      <c r="R116" s="239">
        <v>45392</v>
      </c>
      <c r="S116" s="118">
        <v>2000000</v>
      </c>
      <c r="T116" s="119" t="s">
        <v>67</v>
      </c>
      <c r="U116" s="124">
        <v>1082939683</v>
      </c>
      <c r="V116" s="124" t="s">
        <v>3761</v>
      </c>
      <c r="W116" s="125">
        <v>45391</v>
      </c>
      <c r="X116" s="125">
        <v>45392</v>
      </c>
      <c r="Y116" s="231" t="s">
        <v>77</v>
      </c>
      <c r="Z116" s="125">
        <v>45422</v>
      </c>
      <c r="AA116" s="124">
        <f t="shared" si="15"/>
        <v>30</v>
      </c>
      <c r="AB116" s="118">
        <v>0</v>
      </c>
      <c r="AC116" s="118">
        <v>0</v>
      </c>
      <c r="AD116" s="118">
        <v>0</v>
      </c>
      <c r="AE116" s="126" t="s">
        <v>77</v>
      </c>
      <c r="AF116" s="124">
        <f t="shared" si="16"/>
        <v>0</v>
      </c>
      <c r="AG116" s="118">
        <v>0</v>
      </c>
      <c r="AH116" s="118">
        <v>0</v>
      </c>
      <c r="AI116" s="123" t="s">
        <v>77</v>
      </c>
      <c r="AJ116" s="119">
        <v>0</v>
      </c>
      <c r="AK116" s="123" t="s">
        <v>77</v>
      </c>
      <c r="AL116" s="123" t="s">
        <v>77</v>
      </c>
      <c r="AM116" s="124">
        <f t="shared" si="17"/>
        <v>0</v>
      </c>
      <c r="AN116" s="124">
        <f>+K116+AC116-AH116</f>
        <v>2000000</v>
      </c>
      <c r="AO116" s="119" t="s">
        <v>69</v>
      </c>
      <c r="AP116" s="118">
        <v>2000000</v>
      </c>
      <c r="AQ116" s="119" t="s">
        <v>1214</v>
      </c>
      <c r="AR116" s="118">
        <v>0</v>
      </c>
      <c r="AS116" s="127" t="s">
        <v>77</v>
      </c>
      <c r="AT116" s="96">
        <v>0</v>
      </c>
      <c r="AU116" s="160">
        <f t="shared" si="18"/>
        <v>2000000</v>
      </c>
      <c r="AV116" s="98">
        <f t="shared" si="19"/>
        <v>0</v>
      </c>
      <c r="AW116" s="127" t="s">
        <v>77</v>
      </c>
      <c r="AX116" s="119" t="s">
        <v>1215</v>
      </c>
      <c r="AY116" s="154" t="s">
        <v>4050</v>
      </c>
      <c r="AZ116" s="116" t="s">
        <v>69</v>
      </c>
      <c r="BA116" s="116" t="s">
        <v>69</v>
      </c>
    </row>
    <row r="117" spans="2:53" x14ac:dyDescent="0.25">
      <c r="B117" s="116">
        <v>2024</v>
      </c>
      <c r="C117" s="116">
        <v>891780111</v>
      </c>
      <c r="D117" s="117" t="s">
        <v>64</v>
      </c>
      <c r="E117" s="118" t="s">
        <v>4049</v>
      </c>
      <c r="F117" s="118" t="s">
        <v>4048</v>
      </c>
      <c r="G117" s="247">
        <v>0</v>
      </c>
      <c r="H117" s="119" t="s">
        <v>75</v>
      </c>
      <c r="I117" s="117" t="s">
        <v>1819</v>
      </c>
      <c r="J117" s="118" t="s">
        <v>4047</v>
      </c>
      <c r="K117" s="118">
        <v>26500000</v>
      </c>
      <c r="L117" s="116" t="s">
        <v>70</v>
      </c>
      <c r="M117" s="124" t="s">
        <v>4046</v>
      </c>
      <c r="N117" s="124">
        <v>900199666</v>
      </c>
      <c r="O117" s="122">
        <v>694</v>
      </c>
      <c r="P117" s="239">
        <v>45365</v>
      </c>
      <c r="Q117" s="118">
        <v>26500000</v>
      </c>
      <c r="R117" s="239">
        <v>45391</v>
      </c>
      <c r="S117" s="118">
        <v>26500000</v>
      </c>
      <c r="T117" s="119" t="s">
        <v>67</v>
      </c>
      <c r="U117" s="124">
        <v>1082939683</v>
      </c>
      <c r="V117" s="124" t="s">
        <v>3761</v>
      </c>
      <c r="W117" s="125">
        <v>45391</v>
      </c>
      <c r="X117" s="125">
        <v>45391</v>
      </c>
      <c r="Y117" s="231" t="s">
        <v>77</v>
      </c>
      <c r="Z117" s="125">
        <v>45462</v>
      </c>
      <c r="AA117" s="124">
        <f t="shared" si="15"/>
        <v>71</v>
      </c>
      <c r="AB117" s="118">
        <v>0</v>
      </c>
      <c r="AC117" s="118">
        <v>0</v>
      </c>
      <c r="AD117" s="118">
        <v>0</v>
      </c>
      <c r="AE117" s="126" t="s">
        <v>77</v>
      </c>
      <c r="AF117" s="124">
        <f t="shared" si="16"/>
        <v>0</v>
      </c>
      <c r="AG117" s="118">
        <v>0</v>
      </c>
      <c r="AH117" s="118">
        <v>0</v>
      </c>
      <c r="AI117" s="123" t="s">
        <v>77</v>
      </c>
      <c r="AJ117" s="119">
        <v>0</v>
      </c>
      <c r="AK117" s="123" t="s">
        <v>77</v>
      </c>
      <c r="AL117" s="123" t="s">
        <v>77</v>
      </c>
      <c r="AM117" s="124">
        <f t="shared" si="17"/>
        <v>0</v>
      </c>
      <c r="AN117" s="124">
        <f>+K117+AC117-AH117</f>
        <v>26500000</v>
      </c>
      <c r="AO117" s="119" t="s">
        <v>1214</v>
      </c>
      <c r="AP117" s="118">
        <v>26500000</v>
      </c>
      <c r="AQ117" s="119" t="s">
        <v>1214</v>
      </c>
      <c r="AR117" s="118">
        <v>0</v>
      </c>
      <c r="AS117" s="127" t="s">
        <v>77</v>
      </c>
      <c r="AT117" s="96">
        <v>0</v>
      </c>
      <c r="AU117" s="160">
        <f t="shared" si="18"/>
        <v>26500000</v>
      </c>
      <c r="AV117" s="98">
        <f t="shared" si="19"/>
        <v>0</v>
      </c>
      <c r="AW117" s="127" t="s">
        <v>77</v>
      </c>
      <c r="AX117" s="119" t="s">
        <v>1215</v>
      </c>
      <c r="AY117" s="154" t="s">
        <v>4045</v>
      </c>
      <c r="AZ117" s="116" t="s">
        <v>69</v>
      </c>
      <c r="BA117" s="116" t="s">
        <v>69</v>
      </c>
    </row>
    <row r="118" spans="2:53" x14ac:dyDescent="0.25">
      <c r="B118" s="116">
        <v>2024</v>
      </c>
      <c r="C118" s="116">
        <v>891780111</v>
      </c>
      <c r="D118" s="117" t="s">
        <v>64</v>
      </c>
      <c r="E118" s="118" t="s">
        <v>4044</v>
      </c>
      <c r="F118" s="118" t="s">
        <v>4043</v>
      </c>
      <c r="G118" s="247">
        <v>0</v>
      </c>
      <c r="H118" s="119" t="s">
        <v>75</v>
      </c>
      <c r="I118" s="117" t="s">
        <v>1819</v>
      </c>
      <c r="J118" s="118" t="s">
        <v>4042</v>
      </c>
      <c r="K118" s="118">
        <v>8000000</v>
      </c>
      <c r="L118" s="116" t="s">
        <v>70</v>
      </c>
      <c r="M118" s="118" t="s">
        <v>4041</v>
      </c>
      <c r="N118" s="124">
        <v>1004504338</v>
      </c>
      <c r="O118" s="122">
        <v>640</v>
      </c>
      <c r="P118" s="239">
        <v>45362</v>
      </c>
      <c r="Q118" s="118">
        <v>77600000</v>
      </c>
      <c r="R118" s="239">
        <v>45392</v>
      </c>
      <c r="S118" s="118">
        <v>8000000</v>
      </c>
      <c r="T118" s="119" t="s">
        <v>67</v>
      </c>
      <c r="U118" s="124">
        <v>85155333</v>
      </c>
      <c r="V118" s="124" t="s">
        <v>3755</v>
      </c>
      <c r="W118" s="125">
        <v>45391</v>
      </c>
      <c r="X118" s="125">
        <v>45392</v>
      </c>
      <c r="Y118" s="231" t="s">
        <v>77</v>
      </c>
      <c r="Z118" s="125">
        <v>45458</v>
      </c>
      <c r="AA118" s="124">
        <f t="shared" si="15"/>
        <v>66</v>
      </c>
      <c r="AB118" s="118">
        <v>0</v>
      </c>
      <c r="AC118" s="118">
        <v>0</v>
      </c>
      <c r="AD118" s="118">
        <v>0</v>
      </c>
      <c r="AE118" s="126" t="s">
        <v>77</v>
      </c>
      <c r="AF118" s="124">
        <f t="shared" si="16"/>
        <v>0</v>
      </c>
      <c r="AG118" s="118">
        <v>0</v>
      </c>
      <c r="AH118" s="118">
        <v>0</v>
      </c>
      <c r="AI118" s="123" t="s">
        <v>77</v>
      </c>
      <c r="AJ118" s="119">
        <v>0</v>
      </c>
      <c r="AK118" s="123" t="s">
        <v>77</v>
      </c>
      <c r="AL118" s="123" t="s">
        <v>77</v>
      </c>
      <c r="AM118" s="124">
        <f t="shared" si="17"/>
        <v>0</v>
      </c>
      <c r="AN118" s="124">
        <f>+K118+AC118-AH118</f>
        <v>8000000</v>
      </c>
      <c r="AO118" s="119" t="s">
        <v>1214</v>
      </c>
      <c r="AP118" s="118">
        <v>8000000</v>
      </c>
      <c r="AQ118" s="119" t="s">
        <v>1214</v>
      </c>
      <c r="AR118" s="118">
        <v>0</v>
      </c>
      <c r="AS118" s="127" t="s">
        <v>77</v>
      </c>
      <c r="AT118" s="96">
        <v>4000000</v>
      </c>
      <c r="AU118" s="160">
        <f t="shared" si="18"/>
        <v>4000000</v>
      </c>
      <c r="AV118" s="98">
        <f t="shared" si="19"/>
        <v>0.5</v>
      </c>
      <c r="AW118" s="127" t="s">
        <v>77</v>
      </c>
      <c r="AX118" s="119" t="s">
        <v>1215</v>
      </c>
      <c r="AY118" s="154" t="s">
        <v>4040</v>
      </c>
      <c r="AZ118" s="116" t="s">
        <v>69</v>
      </c>
      <c r="BA118" s="116" t="s">
        <v>69</v>
      </c>
    </row>
    <row r="119" spans="2:53" x14ac:dyDescent="0.25">
      <c r="B119" s="116">
        <v>2024</v>
      </c>
      <c r="C119" s="116">
        <v>891780111</v>
      </c>
      <c r="D119" s="117" t="s">
        <v>64</v>
      </c>
      <c r="E119" s="118" t="s">
        <v>4039</v>
      </c>
      <c r="F119" s="118" t="s">
        <v>4038</v>
      </c>
      <c r="G119" s="247">
        <v>0</v>
      </c>
      <c r="H119" s="119" t="s">
        <v>75</v>
      </c>
      <c r="I119" s="117" t="s">
        <v>1819</v>
      </c>
      <c r="J119" s="118" t="s">
        <v>4037</v>
      </c>
      <c r="K119" s="118">
        <v>4000000</v>
      </c>
      <c r="L119" s="116" t="s">
        <v>70</v>
      </c>
      <c r="M119" s="118" t="s">
        <v>4036</v>
      </c>
      <c r="N119" s="124">
        <v>1123631254</v>
      </c>
      <c r="O119" s="122">
        <v>640</v>
      </c>
      <c r="P119" s="239">
        <v>45362</v>
      </c>
      <c r="Q119" s="118">
        <v>77600000</v>
      </c>
      <c r="R119" s="239">
        <v>45392</v>
      </c>
      <c r="S119" s="118">
        <v>4000000</v>
      </c>
      <c r="T119" s="119" t="s">
        <v>67</v>
      </c>
      <c r="U119" s="124">
        <v>85155333</v>
      </c>
      <c r="V119" s="124" t="s">
        <v>3755</v>
      </c>
      <c r="W119" s="125">
        <v>45391</v>
      </c>
      <c r="X119" s="125">
        <v>45392</v>
      </c>
      <c r="Y119" s="231" t="s">
        <v>77</v>
      </c>
      <c r="Z119" s="125">
        <v>45417</v>
      </c>
      <c r="AA119" s="124">
        <f t="shared" si="15"/>
        <v>25</v>
      </c>
      <c r="AB119" s="118">
        <v>0</v>
      </c>
      <c r="AC119" s="118">
        <v>0</v>
      </c>
      <c r="AD119" s="118">
        <v>0</v>
      </c>
      <c r="AE119" s="126" t="s">
        <v>77</v>
      </c>
      <c r="AF119" s="124">
        <f t="shared" si="16"/>
        <v>0</v>
      </c>
      <c r="AG119" s="118">
        <v>0</v>
      </c>
      <c r="AH119" s="118">
        <v>0</v>
      </c>
      <c r="AI119" s="123" t="s">
        <v>77</v>
      </c>
      <c r="AJ119" s="119">
        <v>0</v>
      </c>
      <c r="AK119" s="123" t="s">
        <v>77</v>
      </c>
      <c r="AL119" s="123" t="s">
        <v>77</v>
      </c>
      <c r="AM119" s="124">
        <f t="shared" si="17"/>
        <v>0</v>
      </c>
      <c r="AN119" s="124">
        <f>+K119+AC119-AH119</f>
        <v>4000000</v>
      </c>
      <c r="AO119" s="119" t="s">
        <v>1214</v>
      </c>
      <c r="AP119" s="118">
        <v>4000000</v>
      </c>
      <c r="AQ119" s="119" t="s">
        <v>1214</v>
      </c>
      <c r="AR119" s="118">
        <v>0</v>
      </c>
      <c r="AS119" s="127" t="s">
        <v>77</v>
      </c>
      <c r="AT119" s="96">
        <v>0</v>
      </c>
      <c r="AU119" s="160">
        <f t="shared" si="18"/>
        <v>4000000</v>
      </c>
      <c r="AV119" s="98">
        <f t="shared" si="19"/>
        <v>0</v>
      </c>
      <c r="AW119" s="127" t="s">
        <v>77</v>
      </c>
      <c r="AX119" s="119" t="s">
        <v>1215</v>
      </c>
      <c r="AY119" s="154" t="s">
        <v>4035</v>
      </c>
      <c r="AZ119" s="116" t="s">
        <v>69</v>
      </c>
      <c r="BA119" s="116" t="s">
        <v>69</v>
      </c>
    </row>
    <row r="120" spans="2:53" x14ac:dyDescent="0.25">
      <c r="B120" s="116">
        <v>2024</v>
      </c>
      <c r="C120" s="116">
        <v>891780111</v>
      </c>
      <c r="D120" s="117" t="s">
        <v>64</v>
      </c>
      <c r="E120" s="118" t="s">
        <v>4034</v>
      </c>
      <c r="F120" s="118" t="s">
        <v>4033</v>
      </c>
      <c r="G120" s="247">
        <v>0</v>
      </c>
      <c r="H120" s="119" t="s">
        <v>75</v>
      </c>
      <c r="I120" s="117" t="s">
        <v>1819</v>
      </c>
      <c r="J120" s="118" t="s">
        <v>4032</v>
      </c>
      <c r="K120" s="118">
        <v>6000000</v>
      </c>
      <c r="L120" s="116" t="s">
        <v>70</v>
      </c>
      <c r="M120" s="118" t="s">
        <v>4031</v>
      </c>
      <c r="N120" s="124">
        <v>1083031411</v>
      </c>
      <c r="O120" s="122">
        <v>640</v>
      </c>
      <c r="P120" s="239">
        <v>45362</v>
      </c>
      <c r="Q120" s="118">
        <v>77600000</v>
      </c>
      <c r="R120" s="239">
        <v>45392</v>
      </c>
      <c r="S120" s="118">
        <v>6000000</v>
      </c>
      <c r="T120" s="119" t="s">
        <v>67</v>
      </c>
      <c r="U120" s="124">
        <v>85155333</v>
      </c>
      <c r="V120" s="124" t="s">
        <v>3755</v>
      </c>
      <c r="W120" s="125">
        <v>45391</v>
      </c>
      <c r="X120" s="125">
        <v>45392</v>
      </c>
      <c r="Y120" s="231" t="s">
        <v>77</v>
      </c>
      <c r="Z120" s="125">
        <v>45448</v>
      </c>
      <c r="AA120" s="124">
        <f t="shared" si="15"/>
        <v>56</v>
      </c>
      <c r="AB120" s="118">
        <v>0</v>
      </c>
      <c r="AC120" s="118">
        <v>0</v>
      </c>
      <c r="AD120" s="118">
        <v>0</v>
      </c>
      <c r="AE120" s="126" t="s">
        <v>77</v>
      </c>
      <c r="AF120" s="124">
        <f t="shared" si="16"/>
        <v>0</v>
      </c>
      <c r="AG120" s="118">
        <v>0</v>
      </c>
      <c r="AH120" s="118">
        <v>0</v>
      </c>
      <c r="AI120" s="123" t="s">
        <v>77</v>
      </c>
      <c r="AJ120" s="119">
        <v>0</v>
      </c>
      <c r="AK120" s="123" t="s">
        <v>77</v>
      </c>
      <c r="AL120" s="123" t="s">
        <v>77</v>
      </c>
      <c r="AM120" s="124">
        <f t="shared" si="17"/>
        <v>0</v>
      </c>
      <c r="AN120" s="124">
        <f>+K120+AC120-AH120</f>
        <v>6000000</v>
      </c>
      <c r="AO120" s="119" t="s">
        <v>1214</v>
      </c>
      <c r="AP120" s="118">
        <v>6000000</v>
      </c>
      <c r="AQ120" s="119" t="s">
        <v>1214</v>
      </c>
      <c r="AR120" s="118">
        <v>0</v>
      </c>
      <c r="AS120" s="127" t="s">
        <v>77</v>
      </c>
      <c r="AT120" s="96">
        <v>0</v>
      </c>
      <c r="AU120" s="160">
        <f t="shared" si="18"/>
        <v>6000000</v>
      </c>
      <c r="AV120" s="98">
        <f t="shared" si="19"/>
        <v>0</v>
      </c>
      <c r="AW120" s="127" t="s">
        <v>77</v>
      </c>
      <c r="AX120" s="119" t="s">
        <v>1215</v>
      </c>
      <c r="AY120" s="154" t="s">
        <v>4030</v>
      </c>
      <c r="AZ120" s="116" t="s">
        <v>69</v>
      </c>
      <c r="BA120" s="116" t="s">
        <v>69</v>
      </c>
    </row>
    <row r="121" spans="2:53" x14ac:dyDescent="0.25">
      <c r="B121" s="116">
        <v>2024</v>
      </c>
      <c r="C121" s="116">
        <v>891780111</v>
      </c>
      <c r="D121" s="117" t="s">
        <v>64</v>
      </c>
      <c r="E121" s="118" t="s">
        <v>4029</v>
      </c>
      <c r="F121" s="118" t="s">
        <v>4028</v>
      </c>
      <c r="G121" s="247">
        <v>0</v>
      </c>
      <c r="H121" s="119" t="s">
        <v>75</v>
      </c>
      <c r="I121" s="117" t="s">
        <v>1819</v>
      </c>
      <c r="J121" s="118" t="s">
        <v>4027</v>
      </c>
      <c r="K121" s="118">
        <v>18000000</v>
      </c>
      <c r="L121" s="116" t="s">
        <v>70</v>
      </c>
      <c r="M121" s="118" t="s">
        <v>4026</v>
      </c>
      <c r="N121" s="124">
        <v>36539626</v>
      </c>
      <c r="O121" s="122">
        <v>640</v>
      </c>
      <c r="P121" s="239">
        <v>45362</v>
      </c>
      <c r="Q121" s="118">
        <v>77600000</v>
      </c>
      <c r="R121" s="239">
        <v>45393</v>
      </c>
      <c r="S121" s="118">
        <v>18000000</v>
      </c>
      <c r="T121" s="119" t="s">
        <v>67</v>
      </c>
      <c r="U121" s="124">
        <v>85155333</v>
      </c>
      <c r="V121" s="124" t="s">
        <v>3755</v>
      </c>
      <c r="W121" s="125">
        <v>45391</v>
      </c>
      <c r="X121" s="125">
        <v>45393</v>
      </c>
      <c r="Y121" s="231" t="s">
        <v>77</v>
      </c>
      <c r="Z121" s="125">
        <v>45484</v>
      </c>
      <c r="AA121" s="124">
        <f t="shared" si="15"/>
        <v>91</v>
      </c>
      <c r="AB121" s="118">
        <v>0</v>
      </c>
      <c r="AC121" s="118">
        <v>0</v>
      </c>
      <c r="AD121" s="118">
        <v>0</v>
      </c>
      <c r="AE121" s="126" t="s">
        <v>77</v>
      </c>
      <c r="AF121" s="124">
        <f t="shared" si="16"/>
        <v>0</v>
      </c>
      <c r="AG121" s="118">
        <v>0</v>
      </c>
      <c r="AH121" s="118">
        <v>0</v>
      </c>
      <c r="AI121" s="123" t="s">
        <v>77</v>
      </c>
      <c r="AJ121" s="119">
        <v>0</v>
      </c>
      <c r="AK121" s="123" t="s">
        <v>77</v>
      </c>
      <c r="AL121" s="123" t="s">
        <v>77</v>
      </c>
      <c r="AM121" s="124">
        <f t="shared" si="17"/>
        <v>0</v>
      </c>
      <c r="AN121" s="124">
        <f>+K121+AC121-AH121</f>
        <v>18000000</v>
      </c>
      <c r="AO121" s="119" t="s">
        <v>1214</v>
      </c>
      <c r="AP121" s="118">
        <v>18000000</v>
      </c>
      <c r="AQ121" s="119" t="s">
        <v>1214</v>
      </c>
      <c r="AR121" s="118">
        <v>0</v>
      </c>
      <c r="AS121" s="127" t="s">
        <v>77</v>
      </c>
      <c r="AT121" s="96">
        <v>6000000</v>
      </c>
      <c r="AU121" s="160">
        <f t="shared" si="18"/>
        <v>12000000</v>
      </c>
      <c r="AV121" s="98">
        <f t="shared" si="19"/>
        <v>0.33333333333333331</v>
      </c>
      <c r="AW121" s="127" t="s">
        <v>77</v>
      </c>
      <c r="AX121" s="119" t="s">
        <v>1215</v>
      </c>
      <c r="AY121" s="161" t="s">
        <v>4025</v>
      </c>
      <c r="AZ121" s="116" t="s">
        <v>69</v>
      </c>
      <c r="BA121" s="116" t="s">
        <v>69</v>
      </c>
    </row>
    <row r="122" spans="2:53" x14ac:dyDescent="0.25">
      <c r="B122" s="116">
        <v>2024</v>
      </c>
      <c r="C122" s="116">
        <v>891780111</v>
      </c>
      <c r="D122" s="117" t="s">
        <v>64</v>
      </c>
      <c r="E122" s="118" t="s">
        <v>4024</v>
      </c>
      <c r="F122" s="118" t="s">
        <v>4023</v>
      </c>
      <c r="G122" s="247">
        <v>0</v>
      </c>
      <c r="H122" s="119" t="s">
        <v>75</v>
      </c>
      <c r="I122" s="117" t="s">
        <v>1819</v>
      </c>
      <c r="J122" s="118" t="s">
        <v>4022</v>
      </c>
      <c r="K122" s="118">
        <v>10500000</v>
      </c>
      <c r="L122" s="116" t="s">
        <v>70</v>
      </c>
      <c r="M122" s="118" t="s">
        <v>4021</v>
      </c>
      <c r="N122" s="124">
        <v>1082902907</v>
      </c>
      <c r="O122" s="122">
        <v>824</v>
      </c>
      <c r="P122" s="239">
        <v>45385</v>
      </c>
      <c r="Q122" s="118">
        <v>46000000</v>
      </c>
      <c r="R122" s="239">
        <v>45392</v>
      </c>
      <c r="S122" s="118">
        <v>10500000</v>
      </c>
      <c r="T122" s="119" t="s">
        <v>67</v>
      </c>
      <c r="U122" s="124">
        <v>12564670</v>
      </c>
      <c r="V122" s="124" t="s">
        <v>3955</v>
      </c>
      <c r="W122" s="125">
        <v>45391</v>
      </c>
      <c r="X122" s="125">
        <v>45392</v>
      </c>
      <c r="Y122" s="231" t="s">
        <v>77</v>
      </c>
      <c r="Z122" s="125">
        <v>45462</v>
      </c>
      <c r="AA122" s="124">
        <f t="shared" si="15"/>
        <v>70</v>
      </c>
      <c r="AB122" s="118">
        <v>0</v>
      </c>
      <c r="AC122" s="118">
        <v>0</v>
      </c>
      <c r="AD122" s="118">
        <v>0</v>
      </c>
      <c r="AE122" s="126" t="s">
        <v>77</v>
      </c>
      <c r="AF122" s="124">
        <f t="shared" si="16"/>
        <v>0</v>
      </c>
      <c r="AG122" s="118">
        <v>0</v>
      </c>
      <c r="AH122" s="118">
        <v>0</v>
      </c>
      <c r="AI122" s="123" t="s">
        <v>77</v>
      </c>
      <c r="AJ122" s="119">
        <v>0</v>
      </c>
      <c r="AK122" s="123" t="s">
        <v>77</v>
      </c>
      <c r="AL122" s="123" t="s">
        <v>77</v>
      </c>
      <c r="AM122" s="124">
        <f t="shared" si="17"/>
        <v>0</v>
      </c>
      <c r="AN122" s="124">
        <f>+K122+AC122-AH122</f>
        <v>10500000</v>
      </c>
      <c r="AO122" s="119" t="s">
        <v>1214</v>
      </c>
      <c r="AP122" s="118">
        <v>10500000</v>
      </c>
      <c r="AQ122" s="119" t="s">
        <v>1214</v>
      </c>
      <c r="AR122" s="118">
        <v>0</v>
      </c>
      <c r="AS122" s="127" t="s">
        <v>77</v>
      </c>
      <c r="AT122" s="96">
        <v>3500000</v>
      </c>
      <c r="AU122" s="160">
        <f t="shared" si="18"/>
        <v>7000000</v>
      </c>
      <c r="AV122" s="98">
        <f t="shared" si="19"/>
        <v>0.33333333333333331</v>
      </c>
      <c r="AW122" s="127" t="s">
        <v>77</v>
      </c>
      <c r="AX122" s="119" t="s">
        <v>1215</v>
      </c>
      <c r="AY122" s="154" t="s">
        <v>4020</v>
      </c>
      <c r="AZ122" s="116" t="s">
        <v>69</v>
      </c>
      <c r="BA122" s="116" t="s">
        <v>69</v>
      </c>
    </row>
    <row r="123" spans="2:53" x14ac:dyDescent="0.25">
      <c r="B123" s="116">
        <v>2024</v>
      </c>
      <c r="C123" s="116">
        <v>891780111</v>
      </c>
      <c r="D123" s="117" t="s">
        <v>64</v>
      </c>
      <c r="E123" s="118" t="s">
        <v>4019</v>
      </c>
      <c r="F123" s="118" t="s">
        <v>4018</v>
      </c>
      <c r="G123" s="247">
        <v>0</v>
      </c>
      <c r="H123" s="119" t="s">
        <v>75</v>
      </c>
      <c r="I123" s="117" t="s">
        <v>1819</v>
      </c>
      <c r="J123" s="118" t="s">
        <v>4017</v>
      </c>
      <c r="K123" s="118">
        <v>10000000</v>
      </c>
      <c r="L123" s="116" t="s">
        <v>70</v>
      </c>
      <c r="M123" s="118" t="s">
        <v>4016</v>
      </c>
      <c r="N123" s="124">
        <v>85470058</v>
      </c>
      <c r="O123" s="122">
        <v>824</v>
      </c>
      <c r="P123" s="239">
        <v>45385</v>
      </c>
      <c r="Q123" s="118">
        <v>46000000</v>
      </c>
      <c r="R123" s="239">
        <v>45392</v>
      </c>
      <c r="S123" s="118">
        <v>10000000</v>
      </c>
      <c r="T123" s="119" t="s">
        <v>67</v>
      </c>
      <c r="U123" s="124">
        <v>12564670</v>
      </c>
      <c r="V123" s="124" t="s">
        <v>3955</v>
      </c>
      <c r="W123" s="125">
        <v>45391</v>
      </c>
      <c r="X123" s="125">
        <v>45392</v>
      </c>
      <c r="Y123" s="231" t="s">
        <v>77</v>
      </c>
      <c r="Z123" s="125">
        <v>45462</v>
      </c>
      <c r="AA123" s="124">
        <f t="shared" si="15"/>
        <v>70</v>
      </c>
      <c r="AB123" s="118">
        <v>0</v>
      </c>
      <c r="AC123" s="118">
        <v>0</v>
      </c>
      <c r="AD123" s="118">
        <v>0</v>
      </c>
      <c r="AE123" s="126" t="s">
        <v>77</v>
      </c>
      <c r="AF123" s="124">
        <f t="shared" si="16"/>
        <v>0</v>
      </c>
      <c r="AG123" s="118">
        <v>0</v>
      </c>
      <c r="AH123" s="118">
        <v>0</v>
      </c>
      <c r="AI123" s="123" t="s">
        <v>77</v>
      </c>
      <c r="AJ123" s="119">
        <v>0</v>
      </c>
      <c r="AK123" s="123" t="s">
        <v>77</v>
      </c>
      <c r="AL123" s="123" t="s">
        <v>77</v>
      </c>
      <c r="AM123" s="124">
        <f t="shared" si="17"/>
        <v>0</v>
      </c>
      <c r="AN123" s="124">
        <f>+K123+AC123-AH123</f>
        <v>10000000</v>
      </c>
      <c r="AO123" s="119" t="s">
        <v>1214</v>
      </c>
      <c r="AP123" s="118">
        <v>10000000</v>
      </c>
      <c r="AQ123" s="119" t="s">
        <v>1214</v>
      </c>
      <c r="AR123" s="118">
        <v>0</v>
      </c>
      <c r="AS123" s="127" t="s">
        <v>77</v>
      </c>
      <c r="AT123" s="96">
        <v>3800000</v>
      </c>
      <c r="AU123" s="160">
        <f t="shared" si="18"/>
        <v>6200000</v>
      </c>
      <c r="AV123" s="98">
        <f t="shared" si="19"/>
        <v>0.38</v>
      </c>
      <c r="AW123" s="127" t="s">
        <v>77</v>
      </c>
      <c r="AX123" s="119" t="s">
        <v>1215</v>
      </c>
      <c r="AY123" s="154" t="s">
        <v>4015</v>
      </c>
      <c r="AZ123" s="116" t="s">
        <v>69</v>
      </c>
      <c r="BA123" s="116" t="s">
        <v>69</v>
      </c>
    </row>
    <row r="124" spans="2:53" x14ac:dyDescent="0.25">
      <c r="B124" s="116">
        <v>2024</v>
      </c>
      <c r="C124" s="116">
        <v>891780111</v>
      </c>
      <c r="D124" s="117" t="s">
        <v>64</v>
      </c>
      <c r="E124" s="118" t="s">
        <v>4014</v>
      </c>
      <c r="F124" s="118" t="s">
        <v>4013</v>
      </c>
      <c r="G124" s="247">
        <v>0</v>
      </c>
      <c r="H124" s="119" t="s">
        <v>75</v>
      </c>
      <c r="I124" s="117" t="s">
        <v>65</v>
      </c>
      <c r="J124" s="118" t="s">
        <v>4012</v>
      </c>
      <c r="K124" s="118">
        <v>7500000</v>
      </c>
      <c r="L124" s="116" t="s">
        <v>70</v>
      </c>
      <c r="M124" s="118" t="s">
        <v>3440</v>
      </c>
      <c r="N124" s="124">
        <v>1007834086</v>
      </c>
      <c r="O124" s="122">
        <v>760</v>
      </c>
      <c r="P124" s="239">
        <v>45371</v>
      </c>
      <c r="Q124" s="118">
        <v>20000000</v>
      </c>
      <c r="R124" s="239">
        <v>45392</v>
      </c>
      <c r="S124" s="118">
        <v>7500000</v>
      </c>
      <c r="T124" s="119" t="s">
        <v>67</v>
      </c>
      <c r="U124" s="124">
        <v>85155333</v>
      </c>
      <c r="V124" s="124" t="s">
        <v>3755</v>
      </c>
      <c r="W124" s="125">
        <v>45391</v>
      </c>
      <c r="X124" s="125">
        <v>45392</v>
      </c>
      <c r="Y124" s="231" t="s">
        <v>77</v>
      </c>
      <c r="Z124" s="125">
        <v>45473</v>
      </c>
      <c r="AA124" s="124">
        <f t="shared" si="15"/>
        <v>81</v>
      </c>
      <c r="AB124" s="118">
        <v>0</v>
      </c>
      <c r="AC124" s="118">
        <v>0</v>
      </c>
      <c r="AD124" s="118">
        <v>0</v>
      </c>
      <c r="AE124" s="126" t="s">
        <v>77</v>
      </c>
      <c r="AF124" s="124">
        <f t="shared" si="16"/>
        <v>0</v>
      </c>
      <c r="AG124" s="118">
        <v>0</v>
      </c>
      <c r="AH124" s="118">
        <v>0</v>
      </c>
      <c r="AI124" s="123" t="s">
        <v>77</v>
      </c>
      <c r="AJ124" s="119">
        <v>0</v>
      </c>
      <c r="AK124" s="123" t="s">
        <v>77</v>
      </c>
      <c r="AL124" s="123" t="s">
        <v>77</v>
      </c>
      <c r="AM124" s="124">
        <f t="shared" si="17"/>
        <v>0</v>
      </c>
      <c r="AN124" s="124">
        <f>+K124+AC124-AH124</f>
        <v>7500000</v>
      </c>
      <c r="AO124" s="119" t="s">
        <v>69</v>
      </c>
      <c r="AP124" s="118">
        <v>7500000</v>
      </c>
      <c r="AQ124" s="119" t="s">
        <v>1214</v>
      </c>
      <c r="AR124" s="118">
        <v>0</v>
      </c>
      <c r="AS124" s="127" t="s">
        <v>77</v>
      </c>
      <c r="AT124" s="96">
        <v>2500000</v>
      </c>
      <c r="AU124" s="160">
        <f t="shared" si="18"/>
        <v>5000000</v>
      </c>
      <c r="AV124" s="98">
        <f t="shared" si="19"/>
        <v>0.33333333333333331</v>
      </c>
      <c r="AW124" s="127" t="s">
        <v>77</v>
      </c>
      <c r="AX124" s="119" t="s">
        <v>1215</v>
      </c>
      <c r="AY124" s="154" t="s">
        <v>4011</v>
      </c>
      <c r="AZ124" s="116" t="s">
        <v>69</v>
      </c>
      <c r="BA124" s="116" t="s">
        <v>69</v>
      </c>
    </row>
    <row r="125" spans="2:53" x14ac:dyDescent="0.25">
      <c r="B125" s="116">
        <v>2024</v>
      </c>
      <c r="C125" s="116">
        <v>891780111</v>
      </c>
      <c r="D125" s="117" t="s">
        <v>64</v>
      </c>
      <c r="E125" s="118" t="s">
        <v>4010</v>
      </c>
      <c r="F125" s="118" t="s">
        <v>4009</v>
      </c>
      <c r="G125" s="247">
        <v>0</v>
      </c>
      <c r="H125" s="119" t="s">
        <v>75</v>
      </c>
      <c r="I125" s="117" t="s">
        <v>65</v>
      </c>
      <c r="J125" s="118" t="s">
        <v>4008</v>
      </c>
      <c r="K125" s="118">
        <v>11100000</v>
      </c>
      <c r="L125" s="116" t="s">
        <v>70</v>
      </c>
      <c r="M125" s="118" t="s">
        <v>4007</v>
      </c>
      <c r="N125" s="124">
        <v>1083016785</v>
      </c>
      <c r="O125" s="122">
        <v>760</v>
      </c>
      <c r="P125" s="239">
        <v>45371</v>
      </c>
      <c r="Q125" s="118">
        <v>20000000</v>
      </c>
      <c r="R125" s="239">
        <v>45392</v>
      </c>
      <c r="S125" s="118">
        <v>11100000</v>
      </c>
      <c r="T125" s="119" t="s">
        <v>67</v>
      </c>
      <c r="U125" s="124">
        <v>85155333</v>
      </c>
      <c r="V125" s="124" t="s">
        <v>3755</v>
      </c>
      <c r="W125" s="125">
        <v>45391</v>
      </c>
      <c r="X125" s="125">
        <v>45392</v>
      </c>
      <c r="Y125" s="231" t="s">
        <v>77</v>
      </c>
      <c r="Z125" s="125">
        <v>45473</v>
      </c>
      <c r="AA125" s="124">
        <f t="shared" si="15"/>
        <v>81</v>
      </c>
      <c r="AB125" s="118">
        <v>0</v>
      </c>
      <c r="AC125" s="118">
        <v>0</v>
      </c>
      <c r="AD125" s="118">
        <v>0</v>
      </c>
      <c r="AE125" s="126" t="s">
        <v>77</v>
      </c>
      <c r="AF125" s="124">
        <f t="shared" si="16"/>
        <v>0</v>
      </c>
      <c r="AG125" s="118">
        <v>0</v>
      </c>
      <c r="AH125" s="118">
        <v>0</v>
      </c>
      <c r="AI125" s="123" t="s">
        <v>77</v>
      </c>
      <c r="AJ125" s="119">
        <v>0</v>
      </c>
      <c r="AK125" s="123" t="s">
        <v>77</v>
      </c>
      <c r="AL125" s="123" t="s">
        <v>77</v>
      </c>
      <c r="AM125" s="124">
        <f t="shared" si="17"/>
        <v>0</v>
      </c>
      <c r="AN125" s="124">
        <f>+K125+AC125-AH125</f>
        <v>11100000</v>
      </c>
      <c r="AO125" s="119" t="s">
        <v>69</v>
      </c>
      <c r="AP125" s="118">
        <v>11100000</v>
      </c>
      <c r="AQ125" s="119" t="s">
        <v>1214</v>
      </c>
      <c r="AR125" s="118">
        <v>0</v>
      </c>
      <c r="AS125" s="127" t="s">
        <v>77</v>
      </c>
      <c r="AT125" s="96">
        <v>3700000</v>
      </c>
      <c r="AU125" s="160">
        <f t="shared" si="18"/>
        <v>7400000</v>
      </c>
      <c r="AV125" s="98">
        <f t="shared" si="19"/>
        <v>0.33333333333333331</v>
      </c>
      <c r="AW125" s="127" t="s">
        <v>77</v>
      </c>
      <c r="AX125" s="119" t="s">
        <v>1215</v>
      </c>
      <c r="AY125" s="154" t="s">
        <v>4006</v>
      </c>
      <c r="AZ125" s="116" t="s">
        <v>69</v>
      </c>
      <c r="BA125" s="116" t="s">
        <v>69</v>
      </c>
    </row>
    <row r="126" spans="2:53" x14ac:dyDescent="0.25">
      <c r="B126" s="116">
        <v>2024</v>
      </c>
      <c r="C126" s="116">
        <v>891780111</v>
      </c>
      <c r="D126" s="117" t="s">
        <v>64</v>
      </c>
      <c r="E126" s="118" t="s">
        <v>4005</v>
      </c>
      <c r="F126" s="118" t="s">
        <v>4004</v>
      </c>
      <c r="G126" s="247">
        <v>0</v>
      </c>
      <c r="H126" s="119" t="s">
        <v>75</v>
      </c>
      <c r="I126" s="117" t="s">
        <v>1819</v>
      </c>
      <c r="J126" s="118" t="s">
        <v>4003</v>
      </c>
      <c r="K126" s="118">
        <v>4320000</v>
      </c>
      <c r="L126" s="116" t="s">
        <v>70</v>
      </c>
      <c r="M126" s="118" t="s">
        <v>4002</v>
      </c>
      <c r="N126" s="124">
        <v>57461699</v>
      </c>
      <c r="O126" s="122">
        <v>216</v>
      </c>
      <c r="P126" s="239">
        <v>45322</v>
      </c>
      <c r="Q126" s="118">
        <v>67200000</v>
      </c>
      <c r="R126" s="239">
        <v>45392</v>
      </c>
      <c r="S126" s="118">
        <v>4320000</v>
      </c>
      <c r="T126" s="119" t="s">
        <v>67</v>
      </c>
      <c r="U126" s="124">
        <v>16078654</v>
      </c>
      <c r="V126" s="124" t="s">
        <v>3772</v>
      </c>
      <c r="W126" s="125">
        <v>45391</v>
      </c>
      <c r="X126" s="125">
        <v>45399</v>
      </c>
      <c r="Y126" s="231" t="s">
        <v>77</v>
      </c>
      <c r="Z126" s="125">
        <v>45448</v>
      </c>
      <c r="AA126" s="124">
        <f t="shared" si="15"/>
        <v>49</v>
      </c>
      <c r="AB126" s="118">
        <v>1</v>
      </c>
      <c r="AC126" s="118">
        <v>1440000</v>
      </c>
      <c r="AD126" s="118">
        <v>1</v>
      </c>
      <c r="AE126" s="126">
        <v>45473</v>
      </c>
      <c r="AF126" s="124">
        <f t="shared" si="16"/>
        <v>25</v>
      </c>
      <c r="AG126" s="118">
        <v>0</v>
      </c>
      <c r="AH126" s="118">
        <v>0</v>
      </c>
      <c r="AI126" s="123" t="s">
        <v>77</v>
      </c>
      <c r="AJ126" s="119">
        <v>0</v>
      </c>
      <c r="AK126" s="123" t="s">
        <v>77</v>
      </c>
      <c r="AL126" s="123" t="s">
        <v>77</v>
      </c>
      <c r="AM126" s="124">
        <f t="shared" si="17"/>
        <v>0</v>
      </c>
      <c r="AN126" s="124">
        <f>+K126+AC126-AH126</f>
        <v>5760000</v>
      </c>
      <c r="AO126" s="119" t="s">
        <v>1214</v>
      </c>
      <c r="AP126" s="118">
        <v>4320000</v>
      </c>
      <c r="AQ126" s="119" t="s">
        <v>1214</v>
      </c>
      <c r="AR126" s="118">
        <v>0</v>
      </c>
      <c r="AS126" s="127" t="s">
        <v>77</v>
      </c>
      <c r="AT126" s="96">
        <v>0</v>
      </c>
      <c r="AU126" s="160">
        <f t="shared" si="18"/>
        <v>5760000</v>
      </c>
      <c r="AV126" s="98">
        <f t="shared" si="19"/>
        <v>0</v>
      </c>
      <c r="AW126" s="127" t="s">
        <v>77</v>
      </c>
      <c r="AX126" s="119" t="s">
        <v>1215</v>
      </c>
      <c r="AY126" s="154" t="s">
        <v>4001</v>
      </c>
      <c r="AZ126" s="116" t="s">
        <v>69</v>
      </c>
      <c r="BA126" s="116" t="s">
        <v>69</v>
      </c>
    </row>
    <row r="127" spans="2:53" x14ac:dyDescent="0.25">
      <c r="B127" s="116">
        <v>2024</v>
      </c>
      <c r="C127" s="116">
        <v>891780111</v>
      </c>
      <c r="D127" s="117" t="s">
        <v>64</v>
      </c>
      <c r="E127" s="118" t="s">
        <v>4000</v>
      </c>
      <c r="F127" s="118" t="s">
        <v>3999</v>
      </c>
      <c r="G127" s="247">
        <v>0</v>
      </c>
      <c r="H127" s="119" t="s">
        <v>75</v>
      </c>
      <c r="I127" s="117" t="s">
        <v>1819</v>
      </c>
      <c r="J127" s="118" t="s">
        <v>3998</v>
      </c>
      <c r="K127" s="118">
        <v>78000000</v>
      </c>
      <c r="L127" s="116" t="s">
        <v>70</v>
      </c>
      <c r="M127" s="118" t="s">
        <v>3997</v>
      </c>
      <c r="N127" s="124">
        <v>7143229</v>
      </c>
      <c r="O127" s="122">
        <v>696</v>
      </c>
      <c r="P127" s="239">
        <v>45365</v>
      </c>
      <c r="Q127" s="118">
        <v>78000000</v>
      </c>
      <c r="R127" s="239">
        <v>45392</v>
      </c>
      <c r="S127" s="118">
        <v>78000000</v>
      </c>
      <c r="T127" s="119" t="s">
        <v>67</v>
      </c>
      <c r="U127" s="124">
        <v>72005158</v>
      </c>
      <c r="V127" s="124" t="s">
        <v>3996</v>
      </c>
      <c r="W127" s="125">
        <v>45392</v>
      </c>
      <c r="X127" s="125">
        <v>45392</v>
      </c>
      <c r="Y127" s="231" t="s">
        <v>77</v>
      </c>
      <c r="Z127" s="125">
        <v>45435</v>
      </c>
      <c r="AA127" s="124">
        <f t="shared" si="15"/>
        <v>43</v>
      </c>
      <c r="AB127" s="118">
        <v>0</v>
      </c>
      <c r="AC127" s="118">
        <v>0</v>
      </c>
      <c r="AD127" s="118">
        <v>0</v>
      </c>
      <c r="AE127" s="126" t="s">
        <v>77</v>
      </c>
      <c r="AF127" s="124">
        <f t="shared" si="16"/>
        <v>0</v>
      </c>
      <c r="AG127" s="118">
        <v>0</v>
      </c>
      <c r="AH127" s="118">
        <v>0</v>
      </c>
      <c r="AI127" s="123" t="s">
        <v>77</v>
      </c>
      <c r="AJ127" s="119">
        <v>0</v>
      </c>
      <c r="AK127" s="123" t="s">
        <v>77</v>
      </c>
      <c r="AL127" s="123" t="s">
        <v>77</v>
      </c>
      <c r="AM127" s="124">
        <f t="shared" si="17"/>
        <v>0</v>
      </c>
      <c r="AN127" s="124">
        <f>+K127+AC127-AH127</f>
        <v>78000000</v>
      </c>
      <c r="AO127" s="119" t="s">
        <v>1214</v>
      </c>
      <c r="AP127" s="118">
        <v>78000000</v>
      </c>
      <c r="AQ127" s="119" t="s">
        <v>1214</v>
      </c>
      <c r="AR127" s="118">
        <v>0</v>
      </c>
      <c r="AS127" s="127" t="s">
        <v>77</v>
      </c>
      <c r="AT127" s="96">
        <v>0</v>
      </c>
      <c r="AU127" s="160">
        <f t="shared" si="18"/>
        <v>78000000</v>
      </c>
      <c r="AV127" s="98">
        <f t="shared" si="19"/>
        <v>0</v>
      </c>
      <c r="AW127" s="127" t="s">
        <v>77</v>
      </c>
      <c r="AX127" s="119" t="s">
        <v>1215</v>
      </c>
      <c r="AY127" s="154" t="s">
        <v>3995</v>
      </c>
      <c r="AZ127" s="116" t="s">
        <v>69</v>
      </c>
      <c r="BA127" s="116" t="s">
        <v>69</v>
      </c>
    </row>
    <row r="128" spans="2:53" x14ac:dyDescent="0.25">
      <c r="B128" s="116">
        <v>2024</v>
      </c>
      <c r="C128" s="116">
        <v>891780111</v>
      </c>
      <c r="D128" s="117" t="s">
        <v>64</v>
      </c>
      <c r="E128" s="118" t="s">
        <v>3994</v>
      </c>
      <c r="F128" s="118" t="s">
        <v>3974</v>
      </c>
      <c r="G128" s="247">
        <v>0</v>
      </c>
      <c r="H128" s="119" t="s">
        <v>75</v>
      </c>
      <c r="I128" s="117" t="s">
        <v>1819</v>
      </c>
      <c r="J128" s="118" t="s">
        <v>3993</v>
      </c>
      <c r="K128" s="118">
        <v>4000000</v>
      </c>
      <c r="L128" s="116" t="s">
        <v>70</v>
      </c>
      <c r="M128" s="124" t="s">
        <v>3992</v>
      </c>
      <c r="N128" s="124">
        <v>1010067947</v>
      </c>
      <c r="O128" s="122">
        <v>693</v>
      </c>
      <c r="P128" s="239">
        <v>45365</v>
      </c>
      <c r="Q128" s="118">
        <v>4000000</v>
      </c>
      <c r="R128" s="239">
        <v>45393</v>
      </c>
      <c r="S128" s="118">
        <v>4000000</v>
      </c>
      <c r="T128" s="119" t="s">
        <v>67</v>
      </c>
      <c r="U128" s="124">
        <v>1082939683</v>
      </c>
      <c r="V128" s="124" t="s">
        <v>3761</v>
      </c>
      <c r="W128" s="125">
        <v>45393</v>
      </c>
      <c r="X128" s="125">
        <v>45393</v>
      </c>
      <c r="Y128" s="231" t="s">
        <v>77</v>
      </c>
      <c r="Z128" s="125">
        <v>45398</v>
      </c>
      <c r="AA128" s="124">
        <f t="shared" si="15"/>
        <v>5</v>
      </c>
      <c r="AB128" s="118">
        <v>0</v>
      </c>
      <c r="AC128" s="118">
        <v>0</v>
      </c>
      <c r="AD128" s="118">
        <v>0</v>
      </c>
      <c r="AE128" s="126" t="s">
        <v>77</v>
      </c>
      <c r="AF128" s="124">
        <f t="shared" si="16"/>
        <v>0</v>
      </c>
      <c r="AG128" s="118">
        <v>0</v>
      </c>
      <c r="AH128" s="118">
        <v>0</v>
      </c>
      <c r="AI128" s="123" t="s">
        <v>77</v>
      </c>
      <c r="AJ128" s="119">
        <v>0</v>
      </c>
      <c r="AK128" s="123" t="s">
        <v>77</v>
      </c>
      <c r="AL128" s="123" t="s">
        <v>77</v>
      </c>
      <c r="AM128" s="124">
        <f t="shared" si="17"/>
        <v>0</v>
      </c>
      <c r="AN128" s="124">
        <f>+K128+AC128-AH128</f>
        <v>4000000</v>
      </c>
      <c r="AO128" s="119" t="s">
        <v>1214</v>
      </c>
      <c r="AP128" s="118">
        <v>4000000</v>
      </c>
      <c r="AQ128" s="119" t="s">
        <v>1214</v>
      </c>
      <c r="AR128" s="118">
        <v>0</v>
      </c>
      <c r="AS128" s="127" t="s">
        <v>77</v>
      </c>
      <c r="AT128" s="96">
        <v>0</v>
      </c>
      <c r="AU128" s="160">
        <f t="shared" si="18"/>
        <v>4000000</v>
      </c>
      <c r="AV128" s="98">
        <f t="shared" si="19"/>
        <v>0</v>
      </c>
      <c r="AW128" s="127" t="s">
        <v>77</v>
      </c>
      <c r="AX128" s="119" t="s">
        <v>1215</v>
      </c>
      <c r="AY128" s="154" t="s">
        <v>3991</v>
      </c>
      <c r="AZ128" s="116" t="s">
        <v>69</v>
      </c>
      <c r="BA128" s="116" t="s">
        <v>69</v>
      </c>
    </row>
    <row r="129" spans="2:53" x14ac:dyDescent="0.25">
      <c r="B129" s="116">
        <v>2024</v>
      </c>
      <c r="C129" s="116">
        <v>891780111</v>
      </c>
      <c r="D129" s="117" t="s">
        <v>64</v>
      </c>
      <c r="E129" s="118" t="s">
        <v>3990</v>
      </c>
      <c r="F129" s="118" t="s">
        <v>3989</v>
      </c>
      <c r="G129" s="247">
        <v>0</v>
      </c>
      <c r="H129" s="119" t="s">
        <v>75</v>
      </c>
      <c r="I129" s="117" t="s">
        <v>1819</v>
      </c>
      <c r="J129" s="118" t="s">
        <v>3988</v>
      </c>
      <c r="K129" s="118">
        <v>12000000</v>
      </c>
      <c r="L129" s="116" t="s">
        <v>70</v>
      </c>
      <c r="M129" s="118" t="s">
        <v>3987</v>
      </c>
      <c r="N129" s="124">
        <v>1123407292</v>
      </c>
      <c r="O129" s="122">
        <v>640</v>
      </c>
      <c r="P129" s="239">
        <v>45362</v>
      </c>
      <c r="Q129" s="118">
        <v>77600000</v>
      </c>
      <c r="R129" s="239">
        <v>45398</v>
      </c>
      <c r="S129" s="118">
        <v>12000000</v>
      </c>
      <c r="T129" s="119" t="s">
        <v>67</v>
      </c>
      <c r="U129" s="124">
        <v>85155333</v>
      </c>
      <c r="V129" s="124" t="s">
        <v>3755</v>
      </c>
      <c r="W129" s="125">
        <v>45394</v>
      </c>
      <c r="X129" s="125">
        <v>45398</v>
      </c>
      <c r="Y129" s="231" t="s">
        <v>77</v>
      </c>
      <c r="Z129" s="125">
        <v>45489</v>
      </c>
      <c r="AA129" s="124">
        <f t="shared" si="15"/>
        <v>91</v>
      </c>
      <c r="AB129" s="118">
        <v>0</v>
      </c>
      <c r="AC129" s="118">
        <v>0</v>
      </c>
      <c r="AD129" s="118">
        <v>0</v>
      </c>
      <c r="AE129" s="126" t="s">
        <v>77</v>
      </c>
      <c r="AF129" s="124">
        <f t="shared" si="16"/>
        <v>0</v>
      </c>
      <c r="AG129" s="118">
        <v>0</v>
      </c>
      <c r="AH129" s="118">
        <v>0</v>
      </c>
      <c r="AI129" s="123" t="s">
        <v>77</v>
      </c>
      <c r="AJ129" s="119">
        <v>0</v>
      </c>
      <c r="AK129" s="123" t="s">
        <v>77</v>
      </c>
      <c r="AL129" s="123" t="s">
        <v>77</v>
      </c>
      <c r="AM129" s="124">
        <f t="shared" si="17"/>
        <v>0</v>
      </c>
      <c r="AN129" s="124">
        <f>+K129+AC129-AH129</f>
        <v>12000000</v>
      </c>
      <c r="AO129" s="119" t="s">
        <v>1214</v>
      </c>
      <c r="AP129" s="118">
        <v>12000000</v>
      </c>
      <c r="AQ129" s="119" t="s">
        <v>1214</v>
      </c>
      <c r="AR129" s="118">
        <v>0</v>
      </c>
      <c r="AS129" s="127" t="s">
        <v>77</v>
      </c>
      <c r="AT129" s="96">
        <v>0</v>
      </c>
      <c r="AU129" s="160">
        <f t="shared" si="18"/>
        <v>12000000</v>
      </c>
      <c r="AV129" s="98">
        <f t="shared" si="19"/>
        <v>0</v>
      </c>
      <c r="AW129" s="127" t="s">
        <v>77</v>
      </c>
      <c r="AX129" s="119" t="s">
        <v>1215</v>
      </c>
      <c r="AY129" s="154" t="s">
        <v>3986</v>
      </c>
      <c r="AZ129" s="116" t="s">
        <v>69</v>
      </c>
      <c r="BA129" s="116" t="s">
        <v>69</v>
      </c>
    </row>
    <row r="130" spans="2:53" x14ac:dyDescent="0.25">
      <c r="B130" s="116">
        <v>2024</v>
      </c>
      <c r="C130" s="116">
        <v>891780111</v>
      </c>
      <c r="D130" s="117" t="s">
        <v>64</v>
      </c>
      <c r="E130" s="118" t="s">
        <v>3985</v>
      </c>
      <c r="F130" s="118" t="s">
        <v>3984</v>
      </c>
      <c r="G130" s="247">
        <v>0</v>
      </c>
      <c r="H130" s="119" t="s">
        <v>75</v>
      </c>
      <c r="I130" s="117" t="s">
        <v>1819</v>
      </c>
      <c r="J130" s="118" t="s">
        <v>3983</v>
      </c>
      <c r="K130" s="118">
        <v>10500000</v>
      </c>
      <c r="L130" s="116" t="s">
        <v>70</v>
      </c>
      <c r="M130" s="118" t="s">
        <v>3982</v>
      </c>
      <c r="N130" s="124">
        <v>1001911525</v>
      </c>
      <c r="O130" s="122">
        <v>824</v>
      </c>
      <c r="P130" s="239">
        <v>45385</v>
      </c>
      <c r="Q130" s="118">
        <v>46000000</v>
      </c>
      <c r="R130" s="239">
        <v>45398</v>
      </c>
      <c r="S130" s="118">
        <v>10500000</v>
      </c>
      <c r="T130" s="119" t="s">
        <v>67</v>
      </c>
      <c r="U130" s="124">
        <v>12564670</v>
      </c>
      <c r="V130" s="124" t="s">
        <v>3955</v>
      </c>
      <c r="W130" s="125">
        <v>45394</v>
      </c>
      <c r="X130" s="125">
        <v>45398</v>
      </c>
      <c r="Y130" s="231" t="s">
        <v>77</v>
      </c>
      <c r="Z130" s="125">
        <v>45462</v>
      </c>
      <c r="AA130" s="124">
        <f t="shared" si="15"/>
        <v>64</v>
      </c>
      <c r="AB130" s="118">
        <v>0</v>
      </c>
      <c r="AC130" s="118">
        <v>0</v>
      </c>
      <c r="AD130" s="118">
        <v>0</v>
      </c>
      <c r="AE130" s="126" t="s">
        <v>77</v>
      </c>
      <c r="AF130" s="124">
        <f t="shared" si="16"/>
        <v>0</v>
      </c>
      <c r="AG130" s="118">
        <v>0</v>
      </c>
      <c r="AH130" s="118">
        <v>0</v>
      </c>
      <c r="AI130" s="123" t="s">
        <v>77</v>
      </c>
      <c r="AJ130" s="119">
        <v>0</v>
      </c>
      <c r="AK130" s="123" t="s">
        <v>77</v>
      </c>
      <c r="AL130" s="123" t="s">
        <v>77</v>
      </c>
      <c r="AM130" s="124">
        <f t="shared" si="17"/>
        <v>0</v>
      </c>
      <c r="AN130" s="124">
        <f>+K130+AC130-AH130</f>
        <v>10500000</v>
      </c>
      <c r="AO130" s="119" t="s">
        <v>1214</v>
      </c>
      <c r="AP130" s="118">
        <v>10500000</v>
      </c>
      <c r="AQ130" s="119" t="s">
        <v>1214</v>
      </c>
      <c r="AR130" s="118">
        <v>0</v>
      </c>
      <c r="AS130" s="127" t="s">
        <v>77</v>
      </c>
      <c r="AT130" s="96">
        <v>3500000</v>
      </c>
      <c r="AU130" s="160">
        <f t="shared" si="18"/>
        <v>7000000</v>
      </c>
      <c r="AV130" s="98">
        <f t="shared" si="19"/>
        <v>0.33333333333333331</v>
      </c>
      <c r="AW130" s="127" t="s">
        <v>77</v>
      </c>
      <c r="AX130" s="119" t="s">
        <v>1215</v>
      </c>
      <c r="AY130" s="154" t="s">
        <v>3981</v>
      </c>
      <c r="AZ130" s="116" t="s">
        <v>69</v>
      </c>
      <c r="BA130" s="116" t="s">
        <v>69</v>
      </c>
    </row>
    <row r="131" spans="2:53" x14ac:dyDescent="0.25">
      <c r="B131" s="116">
        <v>2024</v>
      </c>
      <c r="C131" s="116">
        <v>891780111</v>
      </c>
      <c r="D131" s="117" t="s">
        <v>64</v>
      </c>
      <c r="E131" s="118" t="s">
        <v>3980</v>
      </c>
      <c r="F131" s="118" t="s">
        <v>3979</v>
      </c>
      <c r="G131" s="247">
        <v>0</v>
      </c>
      <c r="H131" s="119" t="s">
        <v>75</v>
      </c>
      <c r="I131" s="117" t="s">
        <v>1819</v>
      </c>
      <c r="J131" s="118" t="s">
        <v>3978</v>
      </c>
      <c r="K131" s="118">
        <v>1440000</v>
      </c>
      <c r="L131" s="116" t="s">
        <v>70</v>
      </c>
      <c r="M131" s="118" t="s">
        <v>3977</v>
      </c>
      <c r="N131" s="124">
        <v>40941511</v>
      </c>
      <c r="O131" s="122">
        <v>216</v>
      </c>
      <c r="P131" s="239">
        <v>45322</v>
      </c>
      <c r="Q131" s="118">
        <v>67200000</v>
      </c>
      <c r="R131" s="239">
        <v>45398</v>
      </c>
      <c r="S131" s="118">
        <v>1440000</v>
      </c>
      <c r="T131" s="119" t="s">
        <v>67</v>
      </c>
      <c r="U131" s="124">
        <v>16078654</v>
      </c>
      <c r="V131" s="124" t="s">
        <v>3772</v>
      </c>
      <c r="W131" s="125">
        <v>45394</v>
      </c>
      <c r="X131" s="125">
        <v>45398</v>
      </c>
      <c r="Y131" s="231" t="s">
        <v>77</v>
      </c>
      <c r="Z131" s="125">
        <v>45406</v>
      </c>
      <c r="AA131" s="124">
        <f t="shared" si="15"/>
        <v>8</v>
      </c>
      <c r="AB131" s="118">
        <v>0</v>
      </c>
      <c r="AC131" s="118">
        <v>0</v>
      </c>
      <c r="AD131" s="118">
        <v>0</v>
      </c>
      <c r="AE131" s="126" t="s">
        <v>77</v>
      </c>
      <c r="AF131" s="124">
        <f t="shared" si="16"/>
        <v>0</v>
      </c>
      <c r="AG131" s="118">
        <v>0</v>
      </c>
      <c r="AH131" s="118">
        <v>0</v>
      </c>
      <c r="AI131" s="123" t="s">
        <v>77</v>
      </c>
      <c r="AJ131" s="119">
        <v>0</v>
      </c>
      <c r="AK131" s="123" t="s">
        <v>77</v>
      </c>
      <c r="AL131" s="123" t="s">
        <v>77</v>
      </c>
      <c r="AM131" s="124">
        <f t="shared" si="17"/>
        <v>0</v>
      </c>
      <c r="AN131" s="124">
        <f>+K131+AC131-AH131</f>
        <v>1440000</v>
      </c>
      <c r="AO131" s="119" t="s">
        <v>1214</v>
      </c>
      <c r="AP131" s="118">
        <v>1440000</v>
      </c>
      <c r="AQ131" s="119" t="s">
        <v>1214</v>
      </c>
      <c r="AR131" s="118">
        <v>0</v>
      </c>
      <c r="AS131" s="127" t="s">
        <v>77</v>
      </c>
      <c r="AT131" s="96">
        <v>0</v>
      </c>
      <c r="AU131" s="160">
        <f t="shared" si="18"/>
        <v>1440000</v>
      </c>
      <c r="AV131" s="98">
        <f t="shared" si="19"/>
        <v>0</v>
      </c>
      <c r="AW131" s="127" t="s">
        <v>77</v>
      </c>
      <c r="AX131" s="119" t="s">
        <v>1215</v>
      </c>
      <c r="AY131" s="154" t="s">
        <v>3976</v>
      </c>
      <c r="AZ131" s="116" t="s">
        <v>69</v>
      </c>
      <c r="BA131" s="116" t="s">
        <v>69</v>
      </c>
    </row>
    <row r="132" spans="2:53" x14ac:dyDescent="0.25">
      <c r="B132" s="116">
        <v>2024</v>
      </c>
      <c r="C132" s="116">
        <v>891780111</v>
      </c>
      <c r="D132" s="117" t="s">
        <v>64</v>
      </c>
      <c r="E132" s="118" t="s">
        <v>3975</v>
      </c>
      <c r="F132" s="118" t="s">
        <v>3974</v>
      </c>
      <c r="G132" s="247">
        <v>2019000100064</v>
      </c>
      <c r="H132" s="119" t="s">
        <v>75</v>
      </c>
      <c r="I132" s="117" t="s">
        <v>1819</v>
      </c>
      <c r="J132" s="118" t="s">
        <v>3973</v>
      </c>
      <c r="K132" s="118">
        <v>7000000</v>
      </c>
      <c r="L132" s="116" t="s">
        <v>70</v>
      </c>
      <c r="M132" s="118" t="s">
        <v>3972</v>
      </c>
      <c r="N132" s="124">
        <v>10144321</v>
      </c>
      <c r="O132" s="122" t="s">
        <v>3971</v>
      </c>
      <c r="P132" s="239">
        <v>45363</v>
      </c>
      <c r="Q132" s="118">
        <v>24613832</v>
      </c>
      <c r="R132" s="239">
        <v>45394</v>
      </c>
      <c r="S132" s="118">
        <v>7000000</v>
      </c>
      <c r="T132" s="119" t="s">
        <v>67</v>
      </c>
      <c r="U132" s="122">
        <v>7629414</v>
      </c>
      <c r="V132" s="124" t="s">
        <v>3843</v>
      </c>
      <c r="W132" s="125">
        <v>45394</v>
      </c>
      <c r="X132" s="125">
        <v>45394</v>
      </c>
      <c r="Y132" s="231" t="s">
        <v>77</v>
      </c>
      <c r="Z132" s="125">
        <v>45443</v>
      </c>
      <c r="AA132" s="124">
        <f t="shared" si="15"/>
        <v>49</v>
      </c>
      <c r="AB132" s="118">
        <v>0</v>
      </c>
      <c r="AC132" s="118">
        <v>0</v>
      </c>
      <c r="AD132" s="118">
        <v>0</v>
      </c>
      <c r="AE132" s="126" t="s">
        <v>77</v>
      </c>
      <c r="AF132" s="124">
        <f t="shared" si="16"/>
        <v>0</v>
      </c>
      <c r="AG132" s="118">
        <v>0</v>
      </c>
      <c r="AH132" s="118">
        <v>0</v>
      </c>
      <c r="AI132" s="123" t="s">
        <v>77</v>
      </c>
      <c r="AJ132" s="119">
        <v>0</v>
      </c>
      <c r="AK132" s="123" t="s">
        <v>77</v>
      </c>
      <c r="AL132" s="123" t="s">
        <v>77</v>
      </c>
      <c r="AM132" s="124">
        <f t="shared" si="17"/>
        <v>0</v>
      </c>
      <c r="AN132" s="124">
        <f>+K132+AC132-AH132</f>
        <v>7000000</v>
      </c>
      <c r="AO132" s="119" t="s">
        <v>1214</v>
      </c>
      <c r="AP132" s="118">
        <v>7000000</v>
      </c>
      <c r="AQ132" s="119" t="s">
        <v>1214</v>
      </c>
      <c r="AR132" s="118">
        <v>0</v>
      </c>
      <c r="AS132" s="127" t="s">
        <v>77</v>
      </c>
      <c r="AT132" s="96">
        <v>0</v>
      </c>
      <c r="AU132" s="160">
        <f t="shared" si="18"/>
        <v>7000000</v>
      </c>
      <c r="AV132" s="98">
        <f t="shared" si="19"/>
        <v>0</v>
      </c>
      <c r="AW132" s="127" t="s">
        <v>77</v>
      </c>
      <c r="AX132" s="119" t="s">
        <v>1215</v>
      </c>
      <c r="AY132" s="161" t="s">
        <v>3970</v>
      </c>
      <c r="AZ132" s="116" t="s">
        <v>69</v>
      </c>
      <c r="BA132" s="116" t="s">
        <v>69</v>
      </c>
    </row>
    <row r="133" spans="2:53" x14ac:dyDescent="0.25">
      <c r="B133" s="116">
        <v>2024</v>
      </c>
      <c r="C133" s="116">
        <v>891780111</v>
      </c>
      <c r="D133" s="117" t="s">
        <v>64</v>
      </c>
      <c r="E133" s="118" t="s">
        <v>3969</v>
      </c>
      <c r="F133" s="118" t="s">
        <v>3968</v>
      </c>
      <c r="G133" s="247">
        <v>2020000100116</v>
      </c>
      <c r="H133" s="119" t="s">
        <v>75</v>
      </c>
      <c r="I133" s="117" t="s">
        <v>1819</v>
      </c>
      <c r="J133" s="118" t="s">
        <v>3967</v>
      </c>
      <c r="K133" s="118">
        <v>10000000</v>
      </c>
      <c r="L133" s="116" t="s">
        <v>70</v>
      </c>
      <c r="M133" s="118" t="s">
        <v>3966</v>
      </c>
      <c r="N133" s="124">
        <v>1082903171</v>
      </c>
      <c r="O133" s="122" t="s">
        <v>7984</v>
      </c>
      <c r="P133" s="239">
        <v>44978</v>
      </c>
      <c r="Q133" s="118">
        <v>252457983</v>
      </c>
      <c r="R133" s="239">
        <v>45397</v>
      </c>
      <c r="S133" s="118">
        <v>10000000</v>
      </c>
      <c r="T133" s="119" t="s">
        <v>67</v>
      </c>
      <c r="U133" s="124">
        <v>85461685</v>
      </c>
      <c r="V133" s="124" t="s">
        <v>3821</v>
      </c>
      <c r="W133" s="125">
        <v>45397</v>
      </c>
      <c r="X133" s="125">
        <v>45397</v>
      </c>
      <c r="Y133" s="231" t="s">
        <v>77</v>
      </c>
      <c r="Z133" s="125">
        <v>45516</v>
      </c>
      <c r="AA133" s="124">
        <f t="shared" si="15"/>
        <v>119</v>
      </c>
      <c r="AB133" s="118">
        <v>0</v>
      </c>
      <c r="AC133" s="118">
        <v>0</v>
      </c>
      <c r="AD133" s="118">
        <v>0</v>
      </c>
      <c r="AE133" s="126" t="s">
        <v>77</v>
      </c>
      <c r="AF133" s="124">
        <f t="shared" si="16"/>
        <v>0</v>
      </c>
      <c r="AG133" s="118">
        <v>0</v>
      </c>
      <c r="AH133" s="118">
        <v>0</v>
      </c>
      <c r="AI133" s="123" t="s">
        <v>77</v>
      </c>
      <c r="AJ133" s="119">
        <v>0</v>
      </c>
      <c r="AK133" s="123" t="s">
        <v>77</v>
      </c>
      <c r="AL133" s="123" t="s">
        <v>77</v>
      </c>
      <c r="AM133" s="124">
        <f t="shared" si="17"/>
        <v>0</v>
      </c>
      <c r="AN133" s="124">
        <f>+K133+AC133-AH133</f>
        <v>10000000</v>
      </c>
      <c r="AO133" s="119" t="s">
        <v>1214</v>
      </c>
      <c r="AP133" s="118">
        <v>10000000</v>
      </c>
      <c r="AQ133" s="119" t="s">
        <v>1214</v>
      </c>
      <c r="AR133" s="118">
        <v>0</v>
      </c>
      <c r="AS133" s="127" t="s">
        <v>77</v>
      </c>
      <c r="AT133" s="96">
        <v>0</v>
      </c>
      <c r="AU133" s="160">
        <f t="shared" si="18"/>
        <v>10000000</v>
      </c>
      <c r="AV133" s="98">
        <f t="shared" si="19"/>
        <v>0</v>
      </c>
      <c r="AW133" s="127" t="s">
        <v>77</v>
      </c>
      <c r="AX133" s="119" t="s">
        <v>1215</v>
      </c>
      <c r="AY133" s="154" t="s">
        <v>3965</v>
      </c>
      <c r="AZ133" s="116" t="s">
        <v>69</v>
      </c>
      <c r="BA133" s="116" t="s">
        <v>69</v>
      </c>
    </row>
    <row r="134" spans="2:53" x14ac:dyDescent="0.25">
      <c r="B134" s="116">
        <v>2024</v>
      </c>
      <c r="C134" s="116">
        <v>891780111</v>
      </c>
      <c r="D134" s="117" t="s">
        <v>64</v>
      </c>
      <c r="E134" s="118" t="s">
        <v>3964</v>
      </c>
      <c r="F134" s="118" t="s">
        <v>3963</v>
      </c>
      <c r="G134" s="247">
        <v>0</v>
      </c>
      <c r="H134" s="119" t="s">
        <v>75</v>
      </c>
      <c r="I134" s="117" t="s">
        <v>65</v>
      </c>
      <c r="J134" s="118" t="s">
        <v>3962</v>
      </c>
      <c r="K134" s="118">
        <v>13000000</v>
      </c>
      <c r="L134" s="116" t="s">
        <v>70</v>
      </c>
      <c r="M134" s="118" t="s">
        <v>3961</v>
      </c>
      <c r="N134" s="124">
        <v>1082845298</v>
      </c>
      <c r="O134" s="122">
        <v>786</v>
      </c>
      <c r="P134" s="239">
        <v>45372</v>
      </c>
      <c r="Q134" s="118">
        <v>13000000</v>
      </c>
      <c r="R134" s="239">
        <v>45399</v>
      </c>
      <c r="S134" s="118">
        <v>13000000</v>
      </c>
      <c r="T134" s="119" t="s">
        <v>67</v>
      </c>
      <c r="U134" s="124">
        <v>85155333</v>
      </c>
      <c r="V134" s="124" t="s">
        <v>3755</v>
      </c>
      <c r="W134" s="125">
        <v>45399</v>
      </c>
      <c r="X134" s="125">
        <v>45399</v>
      </c>
      <c r="Y134" s="231" t="s">
        <v>77</v>
      </c>
      <c r="Z134" s="125">
        <v>45419</v>
      </c>
      <c r="AA134" s="124">
        <f t="shared" si="15"/>
        <v>20</v>
      </c>
      <c r="AB134" s="118">
        <v>0</v>
      </c>
      <c r="AC134" s="118">
        <v>0</v>
      </c>
      <c r="AD134" s="118">
        <v>0</v>
      </c>
      <c r="AE134" s="126" t="s">
        <v>77</v>
      </c>
      <c r="AF134" s="124">
        <f t="shared" si="16"/>
        <v>0</v>
      </c>
      <c r="AG134" s="118">
        <v>0</v>
      </c>
      <c r="AH134" s="118">
        <v>0</v>
      </c>
      <c r="AI134" s="123" t="s">
        <v>77</v>
      </c>
      <c r="AJ134" s="119">
        <v>0</v>
      </c>
      <c r="AK134" s="123" t="s">
        <v>77</v>
      </c>
      <c r="AL134" s="123" t="s">
        <v>77</v>
      </c>
      <c r="AM134" s="124">
        <f t="shared" si="17"/>
        <v>0</v>
      </c>
      <c r="AN134" s="124">
        <f>+K134+AC134-AH134</f>
        <v>13000000</v>
      </c>
      <c r="AO134" s="119" t="s">
        <v>69</v>
      </c>
      <c r="AP134" s="118">
        <v>13000000</v>
      </c>
      <c r="AQ134" s="119" t="s">
        <v>1214</v>
      </c>
      <c r="AR134" s="118">
        <v>0</v>
      </c>
      <c r="AS134" s="127" t="s">
        <v>77</v>
      </c>
      <c r="AT134" s="96">
        <v>0</v>
      </c>
      <c r="AU134" s="160">
        <f t="shared" si="18"/>
        <v>13000000</v>
      </c>
      <c r="AV134" s="98">
        <f t="shared" si="19"/>
        <v>0</v>
      </c>
      <c r="AW134" s="127" t="s">
        <v>77</v>
      </c>
      <c r="AX134" s="119" t="s">
        <v>1215</v>
      </c>
      <c r="AY134" s="154" t="s">
        <v>3960</v>
      </c>
      <c r="AZ134" s="116" t="s">
        <v>69</v>
      </c>
      <c r="BA134" s="116" t="s">
        <v>69</v>
      </c>
    </row>
    <row r="135" spans="2:53" x14ac:dyDescent="0.25">
      <c r="B135" s="116">
        <v>2024</v>
      </c>
      <c r="C135" s="116">
        <v>891780111</v>
      </c>
      <c r="D135" s="117" t="s">
        <v>64</v>
      </c>
      <c r="E135" s="118" t="s">
        <v>3959</v>
      </c>
      <c r="F135" s="118" t="s">
        <v>3958</v>
      </c>
      <c r="G135" s="247">
        <v>0</v>
      </c>
      <c r="H135" s="119" t="s">
        <v>75</v>
      </c>
      <c r="I135" s="117" t="s">
        <v>1819</v>
      </c>
      <c r="J135" s="118" t="s">
        <v>3957</v>
      </c>
      <c r="K135" s="118">
        <v>4000000</v>
      </c>
      <c r="L135" s="116" t="s">
        <v>70</v>
      </c>
      <c r="M135" s="118" t="s">
        <v>3956</v>
      </c>
      <c r="N135" s="124">
        <v>1083033691</v>
      </c>
      <c r="O135" s="122">
        <v>824</v>
      </c>
      <c r="P135" s="239">
        <v>45385</v>
      </c>
      <c r="Q135" s="118">
        <v>46000000</v>
      </c>
      <c r="R135" s="239">
        <v>45399</v>
      </c>
      <c r="S135" s="118">
        <v>4000000</v>
      </c>
      <c r="T135" s="119" t="s">
        <v>67</v>
      </c>
      <c r="U135" s="124">
        <v>12564670</v>
      </c>
      <c r="V135" s="124" t="s">
        <v>3955</v>
      </c>
      <c r="W135" s="125">
        <v>45399</v>
      </c>
      <c r="X135" s="125">
        <v>45399</v>
      </c>
      <c r="Y135" s="231" t="s">
        <v>77</v>
      </c>
      <c r="Z135" s="125">
        <v>45462</v>
      </c>
      <c r="AA135" s="124">
        <f t="shared" si="15"/>
        <v>63</v>
      </c>
      <c r="AB135" s="118">
        <v>0</v>
      </c>
      <c r="AC135" s="118">
        <v>0</v>
      </c>
      <c r="AD135" s="118">
        <v>0</v>
      </c>
      <c r="AE135" s="126" t="s">
        <v>77</v>
      </c>
      <c r="AF135" s="124">
        <f t="shared" si="16"/>
        <v>0</v>
      </c>
      <c r="AG135" s="118">
        <v>0</v>
      </c>
      <c r="AH135" s="118">
        <v>0</v>
      </c>
      <c r="AI135" s="123" t="s">
        <v>77</v>
      </c>
      <c r="AJ135" s="119">
        <v>0</v>
      </c>
      <c r="AK135" s="123" t="s">
        <v>77</v>
      </c>
      <c r="AL135" s="123" t="s">
        <v>77</v>
      </c>
      <c r="AM135" s="124">
        <f t="shared" si="17"/>
        <v>0</v>
      </c>
      <c r="AN135" s="124">
        <f>+K135+AC135-AH135</f>
        <v>4000000</v>
      </c>
      <c r="AO135" s="119" t="s">
        <v>1214</v>
      </c>
      <c r="AP135" s="118">
        <v>4000000</v>
      </c>
      <c r="AQ135" s="119" t="s">
        <v>1214</v>
      </c>
      <c r="AR135" s="118">
        <v>0</v>
      </c>
      <c r="AS135" s="127" t="s">
        <v>77</v>
      </c>
      <c r="AT135" s="96">
        <v>0</v>
      </c>
      <c r="AU135" s="160">
        <f t="shared" si="18"/>
        <v>4000000</v>
      </c>
      <c r="AV135" s="98">
        <f t="shared" si="19"/>
        <v>0</v>
      </c>
      <c r="AW135" s="127" t="s">
        <v>77</v>
      </c>
      <c r="AX135" s="119" t="s">
        <v>1215</v>
      </c>
      <c r="AY135" s="154" t="s">
        <v>3954</v>
      </c>
      <c r="AZ135" s="116" t="s">
        <v>69</v>
      </c>
      <c r="BA135" s="116" t="s">
        <v>69</v>
      </c>
    </row>
    <row r="136" spans="2:53" x14ac:dyDescent="0.25">
      <c r="B136" s="116">
        <v>2024</v>
      </c>
      <c r="C136" s="116">
        <v>891780111</v>
      </c>
      <c r="D136" s="117" t="s">
        <v>64</v>
      </c>
      <c r="E136" s="118" t="s">
        <v>3953</v>
      </c>
      <c r="F136" s="118" t="s">
        <v>3952</v>
      </c>
      <c r="G136" s="247">
        <v>2019000100064</v>
      </c>
      <c r="H136" s="119" t="s">
        <v>75</v>
      </c>
      <c r="I136" s="117" t="s">
        <v>1819</v>
      </c>
      <c r="J136" s="118" t="s">
        <v>3951</v>
      </c>
      <c r="K136" s="118">
        <v>15232608</v>
      </c>
      <c r="L136" s="116" t="s">
        <v>70</v>
      </c>
      <c r="M136" s="118" t="s">
        <v>3950</v>
      </c>
      <c r="N136" s="124">
        <v>1082889287</v>
      </c>
      <c r="O136" s="122" t="s">
        <v>3949</v>
      </c>
      <c r="P136" s="239" t="s">
        <v>3948</v>
      </c>
      <c r="Q136" s="118" t="s">
        <v>3947</v>
      </c>
      <c r="R136" s="239">
        <v>45400</v>
      </c>
      <c r="S136" s="118">
        <v>15232608</v>
      </c>
      <c r="T136" s="119" t="s">
        <v>67</v>
      </c>
      <c r="U136" s="122">
        <v>7629414</v>
      </c>
      <c r="V136" s="124" t="s">
        <v>3843</v>
      </c>
      <c r="W136" s="125">
        <v>45400</v>
      </c>
      <c r="X136" s="125">
        <v>45401</v>
      </c>
      <c r="Y136" s="231" t="s">
        <v>77</v>
      </c>
      <c r="Z136" s="125">
        <v>45511</v>
      </c>
      <c r="AA136" s="124">
        <f t="shared" ref="AA136:AA167" si="20">+IF(Y136="1800-01-01",Z136-X136,Z136-Y136)</f>
        <v>110</v>
      </c>
      <c r="AB136" s="118">
        <v>0</v>
      </c>
      <c r="AC136" s="118">
        <v>0</v>
      </c>
      <c r="AD136" s="118">
        <v>0</v>
      </c>
      <c r="AE136" s="126" t="s">
        <v>77</v>
      </c>
      <c r="AF136" s="124">
        <f t="shared" ref="AF136:AF167" si="21">+IF(AE136="1800-01-01",0,AE136-Z136)</f>
        <v>0</v>
      </c>
      <c r="AG136" s="118">
        <v>0</v>
      </c>
      <c r="AH136" s="118">
        <v>0</v>
      </c>
      <c r="AI136" s="123" t="s">
        <v>77</v>
      </c>
      <c r="AJ136" s="119">
        <v>0</v>
      </c>
      <c r="AK136" s="123" t="s">
        <v>77</v>
      </c>
      <c r="AL136" s="123" t="s">
        <v>77</v>
      </c>
      <c r="AM136" s="124">
        <f t="shared" ref="AM136:AM167" si="22">+IF(AK136="1800-01-01",0,AL136-AK136)</f>
        <v>0</v>
      </c>
      <c r="AN136" s="124">
        <f>+K136+AC136-AH136</f>
        <v>15232608</v>
      </c>
      <c r="AO136" s="119" t="s">
        <v>1214</v>
      </c>
      <c r="AP136" s="118">
        <v>15232608</v>
      </c>
      <c r="AQ136" s="119" t="s">
        <v>1214</v>
      </c>
      <c r="AR136" s="118">
        <v>0</v>
      </c>
      <c r="AS136" s="127" t="s">
        <v>77</v>
      </c>
      <c r="AT136" s="96">
        <v>0</v>
      </c>
      <c r="AU136" s="160">
        <f t="shared" ref="AU136:AU167" si="23">AN136-AT136</f>
        <v>15232608</v>
      </c>
      <c r="AV136" s="98">
        <f t="shared" ref="AV136:AV167" si="24">+IFERROR(AT136/AN136,"_")</f>
        <v>0</v>
      </c>
      <c r="AW136" s="127" t="s">
        <v>77</v>
      </c>
      <c r="AX136" s="119" t="s">
        <v>1215</v>
      </c>
      <c r="AY136" s="154" t="s">
        <v>3946</v>
      </c>
      <c r="AZ136" s="116" t="s">
        <v>69</v>
      </c>
      <c r="BA136" s="116" t="s">
        <v>69</v>
      </c>
    </row>
    <row r="137" spans="2:53" x14ac:dyDescent="0.25">
      <c r="B137" s="116">
        <v>2024</v>
      </c>
      <c r="C137" s="116">
        <v>891780111</v>
      </c>
      <c r="D137" s="117" t="s">
        <v>64</v>
      </c>
      <c r="E137" s="118" t="s">
        <v>3945</v>
      </c>
      <c r="F137" s="118" t="s">
        <v>3944</v>
      </c>
      <c r="G137" s="247">
        <v>0</v>
      </c>
      <c r="H137" s="119" t="s">
        <v>75</v>
      </c>
      <c r="I137" s="117" t="s">
        <v>1819</v>
      </c>
      <c r="J137" s="118" t="s">
        <v>3943</v>
      </c>
      <c r="K137" s="118">
        <v>12000000</v>
      </c>
      <c r="L137" s="116" t="s">
        <v>70</v>
      </c>
      <c r="M137" s="118" t="s">
        <v>3942</v>
      </c>
      <c r="N137" s="124">
        <v>1081905679</v>
      </c>
      <c r="O137" s="122">
        <v>841</v>
      </c>
      <c r="P137" s="239">
        <v>45386</v>
      </c>
      <c r="Q137" s="118">
        <v>66600000</v>
      </c>
      <c r="R137" s="239">
        <v>45400</v>
      </c>
      <c r="S137" s="118">
        <v>12000000</v>
      </c>
      <c r="T137" s="119" t="s">
        <v>67</v>
      </c>
      <c r="U137" s="124">
        <v>1082939683</v>
      </c>
      <c r="V137" s="124" t="s">
        <v>3761</v>
      </c>
      <c r="W137" s="125">
        <v>45400</v>
      </c>
      <c r="X137" s="125">
        <v>45400</v>
      </c>
      <c r="Y137" s="231" t="s">
        <v>77</v>
      </c>
      <c r="Z137" s="125">
        <v>45491</v>
      </c>
      <c r="AA137" s="124">
        <f t="shared" si="20"/>
        <v>91</v>
      </c>
      <c r="AB137" s="118">
        <v>0</v>
      </c>
      <c r="AC137" s="118">
        <v>0</v>
      </c>
      <c r="AD137" s="118">
        <v>0</v>
      </c>
      <c r="AE137" s="126" t="s">
        <v>77</v>
      </c>
      <c r="AF137" s="124">
        <f t="shared" si="21"/>
        <v>0</v>
      </c>
      <c r="AG137" s="118">
        <v>0</v>
      </c>
      <c r="AH137" s="118">
        <v>0</v>
      </c>
      <c r="AI137" s="123" t="s">
        <v>77</v>
      </c>
      <c r="AJ137" s="119">
        <v>0</v>
      </c>
      <c r="AK137" s="123" t="s">
        <v>77</v>
      </c>
      <c r="AL137" s="123" t="s">
        <v>77</v>
      </c>
      <c r="AM137" s="124">
        <f t="shared" si="22"/>
        <v>0</v>
      </c>
      <c r="AN137" s="124">
        <f>+K137+AC137-AH137</f>
        <v>12000000</v>
      </c>
      <c r="AO137" s="119" t="s">
        <v>1214</v>
      </c>
      <c r="AP137" s="118">
        <v>12000000</v>
      </c>
      <c r="AQ137" s="119" t="s">
        <v>1214</v>
      </c>
      <c r="AR137" s="118">
        <v>0</v>
      </c>
      <c r="AS137" s="127" t="s">
        <v>77</v>
      </c>
      <c r="AT137" s="96">
        <v>0</v>
      </c>
      <c r="AU137" s="160">
        <f t="shared" si="23"/>
        <v>12000000</v>
      </c>
      <c r="AV137" s="98">
        <f t="shared" si="24"/>
        <v>0</v>
      </c>
      <c r="AW137" s="127" t="s">
        <v>77</v>
      </c>
      <c r="AX137" s="119" t="s">
        <v>1215</v>
      </c>
      <c r="AY137" s="154" t="s">
        <v>3941</v>
      </c>
      <c r="AZ137" s="116" t="s">
        <v>69</v>
      </c>
      <c r="BA137" s="116" t="s">
        <v>69</v>
      </c>
    </row>
    <row r="138" spans="2:53" x14ac:dyDescent="0.25">
      <c r="B138" s="116">
        <v>2024</v>
      </c>
      <c r="C138" s="116">
        <v>891780111</v>
      </c>
      <c r="D138" s="117" t="s">
        <v>64</v>
      </c>
      <c r="E138" s="118" t="s">
        <v>3940</v>
      </c>
      <c r="F138" s="118" t="s">
        <v>3939</v>
      </c>
      <c r="G138" s="247">
        <v>0</v>
      </c>
      <c r="H138" s="119" t="s">
        <v>75</v>
      </c>
      <c r="I138" s="117" t="s">
        <v>1819</v>
      </c>
      <c r="J138" s="118" t="s">
        <v>3938</v>
      </c>
      <c r="K138" s="118">
        <v>8000000</v>
      </c>
      <c r="L138" s="116" t="s">
        <v>70</v>
      </c>
      <c r="M138" s="118" t="s">
        <v>3937</v>
      </c>
      <c r="N138" s="124">
        <v>1082992843</v>
      </c>
      <c r="O138" s="122">
        <v>841</v>
      </c>
      <c r="P138" s="239">
        <v>45386</v>
      </c>
      <c r="Q138" s="118">
        <v>66600000</v>
      </c>
      <c r="R138" s="239">
        <v>45405</v>
      </c>
      <c r="S138" s="118">
        <v>8000000</v>
      </c>
      <c r="T138" s="119" t="s">
        <v>67</v>
      </c>
      <c r="U138" s="124">
        <v>1082939683</v>
      </c>
      <c r="V138" s="124" t="s">
        <v>3761</v>
      </c>
      <c r="W138" s="125">
        <v>45405</v>
      </c>
      <c r="X138" s="125">
        <v>45405</v>
      </c>
      <c r="Y138" s="231" t="s">
        <v>77</v>
      </c>
      <c r="Z138" s="125">
        <v>45473</v>
      </c>
      <c r="AA138" s="124">
        <f t="shared" si="20"/>
        <v>68</v>
      </c>
      <c r="AB138" s="118">
        <v>0</v>
      </c>
      <c r="AC138" s="118">
        <v>0</v>
      </c>
      <c r="AD138" s="118">
        <v>0</v>
      </c>
      <c r="AE138" s="126" t="s">
        <v>77</v>
      </c>
      <c r="AF138" s="124">
        <f t="shared" si="21"/>
        <v>0</v>
      </c>
      <c r="AG138" s="118">
        <v>0</v>
      </c>
      <c r="AH138" s="118">
        <v>0</v>
      </c>
      <c r="AI138" s="123" t="s">
        <v>77</v>
      </c>
      <c r="AJ138" s="119">
        <v>0</v>
      </c>
      <c r="AK138" s="123" t="s">
        <v>77</v>
      </c>
      <c r="AL138" s="123" t="s">
        <v>77</v>
      </c>
      <c r="AM138" s="124">
        <f t="shared" si="22"/>
        <v>0</v>
      </c>
      <c r="AN138" s="124">
        <f>+K138+AC138-AH138</f>
        <v>8000000</v>
      </c>
      <c r="AO138" s="119" t="s">
        <v>1214</v>
      </c>
      <c r="AP138" s="118">
        <v>8000000</v>
      </c>
      <c r="AQ138" s="119" t="s">
        <v>1214</v>
      </c>
      <c r="AR138" s="118">
        <v>0</v>
      </c>
      <c r="AS138" s="127" t="s">
        <v>77</v>
      </c>
      <c r="AT138" s="96">
        <v>0</v>
      </c>
      <c r="AU138" s="160">
        <f t="shared" si="23"/>
        <v>8000000</v>
      </c>
      <c r="AV138" s="98">
        <f t="shared" si="24"/>
        <v>0</v>
      </c>
      <c r="AW138" s="127" t="s">
        <v>77</v>
      </c>
      <c r="AX138" s="119" t="s">
        <v>1215</v>
      </c>
      <c r="AY138" s="154" t="s">
        <v>3936</v>
      </c>
      <c r="AZ138" s="116" t="s">
        <v>69</v>
      </c>
      <c r="BA138" s="116" t="s">
        <v>69</v>
      </c>
    </row>
    <row r="139" spans="2:53" x14ac:dyDescent="0.25">
      <c r="B139" s="116">
        <v>2024</v>
      </c>
      <c r="C139" s="116">
        <v>891780111</v>
      </c>
      <c r="D139" s="117" t="s">
        <v>64</v>
      </c>
      <c r="E139" s="118" t="s">
        <v>3935</v>
      </c>
      <c r="F139" s="118" t="s">
        <v>3934</v>
      </c>
      <c r="G139" s="247">
        <v>0</v>
      </c>
      <c r="H139" s="119" t="s">
        <v>75</v>
      </c>
      <c r="I139" s="117" t="s">
        <v>1819</v>
      </c>
      <c r="J139" s="118" t="s">
        <v>3933</v>
      </c>
      <c r="K139" s="118">
        <v>3000000</v>
      </c>
      <c r="L139" s="116" t="s">
        <v>70</v>
      </c>
      <c r="M139" s="118" t="s">
        <v>3932</v>
      </c>
      <c r="N139" s="124">
        <v>800151953</v>
      </c>
      <c r="O139" s="122">
        <v>799</v>
      </c>
      <c r="P139" s="239">
        <v>45373</v>
      </c>
      <c r="Q139" s="118">
        <v>3000000</v>
      </c>
      <c r="R139" s="239">
        <v>45406</v>
      </c>
      <c r="S139" s="118">
        <v>3000000</v>
      </c>
      <c r="T139" s="119" t="s">
        <v>67</v>
      </c>
      <c r="U139" s="124">
        <v>1082939683</v>
      </c>
      <c r="V139" s="124" t="s">
        <v>3761</v>
      </c>
      <c r="W139" s="125">
        <v>45405</v>
      </c>
      <c r="X139" s="125">
        <v>45406</v>
      </c>
      <c r="Y139" s="231" t="s">
        <v>77</v>
      </c>
      <c r="Z139" s="125">
        <v>45416</v>
      </c>
      <c r="AA139" s="124">
        <f t="shared" si="20"/>
        <v>10</v>
      </c>
      <c r="AB139" s="118">
        <v>0</v>
      </c>
      <c r="AC139" s="118">
        <v>0</v>
      </c>
      <c r="AD139" s="118">
        <v>0</v>
      </c>
      <c r="AE139" s="126" t="s">
        <v>77</v>
      </c>
      <c r="AF139" s="124">
        <f t="shared" si="21"/>
        <v>0</v>
      </c>
      <c r="AG139" s="118">
        <v>0</v>
      </c>
      <c r="AH139" s="118">
        <v>0</v>
      </c>
      <c r="AI139" s="123" t="s">
        <v>77</v>
      </c>
      <c r="AJ139" s="119">
        <v>0</v>
      </c>
      <c r="AK139" s="123" t="s">
        <v>77</v>
      </c>
      <c r="AL139" s="123" t="s">
        <v>77</v>
      </c>
      <c r="AM139" s="124">
        <f t="shared" si="22"/>
        <v>0</v>
      </c>
      <c r="AN139" s="124">
        <f>+K139+AC139-AH139</f>
        <v>3000000</v>
      </c>
      <c r="AO139" s="119" t="s">
        <v>1214</v>
      </c>
      <c r="AP139" s="118">
        <v>3000000</v>
      </c>
      <c r="AQ139" s="119" t="s">
        <v>1214</v>
      </c>
      <c r="AR139" s="118">
        <v>0</v>
      </c>
      <c r="AS139" s="127" t="s">
        <v>77</v>
      </c>
      <c r="AT139" s="96">
        <v>0</v>
      </c>
      <c r="AU139" s="160">
        <f t="shared" si="23"/>
        <v>3000000</v>
      </c>
      <c r="AV139" s="98">
        <f t="shared" si="24"/>
        <v>0</v>
      </c>
      <c r="AW139" s="127" t="s">
        <v>77</v>
      </c>
      <c r="AX139" s="119" t="s">
        <v>1215</v>
      </c>
      <c r="AY139" s="154" t="s">
        <v>3931</v>
      </c>
      <c r="AZ139" s="116" t="s">
        <v>69</v>
      </c>
      <c r="BA139" s="116" t="s">
        <v>69</v>
      </c>
    </row>
    <row r="140" spans="2:53" x14ac:dyDescent="0.25">
      <c r="B140" s="116">
        <v>2024</v>
      </c>
      <c r="C140" s="116">
        <v>891780111</v>
      </c>
      <c r="D140" s="117" t="s">
        <v>64</v>
      </c>
      <c r="E140" s="118" t="s">
        <v>3930</v>
      </c>
      <c r="F140" s="118" t="s">
        <v>3929</v>
      </c>
      <c r="G140" s="247">
        <v>0</v>
      </c>
      <c r="H140" s="119" t="s">
        <v>75</v>
      </c>
      <c r="I140" s="117" t="s">
        <v>65</v>
      </c>
      <c r="J140" s="118" t="s">
        <v>3928</v>
      </c>
      <c r="K140" s="118">
        <v>4200000</v>
      </c>
      <c r="L140" s="116" t="s">
        <v>70</v>
      </c>
      <c r="M140" s="118" t="s">
        <v>3927</v>
      </c>
      <c r="N140" s="124">
        <v>1082962952</v>
      </c>
      <c r="O140" s="122">
        <v>244</v>
      </c>
      <c r="P140" s="239">
        <v>45323</v>
      </c>
      <c r="Q140" s="118">
        <v>572500000</v>
      </c>
      <c r="R140" s="239">
        <v>45408</v>
      </c>
      <c r="S140" s="118">
        <v>4200000</v>
      </c>
      <c r="T140" s="119" t="s">
        <v>67</v>
      </c>
      <c r="U140" s="124">
        <v>1082939683</v>
      </c>
      <c r="V140" s="124" t="s">
        <v>3761</v>
      </c>
      <c r="W140" s="125">
        <v>45407</v>
      </c>
      <c r="X140" s="125">
        <v>45408</v>
      </c>
      <c r="Y140" s="231" t="s">
        <v>77</v>
      </c>
      <c r="Z140" s="125">
        <v>45459</v>
      </c>
      <c r="AA140" s="124">
        <f t="shared" si="20"/>
        <v>51</v>
      </c>
      <c r="AB140" s="118">
        <v>0</v>
      </c>
      <c r="AC140" s="118">
        <v>0</v>
      </c>
      <c r="AD140" s="118">
        <v>0</v>
      </c>
      <c r="AE140" s="126" t="s">
        <v>77</v>
      </c>
      <c r="AF140" s="124">
        <f t="shared" si="21"/>
        <v>0</v>
      </c>
      <c r="AG140" s="118">
        <v>0</v>
      </c>
      <c r="AH140" s="118">
        <v>0</v>
      </c>
      <c r="AI140" s="123" t="s">
        <v>77</v>
      </c>
      <c r="AJ140" s="119">
        <v>0</v>
      </c>
      <c r="AK140" s="123" t="s">
        <v>77</v>
      </c>
      <c r="AL140" s="123" t="s">
        <v>77</v>
      </c>
      <c r="AM140" s="124">
        <f t="shared" si="22"/>
        <v>0</v>
      </c>
      <c r="AN140" s="124">
        <f>+K140+AC140-AH140</f>
        <v>4200000</v>
      </c>
      <c r="AO140" s="119" t="s">
        <v>69</v>
      </c>
      <c r="AP140" s="118">
        <v>4200000</v>
      </c>
      <c r="AQ140" s="119" t="s">
        <v>1214</v>
      </c>
      <c r="AR140" s="118">
        <v>0</v>
      </c>
      <c r="AS140" s="127" t="s">
        <v>77</v>
      </c>
      <c r="AT140" s="96">
        <v>0</v>
      </c>
      <c r="AU140" s="160">
        <f t="shared" si="23"/>
        <v>4200000</v>
      </c>
      <c r="AV140" s="98">
        <f t="shared" si="24"/>
        <v>0</v>
      </c>
      <c r="AW140" s="127" t="s">
        <v>77</v>
      </c>
      <c r="AX140" s="119" t="s">
        <v>1215</v>
      </c>
      <c r="AY140" s="154" t="s">
        <v>3926</v>
      </c>
      <c r="AZ140" s="116" t="s">
        <v>69</v>
      </c>
      <c r="BA140" s="116" t="s">
        <v>69</v>
      </c>
    </row>
    <row r="141" spans="2:53" x14ac:dyDescent="0.25">
      <c r="B141" s="116">
        <v>2024</v>
      </c>
      <c r="C141" s="116">
        <v>891780111</v>
      </c>
      <c r="D141" s="117" t="s">
        <v>64</v>
      </c>
      <c r="E141" s="118" t="s">
        <v>3925</v>
      </c>
      <c r="F141" s="118" t="s">
        <v>3924</v>
      </c>
      <c r="G141" s="247">
        <v>0</v>
      </c>
      <c r="H141" s="119" t="s">
        <v>75</v>
      </c>
      <c r="I141" s="117" t="s">
        <v>1819</v>
      </c>
      <c r="J141" s="118" t="s">
        <v>3923</v>
      </c>
      <c r="K141" s="118">
        <v>8100000</v>
      </c>
      <c r="L141" s="116" t="s">
        <v>70</v>
      </c>
      <c r="M141" s="118" t="s">
        <v>3922</v>
      </c>
      <c r="N141" s="124">
        <v>1081908023</v>
      </c>
      <c r="O141" s="122">
        <v>841</v>
      </c>
      <c r="P141" s="239">
        <v>45386</v>
      </c>
      <c r="Q141" s="118">
        <v>66600000</v>
      </c>
      <c r="R141" s="239">
        <v>45411</v>
      </c>
      <c r="S141" s="118">
        <v>8100000</v>
      </c>
      <c r="T141" s="119" t="s">
        <v>67</v>
      </c>
      <c r="U141" s="124">
        <v>1082939683</v>
      </c>
      <c r="V141" s="124" t="s">
        <v>3761</v>
      </c>
      <c r="W141" s="125">
        <v>45407</v>
      </c>
      <c r="X141" s="125">
        <v>45411</v>
      </c>
      <c r="Y141" s="231" t="s">
        <v>77</v>
      </c>
      <c r="Z141" s="125">
        <v>45485</v>
      </c>
      <c r="AA141" s="124">
        <f t="shared" si="20"/>
        <v>74</v>
      </c>
      <c r="AB141" s="118">
        <v>0</v>
      </c>
      <c r="AC141" s="118">
        <v>0</v>
      </c>
      <c r="AD141" s="118">
        <v>0</v>
      </c>
      <c r="AE141" s="126" t="s">
        <v>77</v>
      </c>
      <c r="AF141" s="124">
        <f t="shared" si="21"/>
        <v>0</v>
      </c>
      <c r="AG141" s="118">
        <v>0</v>
      </c>
      <c r="AH141" s="118">
        <v>0</v>
      </c>
      <c r="AI141" s="123" t="s">
        <v>77</v>
      </c>
      <c r="AJ141" s="119">
        <v>0</v>
      </c>
      <c r="AK141" s="123" t="s">
        <v>77</v>
      </c>
      <c r="AL141" s="123" t="s">
        <v>77</v>
      </c>
      <c r="AM141" s="124">
        <f t="shared" si="22"/>
        <v>0</v>
      </c>
      <c r="AN141" s="124">
        <f>+K141+AC141-AH141</f>
        <v>8100000</v>
      </c>
      <c r="AO141" s="119" t="s">
        <v>1214</v>
      </c>
      <c r="AP141" s="118">
        <v>8100000</v>
      </c>
      <c r="AQ141" s="119" t="s">
        <v>1214</v>
      </c>
      <c r="AR141" s="118">
        <v>0</v>
      </c>
      <c r="AS141" s="127" t="s">
        <v>77</v>
      </c>
      <c r="AT141" s="96">
        <v>0</v>
      </c>
      <c r="AU141" s="160">
        <f t="shared" si="23"/>
        <v>8100000</v>
      </c>
      <c r="AV141" s="98">
        <f t="shared" si="24"/>
        <v>0</v>
      </c>
      <c r="AW141" s="127" t="s">
        <v>77</v>
      </c>
      <c r="AX141" s="119" t="s">
        <v>1215</v>
      </c>
      <c r="AY141" s="154" t="s">
        <v>3921</v>
      </c>
      <c r="AZ141" s="116" t="s">
        <v>69</v>
      </c>
      <c r="BA141" s="116" t="s">
        <v>69</v>
      </c>
    </row>
    <row r="142" spans="2:53" x14ac:dyDescent="0.25">
      <c r="B142" s="116">
        <v>2024</v>
      </c>
      <c r="C142" s="116">
        <v>891780111</v>
      </c>
      <c r="D142" s="117" t="s">
        <v>64</v>
      </c>
      <c r="E142" s="118" t="s">
        <v>3920</v>
      </c>
      <c r="F142" s="118" t="s">
        <v>3919</v>
      </c>
      <c r="G142" s="247">
        <v>0</v>
      </c>
      <c r="H142" s="119" t="s">
        <v>75</v>
      </c>
      <c r="I142" s="117" t="s">
        <v>1819</v>
      </c>
      <c r="J142" s="118" t="s">
        <v>3918</v>
      </c>
      <c r="K142" s="118">
        <v>3840000</v>
      </c>
      <c r="L142" s="116" t="s">
        <v>70</v>
      </c>
      <c r="M142" s="118" t="s">
        <v>3917</v>
      </c>
      <c r="N142" s="124">
        <v>1007860948</v>
      </c>
      <c r="O142" s="122">
        <v>216</v>
      </c>
      <c r="P142" s="239">
        <v>45322</v>
      </c>
      <c r="Q142" s="118">
        <v>67200000</v>
      </c>
      <c r="R142" s="239">
        <v>45411</v>
      </c>
      <c r="S142" s="118">
        <v>3840000</v>
      </c>
      <c r="T142" s="119" t="s">
        <v>67</v>
      </c>
      <c r="U142" s="124">
        <v>16078654</v>
      </c>
      <c r="V142" s="124" t="s">
        <v>3772</v>
      </c>
      <c r="W142" s="125">
        <v>45407</v>
      </c>
      <c r="X142" s="125">
        <v>45411</v>
      </c>
      <c r="Y142" s="231" t="s">
        <v>77</v>
      </c>
      <c r="Z142" s="125">
        <v>45436</v>
      </c>
      <c r="AA142" s="124">
        <f t="shared" si="20"/>
        <v>25</v>
      </c>
      <c r="AB142" s="118">
        <v>0</v>
      </c>
      <c r="AC142" s="118">
        <v>0</v>
      </c>
      <c r="AD142" s="118">
        <v>0</v>
      </c>
      <c r="AE142" s="126" t="s">
        <v>77</v>
      </c>
      <c r="AF142" s="124">
        <f t="shared" si="21"/>
        <v>0</v>
      </c>
      <c r="AG142" s="118">
        <v>0</v>
      </c>
      <c r="AH142" s="118">
        <v>0</v>
      </c>
      <c r="AI142" s="123" t="s">
        <v>77</v>
      </c>
      <c r="AJ142" s="119">
        <v>0</v>
      </c>
      <c r="AK142" s="123" t="s">
        <v>77</v>
      </c>
      <c r="AL142" s="123" t="s">
        <v>77</v>
      </c>
      <c r="AM142" s="124">
        <f t="shared" si="22"/>
        <v>0</v>
      </c>
      <c r="AN142" s="124">
        <f>+K142+AC142-AH142</f>
        <v>3840000</v>
      </c>
      <c r="AO142" s="119" t="s">
        <v>1214</v>
      </c>
      <c r="AP142" s="118">
        <v>3840000</v>
      </c>
      <c r="AQ142" s="119" t="s">
        <v>1214</v>
      </c>
      <c r="AR142" s="118">
        <v>0</v>
      </c>
      <c r="AS142" s="127" t="s">
        <v>77</v>
      </c>
      <c r="AT142" s="96">
        <v>0</v>
      </c>
      <c r="AU142" s="160">
        <f t="shared" si="23"/>
        <v>3840000</v>
      </c>
      <c r="AV142" s="98">
        <f t="shared" si="24"/>
        <v>0</v>
      </c>
      <c r="AW142" s="127" t="s">
        <v>77</v>
      </c>
      <c r="AX142" s="119" t="s">
        <v>1215</v>
      </c>
      <c r="AY142" s="154" t="s">
        <v>3916</v>
      </c>
      <c r="AZ142" s="116" t="s">
        <v>69</v>
      </c>
      <c r="BA142" s="116" t="s">
        <v>69</v>
      </c>
    </row>
    <row r="143" spans="2:53" x14ac:dyDescent="0.25">
      <c r="B143" s="116">
        <v>2024</v>
      </c>
      <c r="C143" s="116">
        <v>891780111</v>
      </c>
      <c r="D143" s="117" t="s">
        <v>64</v>
      </c>
      <c r="E143" s="118" t="s">
        <v>3915</v>
      </c>
      <c r="F143" s="118" t="s">
        <v>3914</v>
      </c>
      <c r="G143" s="247">
        <v>0</v>
      </c>
      <c r="H143" s="119" t="s">
        <v>75</v>
      </c>
      <c r="I143" s="117" t="s">
        <v>65</v>
      </c>
      <c r="J143" s="118" t="s">
        <v>3913</v>
      </c>
      <c r="K143" s="118">
        <v>5000000</v>
      </c>
      <c r="L143" s="116" t="s">
        <v>70</v>
      </c>
      <c r="M143" s="118" t="s">
        <v>3912</v>
      </c>
      <c r="N143" s="124">
        <v>1140849992</v>
      </c>
      <c r="O143" s="122">
        <v>1008</v>
      </c>
      <c r="P143" s="239">
        <v>45404</v>
      </c>
      <c r="Q143" s="118">
        <v>5000000</v>
      </c>
      <c r="R143" s="239">
        <v>45411</v>
      </c>
      <c r="S143" s="118">
        <v>5000000</v>
      </c>
      <c r="T143" s="119" t="s">
        <v>67</v>
      </c>
      <c r="U143" s="124">
        <v>1082939683</v>
      </c>
      <c r="V143" s="124" t="s">
        <v>3761</v>
      </c>
      <c r="W143" s="125">
        <v>45408</v>
      </c>
      <c r="X143" s="125">
        <v>45411</v>
      </c>
      <c r="Y143" s="231" t="s">
        <v>77</v>
      </c>
      <c r="Z143" s="125">
        <v>45458</v>
      </c>
      <c r="AA143" s="124">
        <f t="shared" si="20"/>
        <v>47</v>
      </c>
      <c r="AB143" s="118">
        <v>0</v>
      </c>
      <c r="AC143" s="118">
        <v>0</v>
      </c>
      <c r="AD143" s="118">
        <v>0</v>
      </c>
      <c r="AE143" s="126" t="s">
        <v>77</v>
      </c>
      <c r="AF143" s="124">
        <f t="shared" si="21"/>
        <v>0</v>
      </c>
      <c r="AG143" s="118">
        <v>0</v>
      </c>
      <c r="AH143" s="118">
        <v>0</v>
      </c>
      <c r="AI143" s="123" t="s">
        <v>77</v>
      </c>
      <c r="AJ143" s="119">
        <v>0</v>
      </c>
      <c r="AK143" s="123" t="s">
        <v>77</v>
      </c>
      <c r="AL143" s="123" t="s">
        <v>77</v>
      </c>
      <c r="AM143" s="124">
        <f t="shared" si="22"/>
        <v>0</v>
      </c>
      <c r="AN143" s="124">
        <f>+K143+AC143-AH143</f>
        <v>5000000</v>
      </c>
      <c r="AO143" s="119" t="s">
        <v>69</v>
      </c>
      <c r="AP143" s="118">
        <v>5000000</v>
      </c>
      <c r="AQ143" s="119" t="s">
        <v>1214</v>
      </c>
      <c r="AR143" s="118">
        <v>0</v>
      </c>
      <c r="AS143" s="127" t="s">
        <v>77</v>
      </c>
      <c r="AT143" s="96">
        <v>0</v>
      </c>
      <c r="AU143" s="160">
        <f t="shared" si="23"/>
        <v>5000000</v>
      </c>
      <c r="AV143" s="98">
        <f t="shared" si="24"/>
        <v>0</v>
      </c>
      <c r="AW143" s="127" t="s">
        <v>77</v>
      </c>
      <c r="AX143" s="119" t="s">
        <v>1215</v>
      </c>
      <c r="AY143" s="154" t="s">
        <v>3911</v>
      </c>
      <c r="AZ143" s="116" t="s">
        <v>69</v>
      </c>
      <c r="BA143" s="116" t="s">
        <v>69</v>
      </c>
    </row>
    <row r="144" spans="2:53" x14ac:dyDescent="0.25">
      <c r="B144" s="116">
        <v>2024</v>
      </c>
      <c r="C144" s="116">
        <v>891780111</v>
      </c>
      <c r="D144" s="117" t="s">
        <v>64</v>
      </c>
      <c r="E144" s="118" t="s">
        <v>3910</v>
      </c>
      <c r="F144" s="118" t="s">
        <v>3909</v>
      </c>
      <c r="G144" s="247">
        <v>0</v>
      </c>
      <c r="H144" s="119" t="s">
        <v>75</v>
      </c>
      <c r="I144" s="117" t="s">
        <v>1819</v>
      </c>
      <c r="J144" s="118" t="s">
        <v>3908</v>
      </c>
      <c r="K144" s="118">
        <v>8000000</v>
      </c>
      <c r="L144" s="116" t="s">
        <v>70</v>
      </c>
      <c r="M144" s="118" t="s">
        <v>3907</v>
      </c>
      <c r="N144" s="124">
        <v>1216973828</v>
      </c>
      <c r="O144" s="122">
        <v>841</v>
      </c>
      <c r="P144" s="239">
        <v>45386</v>
      </c>
      <c r="Q144" s="118">
        <v>66600000</v>
      </c>
      <c r="R144" s="239">
        <v>45411</v>
      </c>
      <c r="S144" s="118">
        <v>8000000</v>
      </c>
      <c r="T144" s="119" t="s">
        <v>67</v>
      </c>
      <c r="U144" s="124">
        <v>1082939683</v>
      </c>
      <c r="V144" s="124" t="s">
        <v>3761</v>
      </c>
      <c r="W144" s="125">
        <v>45408</v>
      </c>
      <c r="X144" s="125">
        <v>45411</v>
      </c>
      <c r="Y144" s="231" t="s">
        <v>77</v>
      </c>
      <c r="Z144" s="125">
        <v>45485</v>
      </c>
      <c r="AA144" s="124">
        <f t="shared" si="20"/>
        <v>74</v>
      </c>
      <c r="AB144" s="118">
        <v>0</v>
      </c>
      <c r="AC144" s="118">
        <v>0</v>
      </c>
      <c r="AD144" s="118">
        <v>0</v>
      </c>
      <c r="AE144" s="126" t="s">
        <v>77</v>
      </c>
      <c r="AF144" s="124">
        <f t="shared" si="21"/>
        <v>0</v>
      </c>
      <c r="AG144" s="118">
        <v>0</v>
      </c>
      <c r="AH144" s="118">
        <v>0</v>
      </c>
      <c r="AI144" s="123" t="s">
        <v>77</v>
      </c>
      <c r="AJ144" s="119">
        <v>0</v>
      </c>
      <c r="AK144" s="123" t="s">
        <v>77</v>
      </c>
      <c r="AL144" s="123" t="s">
        <v>77</v>
      </c>
      <c r="AM144" s="124">
        <f t="shared" si="22"/>
        <v>0</v>
      </c>
      <c r="AN144" s="124">
        <f>+K144+AC144-AH144</f>
        <v>8000000</v>
      </c>
      <c r="AO144" s="119" t="s">
        <v>1214</v>
      </c>
      <c r="AP144" s="118">
        <v>8000000</v>
      </c>
      <c r="AQ144" s="119" t="s">
        <v>1214</v>
      </c>
      <c r="AR144" s="118">
        <v>0</v>
      </c>
      <c r="AS144" s="127" t="s">
        <v>77</v>
      </c>
      <c r="AT144" s="96">
        <v>0</v>
      </c>
      <c r="AU144" s="160">
        <f t="shared" si="23"/>
        <v>8000000</v>
      </c>
      <c r="AV144" s="98">
        <f t="shared" si="24"/>
        <v>0</v>
      </c>
      <c r="AW144" s="127" t="s">
        <v>77</v>
      </c>
      <c r="AX144" s="119" t="s">
        <v>1215</v>
      </c>
      <c r="AY144" s="154" t="s">
        <v>3906</v>
      </c>
      <c r="AZ144" s="116" t="s">
        <v>69</v>
      </c>
      <c r="BA144" s="116" t="s">
        <v>69</v>
      </c>
    </row>
    <row r="145" spans="2:53" x14ac:dyDescent="0.25">
      <c r="B145" s="116">
        <v>2024</v>
      </c>
      <c r="C145" s="116">
        <v>891780111</v>
      </c>
      <c r="D145" s="117" t="s">
        <v>64</v>
      </c>
      <c r="E145" s="124" t="s">
        <v>3905</v>
      </c>
      <c r="F145" s="118" t="s">
        <v>3904</v>
      </c>
      <c r="G145" s="247">
        <v>0</v>
      </c>
      <c r="H145" s="119" t="s">
        <v>75</v>
      </c>
      <c r="I145" s="124" t="s">
        <v>1819</v>
      </c>
      <c r="J145" s="124" t="s">
        <v>3903</v>
      </c>
      <c r="K145" s="124">
        <v>10000000</v>
      </c>
      <c r="L145" s="116" t="s">
        <v>70</v>
      </c>
      <c r="M145" s="124" t="s">
        <v>3902</v>
      </c>
      <c r="N145" s="124">
        <v>1102840462</v>
      </c>
      <c r="O145" s="122">
        <v>841</v>
      </c>
      <c r="P145" s="239">
        <v>45386</v>
      </c>
      <c r="Q145" s="118">
        <v>66600000</v>
      </c>
      <c r="R145" s="239">
        <v>45412</v>
      </c>
      <c r="S145" s="124">
        <v>10000000</v>
      </c>
      <c r="T145" s="119" t="s">
        <v>67</v>
      </c>
      <c r="U145" s="124">
        <v>1082939683</v>
      </c>
      <c r="V145" s="124" t="s">
        <v>3761</v>
      </c>
      <c r="W145" s="125">
        <v>45411</v>
      </c>
      <c r="X145" s="125">
        <v>45412</v>
      </c>
      <c r="Y145" s="231" t="s">
        <v>77</v>
      </c>
      <c r="Z145" s="125">
        <v>45473</v>
      </c>
      <c r="AA145" s="124">
        <f t="shared" si="20"/>
        <v>61</v>
      </c>
      <c r="AB145" s="118">
        <v>0</v>
      </c>
      <c r="AC145" s="118">
        <v>0</v>
      </c>
      <c r="AD145" s="118">
        <v>0</v>
      </c>
      <c r="AE145" s="126" t="s">
        <v>77</v>
      </c>
      <c r="AF145" s="124">
        <f t="shared" si="21"/>
        <v>0</v>
      </c>
      <c r="AG145" s="118">
        <v>0</v>
      </c>
      <c r="AH145" s="118">
        <v>0</v>
      </c>
      <c r="AI145" s="123" t="s">
        <v>77</v>
      </c>
      <c r="AJ145" s="119">
        <v>0</v>
      </c>
      <c r="AK145" s="123" t="s">
        <v>77</v>
      </c>
      <c r="AL145" s="123" t="s">
        <v>77</v>
      </c>
      <c r="AM145" s="124">
        <f t="shared" si="22"/>
        <v>0</v>
      </c>
      <c r="AN145" s="124">
        <f>+K145+AC145-AH145</f>
        <v>10000000</v>
      </c>
      <c r="AO145" s="119" t="s">
        <v>1214</v>
      </c>
      <c r="AP145" s="118">
        <v>10000000</v>
      </c>
      <c r="AQ145" s="119" t="s">
        <v>1214</v>
      </c>
      <c r="AR145" s="118">
        <v>0</v>
      </c>
      <c r="AS145" s="127" t="s">
        <v>77</v>
      </c>
      <c r="AT145" s="96">
        <v>0</v>
      </c>
      <c r="AU145" s="160">
        <f t="shared" si="23"/>
        <v>10000000</v>
      </c>
      <c r="AV145" s="98">
        <f t="shared" si="24"/>
        <v>0</v>
      </c>
      <c r="AW145" s="127" t="s">
        <v>77</v>
      </c>
      <c r="AX145" s="119" t="s">
        <v>1215</v>
      </c>
      <c r="AY145" s="154" t="s">
        <v>3901</v>
      </c>
      <c r="AZ145" s="116" t="s">
        <v>69</v>
      </c>
      <c r="BA145" s="116" t="s">
        <v>69</v>
      </c>
    </row>
    <row r="146" spans="2:53" x14ac:dyDescent="0.25">
      <c r="B146" s="116">
        <v>2024</v>
      </c>
      <c r="C146" s="116">
        <v>891780111</v>
      </c>
      <c r="D146" s="117" t="s">
        <v>64</v>
      </c>
      <c r="E146" s="118" t="s">
        <v>3900</v>
      </c>
      <c r="F146" s="118" t="s">
        <v>3899</v>
      </c>
      <c r="G146" s="247">
        <v>2019000100064</v>
      </c>
      <c r="H146" s="119" t="s">
        <v>75</v>
      </c>
      <c r="I146" s="117" t="s">
        <v>1819</v>
      </c>
      <c r="J146" s="118" t="s">
        <v>3898</v>
      </c>
      <c r="K146" s="118">
        <v>4997000</v>
      </c>
      <c r="L146" s="116" t="s">
        <v>70</v>
      </c>
      <c r="M146" s="118" t="s">
        <v>3897</v>
      </c>
      <c r="N146" s="124">
        <v>1083015782</v>
      </c>
      <c r="O146" s="122" t="s">
        <v>3844</v>
      </c>
      <c r="P146" s="239">
        <v>45394</v>
      </c>
      <c r="Q146" s="118">
        <v>15434632</v>
      </c>
      <c r="R146" s="239">
        <v>45411</v>
      </c>
      <c r="S146" s="118">
        <v>4997000</v>
      </c>
      <c r="T146" s="119" t="s">
        <v>67</v>
      </c>
      <c r="U146" s="122">
        <v>7629414</v>
      </c>
      <c r="V146" s="124" t="s">
        <v>3843</v>
      </c>
      <c r="W146" s="125">
        <v>45411</v>
      </c>
      <c r="X146" s="125">
        <v>45411</v>
      </c>
      <c r="Y146" s="231" t="s">
        <v>77</v>
      </c>
      <c r="Z146" s="125">
        <v>45462</v>
      </c>
      <c r="AA146" s="124">
        <f t="shared" si="20"/>
        <v>51</v>
      </c>
      <c r="AB146" s="118">
        <v>0</v>
      </c>
      <c r="AC146" s="118">
        <v>0</v>
      </c>
      <c r="AD146" s="118">
        <v>0</v>
      </c>
      <c r="AE146" s="126" t="s">
        <v>77</v>
      </c>
      <c r="AF146" s="124">
        <f t="shared" si="21"/>
        <v>0</v>
      </c>
      <c r="AG146" s="118">
        <v>0</v>
      </c>
      <c r="AH146" s="118">
        <v>0</v>
      </c>
      <c r="AI146" s="123" t="s">
        <v>77</v>
      </c>
      <c r="AJ146" s="119">
        <v>0</v>
      </c>
      <c r="AK146" s="123" t="s">
        <v>77</v>
      </c>
      <c r="AL146" s="123" t="s">
        <v>77</v>
      </c>
      <c r="AM146" s="124">
        <f t="shared" si="22"/>
        <v>0</v>
      </c>
      <c r="AN146" s="124">
        <f>+K146+AC146-AH146</f>
        <v>4997000</v>
      </c>
      <c r="AO146" s="119" t="s">
        <v>1214</v>
      </c>
      <c r="AP146" s="118">
        <v>4997000</v>
      </c>
      <c r="AQ146" s="119" t="s">
        <v>1214</v>
      </c>
      <c r="AR146" s="118">
        <v>0</v>
      </c>
      <c r="AS146" s="127" t="s">
        <v>77</v>
      </c>
      <c r="AT146" s="96">
        <v>0</v>
      </c>
      <c r="AU146" s="160">
        <f t="shared" si="23"/>
        <v>4997000</v>
      </c>
      <c r="AV146" s="98">
        <f t="shared" si="24"/>
        <v>0</v>
      </c>
      <c r="AW146" s="127" t="s">
        <v>77</v>
      </c>
      <c r="AX146" s="119" t="s">
        <v>1215</v>
      </c>
      <c r="AY146" s="154" t="s">
        <v>3896</v>
      </c>
      <c r="AZ146" s="116" t="s">
        <v>69</v>
      </c>
      <c r="BA146" s="116" t="s">
        <v>69</v>
      </c>
    </row>
    <row r="147" spans="2:53" x14ac:dyDescent="0.25">
      <c r="B147" s="116">
        <v>2024</v>
      </c>
      <c r="C147" s="116">
        <v>891780111</v>
      </c>
      <c r="D147" s="117" t="s">
        <v>64</v>
      </c>
      <c r="E147" s="118" t="s">
        <v>3895</v>
      </c>
      <c r="F147" s="118" t="s">
        <v>3894</v>
      </c>
      <c r="G147" s="247">
        <v>0</v>
      </c>
      <c r="H147" s="119" t="s">
        <v>75</v>
      </c>
      <c r="I147" s="117" t="s">
        <v>65</v>
      </c>
      <c r="J147" s="118" t="s">
        <v>3893</v>
      </c>
      <c r="K147" s="118">
        <v>11245500</v>
      </c>
      <c r="L147" s="116" t="s">
        <v>70</v>
      </c>
      <c r="M147" s="118" t="s">
        <v>3892</v>
      </c>
      <c r="N147" s="124">
        <v>890300625</v>
      </c>
      <c r="O147" s="122">
        <v>785</v>
      </c>
      <c r="P147" s="239">
        <v>45372</v>
      </c>
      <c r="Q147" s="118">
        <v>11245500</v>
      </c>
      <c r="R147" s="239">
        <v>45411</v>
      </c>
      <c r="S147" s="118">
        <v>11245500</v>
      </c>
      <c r="T147" s="119" t="s">
        <v>67</v>
      </c>
      <c r="U147" s="124">
        <v>57428039</v>
      </c>
      <c r="V147" s="124" t="s">
        <v>3891</v>
      </c>
      <c r="W147" s="125">
        <v>45411</v>
      </c>
      <c r="X147" s="125">
        <v>45411</v>
      </c>
      <c r="Y147" s="231" t="s">
        <v>77</v>
      </c>
      <c r="Z147" s="125">
        <v>45503</v>
      </c>
      <c r="AA147" s="124">
        <f t="shared" si="20"/>
        <v>92</v>
      </c>
      <c r="AB147" s="118">
        <v>0</v>
      </c>
      <c r="AC147" s="118">
        <v>0</v>
      </c>
      <c r="AD147" s="118">
        <v>0</v>
      </c>
      <c r="AE147" s="126" t="s">
        <v>77</v>
      </c>
      <c r="AF147" s="124">
        <f t="shared" si="21"/>
        <v>0</v>
      </c>
      <c r="AG147" s="118">
        <v>0</v>
      </c>
      <c r="AH147" s="118">
        <v>0</v>
      </c>
      <c r="AI147" s="123" t="s">
        <v>77</v>
      </c>
      <c r="AJ147" s="119">
        <v>0</v>
      </c>
      <c r="AK147" s="123" t="s">
        <v>77</v>
      </c>
      <c r="AL147" s="123" t="s">
        <v>77</v>
      </c>
      <c r="AM147" s="124">
        <f t="shared" si="22"/>
        <v>0</v>
      </c>
      <c r="AN147" s="124">
        <f>+K147+AC147-AH147</f>
        <v>11245500</v>
      </c>
      <c r="AO147" s="119" t="s">
        <v>69</v>
      </c>
      <c r="AP147" s="118">
        <v>11245500</v>
      </c>
      <c r="AQ147" s="119" t="s">
        <v>1214</v>
      </c>
      <c r="AR147" s="118">
        <v>0</v>
      </c>
      <c r="AS147" s="127" t="s">
        <v>77</v>
      </c>
      <c r="AT147" s="96">
        <v>0</v>
      </c>
      <c r="AU147" s="160">
        <f t="shared" si="23"/>
        <v>11245500</v>
      </c>
      <c r="AV147" s="98">
        <f t="shared" si="24"/>
        <v>0</v>
      </c>
      <c r="AW147" s="127" t="s">
        <v>77</v>
      </c>
      <c r="AX147" s="119" t="s">
        <v>1215</v>
      </c>
      <c r="AY147" s="154" t="s">
        <v>3890</v>
      </c>
      <c r="AZ147" s="116" t="s">
        <v>69</v>
      </c>
      <c r="BA147" s="116" t="s">
        <v>69</v>
      </c>
    </row>
    <row r="148" spans="2:53" x14ac:dyDescent="0.25">
      <c r="B148" s="116">
        <v>2024</v>
      </c>
      <c r="C148" s="116">
        <v>891780111</v>
      </c>
      <c r="D148" s="117" t="s">
        <v>64</v>
      </c>
      <c r="E148" s="118" t="s">
        <v>3889</v>
      </c>
      <c r="F148" s="118" t="s">
        <v>3888</v>
      </c>
      <c r="G148" s="247">
        <v>0</v>
      </c>
      <c r="H148" s="119" t="s">
        <v>75</v>
      </c>
      <c r="I148" s="117" t="s">
        <v>1819</v>
      </c>
      <c r="J148" s="118" t="s">
        <v>3887</v>
      </c>
      <c r="K148" s="118">
        <v>8000000</v>
      </c>
      <c r="L148" s="116" t="s">
        <v>70</v>
      </c>
      <c r="M148" s="124" t="s">
        <v>3886</v>
      </c>
      <c r="N148" s="124">
        <v>1083021982</v>
      </c>
      <c r="O148" s="122">
        <v>841</v>
      </c>
      <c r="P148" s="239">
        <v>45386</v>
      </c>
      <c r="Q148" s="118">
        <v>66600000</v>
      </c>
      <c r="R148" s="239">
        <v>45412</v>
      </c>
      <c r="S148" s="118">
        <v>8000000</v>
      </c>
      <c r="T148" s="119" t="s">
        <v>67</v>
      </c>
      <c r="U148" s="124">
        <v>1082939683</v>
      </c>
      <c r="V148" s="124" t="s">
        <v>3761</v>
      </c>
      <c r="W148" s="125">
        <v>45411</v>
      </c>
      <c r="X148" s="125">
        <v>45412</v>
      </c>
      <c r="Y148" s="231" t="s">
        <v>77</v>
      </c>
      <c r="Z148" s="125">
        <v>45457</v>
      </c>
      <c r="AA148" s="124">
        <f t="shared" si="20"/>
        <v>45</v>
      </c>
      <c r="AB148" s="118">
        <v>0</v>
      </c>
      <c r="AC148" s="118">
        <v>0</v>
      </c>
      <c r="AD148" s="118">
        <v>0</v>
      </c>
      <c r="AE148" s="126" t="s">
        <v>77</v>
      </c>
      <c r="AF148" s="124">
        <f t="shared" si="21"/>
        <v>0</v>
      </c>
      <c r="AG148" s="118">
        <v>0</v>
      </c>
      <c r="AH148" s="118">
        <v>0</v>
      </c>
      <c r="AI148" s="123" t="s">
        <v>77</v>
      </c>
      <c r="AJ148" s="119">
        <v>0</v>
      </c>
      <c r="AK148" s="123" t="s">
        <v>77</v>
      </c>
      <c r="AL148" s="123" t="s">
        <v>77</v>
      </c>
      <c r="AM148" s="124">
        <f t="shared" si="22"/>
        <v>0</v>
      </c>
      <c r="AN148" s="124">
        <f>+K148+AC148-AH148</f>
        <v>8000000</v>
      </c>
      <c r="AO148" s="119" t="s">
        <v>1214</v>
      </c>
      <c r="AP148" s="118">
        <v>8000000</v>
      </c>
      <c r="AQ148" s="119" t="s">
        <v>1214</v>
      </c>
      <c r="AR148" s="118">
        <v>0</v>
      </c>
      <c r="AS148" s="127" t="s">
        <v>77</v>
      </c>
      <c r="AT148" s="96">
        <v>0</v>
      </c>
      <c r="AU148" s="160">
        <f t="shared" si="23"/>
        <v>8000000</v>
      </c>
      <c r="AV148" s="98">
        <f t="shared" si="24"/>
        <v>0</v>
      </c>
      <c r="AW148" s="127" t="s">
        <v>77</v>
      </c>
      <c r="AX148" s="119" t="s">
        <v>1215</v>
      </c>
      <c r="AY148" s="154" t="s">
        <v>3885</v>
      </c>
      <c r="AZ148" s="116" t="s">
        <v>69</v>
      </c>
      <c r="BA148" s="116" t="s">
        <v>69</v>
      </c>
    </row>
    <row r="149" spans="2:53" x14ac:dyDescent="0.25">
      <c r="B149" s="116">
        <v>2024</v>
      </c>
      <c r="C149" s="116">
        <v>891780111</v>
      </c>
      <c r="D149" s="117" t="s">
        <v>64</v>
      </c>
      <c r="E149" s="118" t="s">
        <v>3884</v>
      </c>
      <c r="F149" s="118" t="s">
        <v>3883</v>
      </c>
      <c r="G149" s="247">
        <v>0</v>
      </c>
      <c r="H149" s="119" t="s">
        <v>75</v>
      </c>
      <c r="I149" s="117" t="s">
        <v>1819</v>
      </c>
      <c r="J149" s="118" t="s">
        <v>3882</v>
      </c>
      <c r="K149" s="118">
        <v>11400000</v>
      </c>
      <c r="L149" s="116" t="s">
        <v>70</v>
      </c>
      <c r="M149" s="124" t="s">
        <v>3881</v>
      </c>
      <c r="N149" s="124">
        <v>1083037089</v>
      </c>
      <c r="O149" s="122">
        <v>1073</v>
      </c>
      <c r="P149" s="239">
        <v>45408</v>
      </c>
      <c r="Q149" s="118">
        <v>11400000</v>
      </c>
      <c r="R149" s="239">
        <v>45415</v>
      </c>
      <c r="S149" s="118">
        <v>11400000</v>
      </c>
      <c r="T149" s="119" t="s">
        <v>67</v>
      </c>
      <c r="U149" s="124">
        <v>16078654</v>
      </c>
      <c r="V149" s="124" t="s">
        <v>3772</v>
      </c>
      <c r="W149" s="125">
        <v>45415</v>
      </c>
      <c r="X149" s="125">
        <v>45415</v>
      </c>
      <c r="Y149" s="231" t="s">
        <v>77</v>
      </c>
      <c r="Z149" s="125">
        <v>45488</v>
      </c>
      <c r="AA149" s="124">
        <f t="shared" si="20"/>
        <v>73</v>
      </c>
      <c r="AB149" s="118">
        <v>0</v>
      </c>
      <c r="AC149" s="118">
        <v>0</v>
      </c>
      <c r="AD149" s="118">
        <v>0</v>
      </c>
      <c r="AE149" s="126" t="s">
        <v>77</v>
      </c>
      <c r="AF149" s="124">
        <f t="shared" si="21"/>
        <v>0</v>
      </c>
      <c r="AG149" s="118">
        <v>0</v>
      </c>
      <c r="AH149" s="118">
        <v>0</v>
      </c>
      <c r="AI149" s="123" t="s">
        <v>77</v>
      </c>
      <c r="AJ149" s="119">
        <v>0</v>
      </c>
      <c r="AK149" s="123" t="s">
        <v>77</v>
      </c>
      <c r="AL149" s="123" t="s">
        <v>77</v>
      </c>
      <c r="AM149" s="124">
        <f t="shared" si="22"/>
        <v>0</v>
      </c>
      <c r="AN149" s="124">
        <f>+K149+AC149-AH149</f>
        <v>11400000</v>
      </c>
      <c r="AO149" s="119" t="s">
        <v>1214</v>
      </c>
      <c r="AP149" s="118">
        <v>11400000</v>
      </c>
      <c r="AQ149" s="119" t="s">
        <v>1214</v>
      </c>
      <c r="AR149" s="118">
        <v>0</v>
      </c>
      <c r="AS149" s="127" t="s">
        <v>77</v>
      </c>
      <c r="AT149" s="96">
        <v>0</v>
      </c>
      <c r="AU149" s="160">
        <f t="shared" si="23"/>
        <v>11400000</v>
      </c>
      <c r="AV149" s="98">
        <f t="shared" si="24"/>
        <v>0</v>
      </c>
      <c r="AW149" s="127" t="s">
        <v>77</v>
      </c>
      <c r="AX149" s="119" t="s">
        <v>1215</v>
      </c>
      <c r="AY149" s="154" t="s">
        <v>3880</v>
      </c>
      <c r="AZ149" s="116" t="s">
        <v>69</v>
      </c>
      <c r="BA149" s="116" t="s">
        <v>69</v>
      </c>
    </row>
    <row r="150" spans="2:53" x14ac:dyDescent="0.25">
      <c r="B150" s="116">
        <v>2024</v>
      </c>
      <c r="C150" s="116">
        <v>891780111</v>
      </c>
      <c r="D150" s="117" t="s">
        <v>64</v>
      </c>
      <c r="E150" s="118" t="s">
        <v>3879</v>
      </c>
      <c r="F150" s="118" t="s">
        <v>3878</v>
      </c>
      <c r="G150" s="247">
        <v>0</v>
      </c>
      <c r="H150" s="119" t="s">
        <v>75</v>
      </c>
      <c r="I150" s="117" t="s">
        <v>65</v>
      </c>
      <c r="J150" s="118" t="s">
        <v>3877</v>
      </c>
      <c r="K150" s="118">
        <v>7500000</v>
      </c>
      <c r="L150" s="116" t="s">
        <v>70</v>
      </c>
      <c r="M150" s="124" t="s">
        <v>3876</v>
      </c>
      <c r="N150" s="124">
        <v>7143355</v>
      </c>
      <c r="O150" s="122">
        <v>1006</v>
      </c>
      <c r="P150" s="239">
        <v>45404</v>
      </c>
      <c r="Q150" s="118">
        <v>7500000</v>
      </c>
      <c r="R150" s="239">
        <v>45415</v>
      </c>
      <c r="S150" s="118">
        <v>7500000</v>
      </c>
      <c r="T150" s="119" t="s">
        <v>67</v>
      </c>
      <c r="U150" s="124">
        <v>1082939683</v>
      </c>
      <c r="V150" s="124" t="s">
        <v>3761</v>
      </c>
      <c r="W150" s="125">
        <v>45415</v>
      </c>
      <c r="X150" s="125">
        <v>45415</v>
      </c>
      <c r="Y150" s="231" t="s">
        <v>77</v>
      </c>
      <c r="Z150" s="125">
        <v>45458</v>
      </c>
      <c r="AA150" s="124">
        <f t="shared" si="20"/>
        <v>43</v>
      </c>
      <c r="AB150" s="118">
        <v>0</v>
      </c>
      <c r="AC150" s="118">
        <v>0</v>
      </c>
      <c r="AD150" s="118">
        <v>0</v>
      </c>
      <c r="AE150" s="126" t="s">
        <v>77</v>
      </c>
      <c r="AF150" s="124">
        <f t="shared" si="21"/>
        <v>0</v>
      </c>
      <c r="AG150" s="118">
        <v>0</v>
      </c>
      <c r="AH150" s="118">
        <v>0</v>
      </c>
      <c r="AI150" s="123" t="s">
        <v>77</v>
      </c>
      <c r="AJ150" s="119">
        <v>0</v>
      </c>
      <c r="AK150" s="123" t="s">
        <v>77</v>
      </c>
      <c r="AL150" s="123" t="s">
        <v>77</v>
      </c>
      <c r="AM150" s="124">
        <f t="shared" si="22"/>
        <v>0</v>
      </c>
      <c r="AN150" s="124">
        <f>+K150+AC150-AH150</f>
        <v>7500000</v>
      </c>
      <c r="AO150" s="119" t="s">
        <v>69</v>
      </c>
      <c r="AP150" s="118">
        <v>7500000</v>
      </c>
      <c r="AQ150" s="119" t="s">
        <v>1214</v>
      </c>
      <c r="AR150" s="118">
        <v>0</v>
      </c>
      <c r="AS150" s="127" t="s">
        <v>77</v>
      </c>
      <c r="AT150" s="96">
        <v>0</v>
      </c>
      <c r="AU150" s="160">
        <f t="shared" si="23"/>
        <v>7500000</v>
      </c>
      <c r="AV150" s="98">
        <f t="shared" si="24"/>
        <v>0</v>
      </c>
      <c r="AW150" s="127" t="s">
        <v>77</v>
      </c>
      <c r="AX150" s="119" t="s">
        <v>1215</v>
      </c>
      <c r="AY150" s="154" t="s">
        <v>3875</v>
      </c>
      <c r="AZ150" s="116" t="s">
        <v>69</v>
      </c>
      <c r="BA150" s="116" t="s">
        <v>69</v>
      </c>
    </row>
    <row r="151" spans="2:53" x14ac:dyDescent="0.25">
      <c r="B151" s="116">
        <v>2024</v>
      </c>
      <c r="C151" s="116">
        <v>891780111</v>
      </c>
      <c r="D151" s="117" t="s">
        <v>64</v>
      </c>
      <c r="E151" s="118" t="s">
        <v>3874</v>
      </c>
      <c r="F151" s="118" t="s">
        <v>3873</v>
      </c>
      <c r="G151" s="247">
        <v>0</v>
      </c>
      <c r="H151" s="119" t="s">
        <v>75</v>
      </c>
      <c r="I151" s="117" t="s">
        <v>1819</v>
      </c>
      <c r="J151" s="118" t="s">
        <v>3872</v>
      </c>
      <c r="K151" s="118">
        <v>5760000</v>
      </c>
      <c r="L151" s="116" t="s">
        <v>70</v>
      </c>
      <c r="M151" s="124" t="s">
        <v>3871</v>
      </c>
      <c r="N151" s="124">
        <v>32882509</v>
      </c>
      <c r="O151" s="122">
        <v>216</v>
      </c>
      <c r="P151" s="239">
        <v>45322</v>
      </c>
      <c r="Q151" s="118">
        <v>67200000</v>
      </c>
      <c r="R151" s="239">
        <v>45415</v>
      </c>
      <c r="S151" s="118">
        <v>5760000</v>
      </c>
      <c r="T151" s="119" t="s">
        <v>67</v>
      </c>
      <c r="U151" s="124">
        <v>16078654</v>
      </c>
      <c r="V151" s="124" t="s">
        <v>3772</v>
      </c>
      <c r="W151" s="125">
        <v>45415</v>
      </c>
      <c r="X151" s="125">
        <v>45422</v>
      </c>
      <c r="Y151" s="231" t="s">
        <v>77</v>
      </c>
      <c r="Z151" s="125">
        <v>45491</v>
      </c>
      <c r="AA151" s="124">
        <f t="shared" si="20"/>
        <v>69</v>
      </c>
      <c r="AB151" s="118">
        <v>0</v>
      </c>
      <c r="AC151" s="118">
        <v>0</v>
      </c>
      <c r="AD151" s="118">
        <v>0</v>
      </c>
      <c r="AE151" s="126" t="s">
        <v>77</v>
      </c>
      <c r="AF151" s="124">
        <f t="shared" si="21"/>
        <v>0</v>
      </c>
      <c r="AG151" s="118">
        <v>0</v>
      </c>
      <c r="AH151" s="118">
        <v>0</v>
      </c>
      <c r="AI151" s="123" t="s">
        <v>77</v>
      </c>
      <c r="AJ151" s="119">
        <v>0</v>
      </c>
      <c r="AK151" s="123" t="s">
        <v>77</v>
      </c>
      <c r="AL151" s="123" t="s">
        <v>77</v>
      </c>
      <c r="AM151" s="124">
        <f t="shared" si="22"/>
        <v>0</v>
      </c>
      <c r="AN151" s="124">
        <f>+K151+AC151-AH151</f>
        <v>5760000</v>
      </c>
      <c r="AO151" s="119" t="s">
        <v>1214</v>
      </c>
      <c r="AP151" s="118">
        <v>5760000</v>
      </c>
      <c r="AQ151" s="119" t="s">
        <v>1214</v>
      </c>
      <c r="AR151" s="118">
        <v>0</v>
      </c>
      <c r="AS151" s="127" t="s">
        <v>77</v>
      </c>
      <c r="AT151" s="96">
        <v>0</v>
      </c>
      <c r="AU151" s="160">
        <f t="shared" si="23"/>
        <v>5760000</v>
      </c>
      <c r="AV151" s="98">
        <f t="shared" si="24"/>
        <v>0</v>
      </c>
      <c r="AW151" s="127" t="s">
        <v>77</v>
      </c>
      <c r="AX151" s="119" t="s">
        <v>1215</v>
      </c>
      <c r="AY151" s="154" t="s">
        <v>3870</v>
      </c>
      <c r="AZ151" s="116" t="s">
        <v>69</v>
      </c>
      <c r="BA151" s="116" t="s">
        <v>69</v>
      </c>
    </row>
    <row r="152" spans="2:53" x14ac:dyDescent="0.25">
      <c r="B152" s="116">
        <v>2024</v>
      </c>
      <c r="C152" s="116">
        <v>891780111</v>
      </c>
      <c r="D152" s="117" t="s">
        <v>64</v>
      </c>
      <c r="E152" s="118" t="s">
        <v>3869</v>
      </c>
      <c r="F152" s="118" t="s">
        <v>3868</v>
      </c>
      <c r="G152" s="247">
        <v>0</v>
      </c>
      <c r="H152" s="119" t="s">
        <v>75</v>
      </c>
      <c r="I152" s="117" t="s">
        <v>1819</v>
      </c>
      <c r="J152" s="118" t="s">
        <v>3867</v>
      </c>
      <c r="K152" s="118">
        <v>2500000</v>
      </c>
      <c r="L152" s="116" t="s">
        <v>70</v>
      </c>
      <c r="M152" s="124" t="s">
        <v>3866</v>
      </c>
      <c r="N152" s="124">
        <v>1082925230</v>
      </c>
      <c r="O152" s="122">
        <v>435</v>
      </c>
      <c r="P152" s="239">
        <v>45343</v>
      </c>
      <c r="Q152" s="118">
        <v>163000000</v>
      </c>
      <c r="R152" s="239">
        <v>45415</v>
      </c>
      <c r="S152" s="118">
        <v>2500000</v>
      </c>
      <c r="T152" s="119" t="s">
        <v>67</v>
      </c>
      <c r="U152" s="124">
        <v>72220242</v>
      </c>
      <c r="V152" s="124" t="s">
        <v>1210</v>
      </c>
      <c r="W152" s="125">
        <v>45415</v>
      </c>
      <c r="X152" s="125">
        <v>45415</v>
      </c>
      <c r="Y152" s="231" t="s">
        <v>77</v>
      </c>
      <c r="Z152" s="125">
        <v>45443</v>
      </c>
      <c r="AA152" s="124">
        <f t="shared" si="20"/>
        <v>28</v>
      </c>
      <c r="AB152" s="118">
        <v>0</v>
      </c>
      <c r="AC152" s="118">
        <v>0</v>
      </c>
      <c r="AD152" s="118">
        <v>0</v>
      </c>
      <c r="AE152" s="126" t="s">
        <v>77</v>
      </c>
      <c r="AF152" s="124">
        <f t="shared" si="21"/>
        <v>0</v>
      </c>
      <c r="AG152" s="118">
        <v>0</v>
      </c>
      <c r="AH152" s="118">
        <v>0</v>
      </c>
      <c r="AI152" s="123" t="s">
        <v>77</v>
      </c>
      <c r="AJ152" s="119">
        <v>0</v>
      </c>
      <c r="AK152" s="123" t="s">
        <v>77</v>
      </c>
      <c r="AL152" s="123" t="s">
        <v>77</v>
      </c>
      <c r="AM152" s="124">
        <f t="shared" si="22"/>
        <v>0</v>
      </c>
      <c r="AN152" s="124">
        <f>+K152+AC152-AH152</f>
        <v>2500000</v>
      </c>
      <c r="AO152" s="119" t="s">
        <v>1214</v>
      </c>
      <c r="AP152" s="118">
        <v>2500000</v>
      </c>
      <c r="AQ152" s="119" t="s">
        <v>1214</v>
      </c>
      <c r="AR152" s="118">
        <v>0</v>
      </c>
      <c r="AS152" s="127" t="s">
        <v>77</v>
      </c>
      <c r="AT152" s="96">
        <v>0</v>
      </c>
      <c r="AU152" s="160">
        <f t="shared" si="23"/>
        <v>2500000</v>
      </c>
      <c r="AV152" s="98">
        <f t="shared" si="24"/>
        <v>0</v>
      </c>
      <c r="AW152" s="127" t="s">
        <v>77</v>
      </c>
      <c r="AX152" s="119" t="s">
        <v>1215</v>
      </c>
      <c r="AY152" s="154" t="s">
        <v>3865</v>
      </c>
      <c r="AZ152" s="116" t="s">
        <v>69</v>
      </c>
      <c r="BA152" s="116" t="s">
        <v>69</v>
      </c>
    </row>
    <row r="153" spans="2:53" x14ac:dyDescent="0.25">
      <c r="B153" s="116">
        <v>2024</v>
      </c>
      <c r="C153" s="116">
        <v>891780111</v>
      </c>
      <c r="D153" s="117" t="s">
        <v>64</v>
      </c>
      <c r="E153" s="118" t="s">
        <v>3864</v>
      </c>
      <c r="F153" s="118" t="s">
        <v>3863</v>
      </c>
      <c r="G153" s="247">
        <v>0</v>
      </c>
      <c r="H153" s="119" t="s">
        <v>75</v>
      </c>
      <c r="I153" s="117" t="s">
        <v>65</v>
      </c>
      <c r="J153" s="118" t="s">
        <v>3862</v>
      </c>
      <c r="K153" s="118">
        <v>21600000</v>
      </c>
      <c r="L153" s="116" t="s">
        <v>70</v>
      </c>
      <c r="M153" s="124" t="s">
        <v>3861</v>
      </c>
      <c r="N153" s="124">
        <v>1084738919</v>
      </c>
      <c r="O153" s="122">
        <v>1013</v>
      </c>
      <c r="P153" s="239">
        <v>45405</v>
      </c>
      <c r="Q153" s="118">
        <v>25000000</v>
      </c>
      <c r="R153" s="239">
        <v>45421</v>
      </c>
      <c r="S153" s="118">
        <v>21600000</v>
      </c>
      <c r="T153" s="119" t="s">
        <v>67</v>
      </c>
      <c r="U153" s="124">
        <v>1082939683</v>
      </c>
      <c r="V153" s="124" t="s">
        <v>3761</v>
      </c>
      <c r="W153" s="125">
        <v>45419</v>
      </c>
      <c r="X153" s="125">
        <v>45421</v>
      </c>
      <c r="Y153" s="231" t="s">
        <v>77</v>
      </c>
      <c r="Z153" s="125">
        <v>45657</v>
      </c>
      <c r="AA153" s="124">
        <f t="shared" si="20"/>
        <v>236</v>
      </c>
      <c r="AB153" s="118">
        <v>0</v>
      </c>
      <c r="AC153" s="118">
        <v>0</v>
      </c>
      <c r="AD153" s="118">
        <v>0</v>
      </c>
      <c r="AE153" s="126" t="s">
        <v>77</v>
      </c>
      <c r="AF153" s="124">
        <f t="shared" si="21"/>
        <v>0</v>
      </c>
      <c r="AG153" s="118">
        <v>0</v>
      </c>
      <c r="AH153" s="118">
        <v>0</v>
      </c>
      <c r="AI153" s="123" t="s">
        <v>77</v>
      </c>
      <c r="AJ153" s="119">
        <v>0</v>
      </c>
      <c r="AK153" s="123" t="s">
        <v>77</v>
      </c>
      <c r="AL153" s="123" t="s">
        <v>77</v>
      </c>
      <c r="AM153" s="124">
        <f t="shared" si="22"/>
        <v>0</v>
      </c>
      <c r="AN153" s="124">
        <f>+K153+AC153-AH153</f>
        <v>21600000</v>
      </c>
      <c r="AO153" s="119" t="s">
        <v>69</v>
      </c>
      <c r="AP153" s="118">
        <v>21600000</v>
      </c>
      <c r="AQ153" s="119" t="s">
        <v>1214</v>
      </c>
      <c r="AR153" s="118">
        <v>0</v>
      </c>
      <c r="AS153" s="127" t="s">
        <v>77</v>
      </c>
      <c r="AT153" s="96">
        <v>0</v>
      </c>
      <c r="AU153" s="160">
        <f t="shared" si="23"/>
        <v>21600000</v>
      </c>
      <c r="AV153" s="98">
        <f t="shared" si="24"/>
        <v>0</v>
      </c>
      <c r="AW153" s="127" t="s">
        <v>77</v>
      </c>
      <c r="AX153" s="119" t="s">
        <v>1215</v>
      </c>
      <c r="AY153" s="154" t="s">
        <v>3860</v>
      </c>
      <c r="AZ153" s="116" t="s">
        <v>69</v>
      </c>
      <c r="BA153" s="116" t="s">
        <v>69</v>
      </c>
    </row>
    <row r="154" spans="2:53" x14ac:dyDescent="0.25">
      <c r="B154" s="116">
        <v>2024</v>
      </c>
      <c r="C154" s="116">
        <v>891780111</v>
      </c>
      <c r="D154" s="117" t="s">
        <v>64</v>
      </c>
      <c r="E154" s="118" t="s">
        <v>3859</v>
      </c>
      <c r="F154" s="118" t="s">
        <v>3858</v>
      </c>
      <c r="G154" s="247">
        <v>2019000100064</v>
      </c>
      <c r="H154" s="119" t="s">
        <v>75</v>
      </c>
      <c r="I154" s="117" t="s">
        <v>1819</v>
      </c>
      <c r="J154" s="118" t="s">
        <v>3857</v>
      </c>
      <c r="K154" s="118">
        <v>11038619</v>
      </c>
      <c r="L154" s="116" t="s">
        <v>70</v>
      </c>
      <c r="M154" s="124" t="s">
        <v>3856</v>
      </c>
      <c r="N154" s="124">
        <v>901549048</v>
      </c>
      <c r="O154" s="122" t="s">
        <v>3855</v>
      </c>
      <c r="P154" s="239">
        <v>45408</v>
      </c>
      <c r="Q154" s="118">
        <v>11038619</v>
      </c>
      <c r="R154" s="239">
        <v>45420</v>
      </c>
      <c r="S154" s="118">
        <v>11038619</v>
      </c>
      <c r="T154" s="119" t="s">
        <v>67</v>
      </c>
      <c r="U154" s="122">
        <v>7629414</v>
      </c>
      <c r="V154" s="124" t="s">
        <v>3843</v>
      </c>
      <c r="W154" s="125">
        <v>45420</v>
      </c>
      <c r="X154" s="125">
        <v>45426</v>
      </c>
      <c r="Y154" s="231" t="s">
        <v>77</v>
      </c>
      <c r="Z154" s="125">
        <v>45456</v>
      </c>
      <c r="AA154" s="124">
        <f t="shared" si="20"/>
        <v>30</v>
      </c>
      <c r="AB154" s="118">
        <v>0</v>
      </c>
      <c r="AC154" s="118">
        <v>0</v>
      </c>
      <c r="AD154" s="118">
        <v>0</v>
      </c>
      <c r="AE154" s="126" t="s">
        <v>77</v>
      </c>
      <c r="AF154" s="124">
        <f t="shared" si="21"/>
        <v>0</v>
      </c>
      <c r="AG154" s="118">
        <v>0</v>
      </c>
      <c r="AH154" s="118">
        <v>0</v>
      </c>
      <c r="AI154" s="123" t="s">
        <v>77</v>
      </c>
      <c r="AJ154" s="119">
        <v>0</v>
      </c>
      <c r="AK154" s="123" t="s">
        <v>77</v>
      </c>
      <c r="AL154" s="123" t="s">
        <v>77</v>
      </c>
      <c r="AM154" s="124">
        <f t="shared" si="22"/>
        <v>0</v>
      </c>
      <c r="AN154" s="124">
        <f>+K154+AC154-AH154</f>
        <v>11038619</v>
      </c>
      <c r="AO154" s="119" t="s">
        <v>1214</v>
      </c>
      <c r="AP154" s="118">
        <v>11038619</v>
      </c>
      <c r="AQ154" s="119" t="s">
        <v>1214</v>
      </c>
      <c r="AR154" s="118">
        <v>0</v>
      </c>
      <c r="AS154" s="127" t="s">
        <v>77</v>
      </c>
      <c r="AT154" s="96">
        <v>0</v>
      </c>
      <c r="AU154" s="160">
        <f t="shared" si="23"/>
        <v>11038619</v>
      </c>
      <c r="AV154" s="98">
        <f t="shared" si="24"/>
        <v>0</v>
      </c>
      <c r="AW154" s="127" t="s">
        <v>77</v>
      </c>
      <c r="AX154" s="119" t="s">
        <v>1215</v>
      </c>
      <c r="AY154" s="154" t="s">
        <v>3854</v>
      </c>
      <c r="AZ154" s="116" t="s">
        <v>69</v>
      </c>
      <c r="BA154" s="116" t="s">
        <v>69</v>
      </c>
    </row>
    <row r="155" spans="2:53" x14ac:dyDescent="0.25">
      <c r="B155" s="116">
        <v>2024</v>
      </c>
      <c r="C155" s="116">
        <v>891780111</v>
      </c>
      <c r="D155" s="117" t="s">
        <v>64</v>
      </c>
      <c r="E155" s="118" t="s">
        <v>3853</v>
      </c>
      <c r="F155" s="118" t="s">
        <v>3852</v>
      </c>
      <c r="G155" s="247">
        <v>0</v>
      </c>
      <c r="H155" s="119" t="s">
        <v>75</v>
      </c>
      <c r="I155" s="117" t="s">
        <v>65</v>
      </c>
      <c r="J155" s="118" t="s">
        <v>3851</v>
      </c>
      <c r="K155" s="118">
        <v>147700000</v>
      </c>
      <c r="L155" s="116" t="s">
        <v>70</v>
      </c>
      <c r="M155" s="124" t="s">
        <v>3850</v>
      </c>
      <c r="N155" s="124">
        <v>901468650</v>
      </c>
      <c r="O155" s="122">
        <v>641</v>
      </c>
      <c r="P155" s="239">
        <v>45362</v>
      </c>
      <c r="Q155" s="118">
        <v>170900000</v>
      </c>
      <c r="R155" s="239">
        <v>45421</v>
      </c>
      <c r="S155" s="118">
        <v>147700000</v>
      </c>
      <c r="T155" s="119" t="s">
        <v>67</v>
      </c>
      <c r="U155" s="124">
        <v>85155333</v>
      </c>
      <c r="V155" s="124" t="s">
        <v>3755</v>
      </c>
      <c r="W155" s="125">
        <v>45420</v>
      </c>
      <c r="X155" s="125">
        <v>45429</v>
      </c>
      <c r="Y155" s="169">
        <v>45429</v>
      </c>
      <c r="Z155" s="125">
        <v>45459</v>
      </c>
      <c r="AA155" s="124">
        <f t="shared" si="20"/>
        <v>30</v>
      </c>
      <c r="AB155" s="118">
        <v>0</v>
      </c>
      <c r="AC155" s="118">
        <v>0</v>
      </c>
      <c r="AD155" s="118">
        <v>0</v>
      </c>
      <c r="AE155" s="126" t="s">
        <v>77</v>
      </c>
      <c r="AF155" s="124">
        <f t="shared" si="21"/>
        <v>0</v>
      </c>
      <c r="AG155" s="118">
        <v>0</v>
      </c>
      <c r="AH155" s="118">
        <v>0</v>
      </c>
      <c r="AI155" s="123" t="s">
        <v>77</v>
      </c>
      <c r="AJ155" s="119">
        <v>0</v>
      </c>
      <c r="AK155" s="123" t="s">
        <v>77</v>
      </c>
      <c r="AL155" s="123" t="s">
        <v>77</v>
      </c>
      <c r="AM155" s="124">
        <f t="shared" si="22"/>
        <v>0</v>
      </c>
      <c r="AN155" s="124">
        <f>+K155+AC155-AH155</f>
        <v>147700000</v>
      </c>
      <c r="AO155" s="119" t="s">
        <v>69</v>
      </c>
      <c r="AP155" s="118">
        <v>147700000</v>
      </c>
      <c r="AQ155" s="119" t="s">
        <v>1214</v>
      </c>
      <c r="AR155" s="118">
        <v>0</v>
      </c>
      <c r="AS155" s="127" t="s">
        <v>77</v>
      </c>
      <c r="AT155" s="96">
        <v>0</v>
      </c>
      <c r="AU155" s="160">
        <f t="shared" si="23"/>
        <v>147700000</v>
      </c>
      <c r="AV155" s="98">
        <f t="shared" si="24"/>
        <v>0</v>
      </c>
      <c r="AW155" s="127" t="s">
        <v>77</v>
      </c>
      <c r="AX155" s="119" t="s">
        <v>1215</v>
      </c>
      <c r="AY155" s="154" t="s">
        <v>3849</v>
      </c>
      <c r="AZ155" s="116" t="s">
        <v>69</v>
      </c>
      <c r="BA155" s="116" t="s">
        <v>69</v>
      </c>
    </row>
    <row r="156" spans="2:53" x14ac:dyDescent="0.25">
      <c r="B156" s="116">
        <v>2024</v>
      </c>
      <c r="C156" s="116">
        <v>891780111</v>
      </c>
      <c r="D156" s="117" t="s">
        <v>64</v>
      </c>
      <c r="E156" s="118" t="s">
        <v>3848</v>
      </c>
      <c r="F156" s="118" t="s">
        <v>3847</v>
      </c>
      <c r="G156" s="247">
        <v>2019000100064</v>
      </c>
      <c r="H156" s="119" t="s">
        <v>75</v>
      </c>
      <c r="I156" s="117" t="s">
        <v>1819</v>
      </c>
      <c r="J156" s="118" t="s">
        <v>3846</v>
      </c>
      <c r="K156" s="118">
        <v>2800000</v>
      </c>
      <c r="L156" s="116" t="s">
        <v>70</v>
      </c>
      <c r="M156" s="124" t="s">
        <v>3845</v>
      </c>
      <c r="N156" s="124">
        <v>1112967100</v>
      </c>
      <c r="O156" s="122" t="s">
        <v>3844</v>
      </c>
      <c r="P156" s="239">
        <v>45394</v>
      </c>
      <c r="Q156" s="118">
        <v>15434632</v>
      </c>
      <c r="R156" s="239">
        <v>45421</v>
      </c>
      <c r="S156" s="118">
        <v>2800000</v>
      </c>
      <c r="T156" s="119" t="s">
        <v>67</v>
      </c>
      <c r="U156" s="122">
        <v>7629414</v>
      </c>
      <c r="V156" s="124" t="s">
        <v>3843</v>
      </c>
      <c r="W156" s="125">
        <v>45421</v>
      </c>
      <c r="X156" s="125">
        <v>45421</v>
      </c>
      <c r="Y156" s="231" t="s">
        <v>77</v>
      </c>
      <c r="Z156" s="125">
        <v>45462</v>
      </c>
      <c r="AA156" s="124">
        <f t="shared" si="20"/>
        <v>41</v>
      </c>
      <c r="AB156" s="118">
        <v>0</v>
      </c>
      <c r="AC156" s="118">
        <v>0</v>
      </c>
      <c r="AD156" s="118">
        <v>0</v>
      </c>
      <c r="AE156" s="126" t="s">
        <v>77</v>
      </c>
      <c r="AF156" s="124">
        <f t="shared" si="21"/>
        <v>0</v>
      </c>
      <c r="AG156" s="118">
        <v>0</v>
      </c>
      <c r="AH156" s="118">
        <v>0</v>
      </c>
      <c r="AI156" s="123" t="s">
        <v>77</v>
      </c>
      <c r="AJ156" s="119">
        <v>0</v>
      </c>
      <c r="AK156" s="123" t="s">
        <v>77</v>
      </c>
      <c r="AL156" s="123" t="s">
        <v>77</v>
      </c>
      <c r="AM156" s="124">
        <f t="shared" si="22"/>
        <v>0</v>
      </c>
      <c r="AN156" s="124">
        <f>+K156+AC156-AH156</f>
        <v>2800000</v>
      </c>
      <c r="AO156" s="119" t="s">
        <v>1214</v>
      </c>
      <c r="AP156" s="118">
        <v>2800000</v>
      </c>
      <c r="AQ156" s="119" t="s">
        <v>1214</v>
      </c>
      <c r="AR156" s="118">
        <v>0</v>
      </c>
      <c r="AS156" s="127" t="s">
        <v>77</v>
      </c>
      <c r="AT156" s="96">
        <v>0</v>
      </c>
      <c r="AU156" s="160">
        <f t="shared" si="23"/>
        <v>2800000</v>
      </c>
      <c r="AV156" s="98">
        <f t="shared" si="24"/>
        <v>0</v>
      </c>
      <c r="AW156" s="127" t="s">
        <v>77</v>
      </c>
      <c r="AX156" s="119" t="s">
        <v>1215</v>
      </c>
      <c r="AY156" s="154" t="s">
        <v>3842</v>
      </c>
      <c r="AZ156" s="116" t="s">
        <v>69</v>
      </c>
      <c r="BA156" s="116" t="s">
        <v>69</v>
      </c>
    </row>
    <row r="157" spans="2:53" x14ac:dyDescent="0.25">
      <c r="B157" s="116">
        <v>2024</v>
      </c>
      <c r="C157" s="116">
        <v>891780111</v>
      </c>
      <c r="D157" s="117" t="s">
        <v>64</v>
      </c>
      <c r="E157" s="118" t="s">
        <v>3841</v>
      </c>
      <c r="F157" s="118" t="s">
        <v>3840</v>
      </c>
      <c r="G157" s="247">
        <v>0</v>
      </c>
      <c r="H157" s="119" t="s">
        <v>75</v>
      </c>
      <c r="I157" s="117" t="s">
        <v>1819</v>
      </c>
      <c r="J157" s="118" t="s">
        <v>3839</v>
      </c>
      <c r="K157" s="118">
        <v>7500000</v>
      </c>
      <c r="L157" s="116" t="s">
        <v>70</v>
      </c>
      <c r="M157" s="124" t="s">
        <v>3838</v>
      </c>
      <c r="N157" s="124">
        <v>7601791</v>
      </c>
      <c r="O157" s="122">
        <v>286</v>
      </c>
      <c r="P157" s="239">
        <v>45328</v>
      </c>
      <c r="Q157" s="118">
        <v>47000000</v>
      </c>
      <c r="R157" s="239">
        <v>45427</v>
      </c>
      <c r="S157" s="118">
        <v>7500000</v>
      </c>
      <c r="T157" s="119" t="s">
        <v>67</v>
      </c>
      <c r="U157" s="124">
        <v>85155333</v>
      </c>
      <c r="V157" s="124" t="s">
        <v>3755</v>
      </c>
      <c r="W157" s="125">
        <v>45427</v>
      </c>
      <c r="X157" s="125">
        <v>45427</v>
      </c>
      <c r="Y157" s="231" t="s">
        <v>77</v>
      </c>
      <c r="Z157" s="125">
        <v>45442</v>
      </c>
      <c r="AA157" s="124">
        <f t="shared" si="20"/>
        <v>15</v>
      </c>
      <c r="AB157" s="118">
        <v>0</v>
      </c>
      <c r="AC157" s="118">
        <v>0</v>
      </c>
      <c r="AD157" s="118">
        <v>0</v>
      </c>
      <c r="AE157" s="126" t="s">
        <v>77</v>
      </c>
      <c r="AF157" s="124">
        <f t="shared" si="21"/>
        <v>0</v>
      </c>
      <c r="AG157" s="118">
        <v>0</v>
      </c>
      <c r="AH157" s="118">
        <v>0</v>
      </c>
      <c r="AI157" s="123" t="s">
        <v>77</v>
      </c>
      <c r="AJ157" s="119">
        <v>0</v>
      </c>
      <c r="AK157" s="123" t="s">
        <v>77</v>
      </c>
      <c r="AL157" s="123" t="s">
        <v>77</v>
      </c>
      <c r="AM157" s="124">
        <f t="shared" si="22"/>
        <v>0</v>
      </c>
      <c r="AN157" s="124">
        <f>+K157+AC157-AH157</f>
        <v>7500000</v>
      </c>
      <c r="AO157" s="119" t="s">
        <v>1214</v>
      </c>
      <c r="AP157" s="118">
        <v>7500000</v>
      </c>
      <c r="AQ157" s="119" t="s">
        <v>1214</v>
      </c>
      <c r="AR157" s="118">
        <v>0</v>
      </c>
      <c r="AS157" s="127" t="s">
        <v>77</v>
      </c>
      <c r="AT157" s="96">
        <v>0</v>
      </c>
      <c r="AU157" s="160">
        <f t="shared" si="23"/>
        <v>7500000</v>
      </c>
      <c r="AV157" s="98">
        <f t="shared" si="24"/>
        <v>0</v>
      </c>
      <c r="AW157" s="127" t="s">
        <v>77</v>
      </c>
      <c r="AX157" s="119" t="s">
        <v>1215</v>
      </c>
      <c r="AY157" s="154" t="s">
        <v>3837</v>
      </c>
      <c r="AZ157" s="116" t="s">
        <v>69</v>
      </c>
      <c r="BA157" s="116" t="s">
        <v>69</v>
      </c>
    </row>
    <row r="158" spans="2:53" x14ac:dyDescent="0.25">
      <c r="B158" s="116">
        <v>2024</v>
      </c>
      <c r="C158" s="116">
        <v>891780111</v>
      </c>
      <c r="D158" s="117" t="s">
        <v>64</v>
      </c>
      <c r="E158" s="118" t="s">
        <v>3836</v>
      </c>
      <c r="F158" s="118" t="s">
        <v>3835</v>
      </c>
      <c r="G158" s="247">
        <v>0</v>
      </c>
      <c r="H158" s="119" t="s">
        <v>75</v>
      </c>
      <c r="I158" s="117" t="s">
        <v>65</v>
      </c>
      <c r="J158" s="118" t="s">
        <v>3834</v>
      </c>
      <c r="K158" s="118">
        <v>21669996</v>
      </c>
      <c r="L158" s="116" t="s">
        <v>70</v>
      </c>
      <c r="M158" s="124" t="s">
        <v>3833</v>
      </c>
      <c r="N158" s="124">
        <v>36719980</v>
      </c>
      <c r="O158" s="122">
        <v>1007</v>
      </c>
      <c r="P158" s="239">
        <v>45404</v>
      </c>
      <c r="Q158" s="118">
        <v>21700000</v>
      </c>
      <c r="R158" s="239">
        <v>45427</v>
      </c>
      <c r="S158" s="118">
        <v>21669996</v>
      </c>
      <c r="T158" s="119" t="s">
        <v>67</v>
      </c>
      <c r="U158" s="124">
        <v>85155333</v>
      </c>
      <c r="V158" s="124" t="s">
        <v>3755</v>
      </c>
      <c r="W158" s="125">
        <v>45427</v>
      </c>
      <c r="X158" s="125">
        <v>45427</v>
      </c>
      <c r="Y158" s="231" t="s">
        <v>77</v>
      </c>
      <c r="Z158" s="125">
        <v>45460</v>
      </c>
      <c r="AA158" s="124">
        <f t="shared" si="20"/>
        <v>33</v>
      </c>
      <c r="AB158" s="118">
        <v>0</v>
      </c>
      <c r="AC158" s="118">
        <v>0</v>
      </c>
      <c r="AD158" s="118">
        <v>0</v>
      </c>
      <c r="AE158" s="126" t="s">
        <v>77</v>
      </c>
      <c r="AF158" s="124">
        <f t="shared" si="21"/>
        <v>0</v>
      </c>
      <c r="AG158" s="118">
        <v>0</v>
      </c>
      <c r="AH158" s="118">
        <v>0</v>
      </c>
      <c r="AI158" s="123" t="s">
        <v>77</v>
      </c>
      <c r="AJ158" s="119">
        <v>0</v>
      </c>
      <c r="AK158" s="123" t="s">
        <v>77</v>
      </c>
      <c r="AL158" s="123" t="s">
        <v>77</v>
      </c>
      <c r="AM158" s="124">
        <f t="shared" si="22"/>
        <v>0</v>
      </c>
      <c r="AN158" s="124">
        <f>+K158+AC158-AH158</f>
        <v>21669996</v>
      </c>
      <c r="AO158" s="119" t="s">
        <v>69</v>
      </c>
      <c r="AP158" s="118">
        <v>21669996</v>
      </c>
      <c r="AQ158" s="119" t="s">
        <v>1214</v>
      </c>
      <c r="AR158" s="118">
        <v>0</v>
      </c>
      <c r="AS158" s="127" t="s">
        <v>77</v>
      </c>
      <c r="AT158" s="96">
        <v>0</v>
      </c>
      <c r="AU158" s="160">
        <f t="shared" si="23"/>
        <v>21669996</v>
      </c>
      <c r="AV158" s="98">
        <f t="shared" si="24"/>
        <v>0</v>
      </c>
      <c r="AW158" s="127" t="s">
        <v>77</v>
      </c>
      <c r="AX158" s="119" t="s">
        <v>1215</v>
      </c>
      <c r="AY158" s="154" t="s">
        <v>3832</v>
      </c>
      <c r="AZ158" s="116" t="s">
        <v>69</v>
      </c>
      <c r="BA158" s="116" t="s">
        <v>69</v>
      </c>
    </row>
    <row r="159" spans="2:53" x14ac:dyDescent="0.25">
      <c r="B159" s="116">
        <v>2024</v>
      </c>
      <c r="C159" s="116">
        <v>891780111</v>
      </c>
      <c r="D159" s="117" t="s">
        <v>64</v>
      </c>
      <c r="E159" s="118" t="s">
        <v>3831</v>
      </c>
      <c r="F159" s="118" t="s">
        <v>3830</v>
      </c>
      <c r="G159" s="247">
        <v>0</v>
      </c>
      <c r="H159" s="119" t="s">
        <v>75</v>
      </c>
      <c r="I159" s="117" t="s">
        <v>1819</v>
      </c>
      <c r="J159" s="118" t="s">
        <v>3829</v>
      </c>
      <c r="K159" s="118">
        <v>91240000</v>
      </c>
      <c r="L159" s="116" t="s">
        <v>70</v>
      </c>
      <c r="M159" s="124" t="s">
        <v>3828</v>
      </c>
      <c r="N159" s="124">
        <v>900587026</v>
      </c>
      <c r="O159" s="122">
        <v>843</v>
      </c>
      <c r="P159" s="239">
        <v>45386</v>
      </c>
      <c r="Q159" s="118">
        <v>91240000</v>
      </c>
      <c r="R159" s="239">
        <v>45427</v>
      </c>
      <c r="S159" s="118">
        <v>91240000</v>
      </c>
      <c r="T159" s="119" t="s">
        <v>67</v>
      </c>
      <c r="U159" s="124">
        <v>85155333</v>
      </c>
      <c r="V159" s="124" t="s">
        <v>3755</v>
      </c>
      <c r="W159" s="125">
        <v>45427</v>
      </c>
      <c r="X159" s="125">
        <v>45435</v>
      </c>
      <c r="Y159" s="169">
        <v>45435</v>
      </c>
      <c r="Z159" s="125">
        <v>45466</v>
      </c>
      <c r="AA159" s="124">
        <f t="shared" si="20"/>
        <v>31</v>
      </c>
      <c r="AB159" s="118">
        <v>0</v>
      </c>
      <c r="AC159" s="118">
        <v>0</v>
      </c>
      <c r="AD159" s="118">
        <v>0</v>
      </c>
      <c r="AE159" s="126" t="s">
        <v>77</v>
      </c>
      <c r="AF159" s="124">
        <f t="shared" si="21"/>
        <v>0</v>
      </c>
      <c r="AG159" s="118">
        <v>0</v>
      </c>
      <c r="AH159" s="118">
        <v>0</v>
      </c>
      <c r="AI159" s="123" t="s">
        <v>77</v>
      </c>
      <c r="AJ159" s="119">
        <v>0</v>
      </c>
      <c r="AK159" s="123" t="s">
        <v>77</v>
      </c>
      <c r="AL159" s="123" t="s">
        <v>77</v>
      </c>
      <c r="AM159" s="124">
        <f t="shared" si="22"/>
        <v>0</v>
      </c>
      <c r="AN159" s="124">
        <f>+K159+AC159-AH159</f>
        <v>91240000</v>
      </c>
      <c r="AO159" s="119" t="s">
        <v>1214</v>
      </c>
      <c r="AP159" s="118">
        <v>91240000</v>
      </c>
      <c r="AQ159" s="119" t="s">
        <v>1214</v>
      </c>
      <c r="AR159" s="118">
        <v>0</v>
      </c>
      <c r="AS159" s="127" t="s">
        <v>77</v>
      </c>
      <c r="AT159" s="96">
        <v>0</v>
      </c>
      <c r="AU159" s="160">
        <f t="shared" si="23"/>
        <v>91240000</v>
      </c>
      <c r="AV159" s="98">
        <f t="shared" si="24"/>
        <v>0</v>
      </c>
      <c r="AW159" s="127" t="s">
        <v>77</v>
      </c>
      <c r="AX159" s="119" t="s">
        <v>1215</v>
      </c>
      <c r="AY159" s="154" t="s">
        <v>3827</v>
      </c>
      <c r="AZ159" s="116" t="s">
        <v>69</v>
      </c>
      <c r="BA159" s="116" t="s">
        <v>69</v>
      </c>
    </row>
    <row r="160" spans="2:53" x14ac:dyDescent="0.25">
      <c r="B160" s="116">
        <v>2024</v>
      </c>
      <c r="C160" s="116">
        <v>891780111</v>
      </c>
      <c r="D160" s="117" t="s">
        <v>64</v>
      </c>
      <c r="E160" s="118" t="s">
        <v>3826</v>
      </c>
      <c r="F160" s="118" t="s">
        <v>3825</v>
      </c>
      <c r="G160" s="247">
        <v>2020000100116</v>
      </c>
      <c r="H160" s="119" t="s">
        <v>75</v>
      </c>
      <c r="I160" s="117" t="s">
        <v>1819</v>
      </c>
      <c r="J160" s="118" t="s">
        <v>3824</v>
      </c>
      <c r="K160" s="118">
        <v>9433200</v>
      </c>
      <c r="L160" s="116" t="s">
        <v>70</v>
      </c>
      <c r="M160" s="124" t="s">
        <v>3823</v>
      </c>
      <c r="N160" s="124">
        <v>901728831</v>
      </c>
      <c r="O160" s="122" t="s">
        <v>3822</v>
      </c>
      <c r="P160" s="239">
        <v>44979</v>
      </c>
      <c r="Q160" s="118">
        <v>96790436</v>
      </c>
      <c r="R160" s="239">
        <v>45427</v>
      </c>
      <c r="S160" s="118">
        <v>9433200</v>
      </c>
      <c r="T160" s="119" t="s">
        <v>67</v>
      </c>
      <c r="U160" s="124">
        <v>85461685</v>
      </c>
      <c r="V160" s="124" t="s">
        <v>3821</v>
      </c>
      <c r="W160" s="125">
        <v>45427</v>
      </c>
      <c r="X160" s="125">
        <v>45428</v>
      </c>
      <c r="Y160" s="231" t="s">
        <v>77</v>
      </c>
      <c r="Z160" s="125">
        <v>45798</v>
      </c>
      <c r="AA160" s="124">
        <f t="shared" si="20"/>
        <v>370</v>
      </c>
      <c r="AB160" s="118">
        <v>0</v>
      </c>
      <c r="AC160" s="118">
        <v>0</v>
      </c>
      <c r="AD160" s="118">
        <v>0</v>
      </c>
      <c r="AE160" s="126" t="s">
        <v>77</v>
      </c>
      <c r="AF160" s="124">
        <f t="shared" si="21"/>
        <v>0</v>
      </c>
      <c r="AG160" s="118">
        <v>0</v>
      </c>
      <c r="AH160" s="118">
        <v>0</v>
      </c>
      <c r="AI160" s="123" t="s">
        <v>77</v>
      </c>
      <c r="AJ160" s="119">
        <v>0</v>
      </c>
      <c r="AK160" s="123" t="s">
        <v>77</v>
      </c>
      <c r="AL160" s="123" t="s">
        <v>77</v>
      </c>
      <c r="AM160" s="124">
        <f t="shared" si="22"/>
        <v>0</v>
      </c>
      <c r="AN160" s="124">
        <f>+K160+AC160-AH160</f>
        <v>9433200</v>
      </c>
      <c r="AO160" s="119" t="s">
        <v>1214</v>
      </c>
      <c r="AP160" s="118">
        <v>9433200</v>
      </c>
      <c r="AQ160" s="119" t="s">
        <v>1214</v>
      </c>
      <c r="AR160" s="118">
        <v>0</v>
      </c>
      <c r="AS160" s="127" t="s">
        <v>77</v>
      </c>
      <c r="AT160" s="96">
        <v>0</v>
      </c>
      <c r="AU160" s="160">
        <f t="shared" si="23"/>
        <v>9433200</v>
      </c>
      <c r="AV160" s="98">
        <f t="shared" si="24"/>
        <v>0</v>
      </c>
      <c r="AW160" s="127" t="s">
        <v>77</v>
      </c>
      <c r="AX160" s="119" t="s">
        <v>1215</v>
      </c>
      <c r="AY160" s="154" t="s">
        <v>3820</v>
      </c>
      <c r="AZ160" s="116" t="s">
        <v>69</v>
      </c>
      <c r="BA160" s="116" t="s">
        <v>69</v>
      </c>
    </row>
    <row r="161" spans="2:53" x14ac:dyDescent="0.25">
      <c r="B161" s="116">
        <v>2024</v>
      </c>
      <c r="C161" s="116">
        <v>891780111</v>
      </c>
      <c r="D161" s="117" t="s">
        <v>64</v>
      </c>
      <c r="E161" s="118" t="s">
        <v>3819</v>
      </c>
      <c r="F161" s="118" t="s">
        <v>3818</v>
      </c>
      <c r="G161" s="247">
        <v>0</v>
      </c>
      <c r="H161" s="119" t="s">
        <v>75</v>
      </c>
      <c r="I161" s="117" t="s">
        <v>1819</v>
      </c>
      <c r="J161" s="118" t="s">
        <v>3817</v>
      </c>
      <c r="K161" s="118">
        <v>6000000</v>
      </c>
      <c r="L161" s="116" t="s">
        <v>70</v>
      </c>
      <c r="M161" s="124" t="s">
        <v>3816</v>
      </c>
      <c r="N161" s="124">
        <v>57465849</v>
      </c>
      <c r="O161" s="122">
        <v>286</v>
      </c>
      <c r="P161" s="239">
        <v>45328</v>
      </c>
      <c r="Q161" s="118">
        <v>47000000</v>
      </c>
      <c r="R161" s="239">
        <v>45428</v>
      </c>
      <c r="S161" s="118">
        <v>6000000</v>
      </c>
      <c r="T161" s="119" t="s">
        <v>67</v>
      </c>
      <c r="U161" s="124">
        <v>85155333</v>
      </c>
      <c r="V161" s="124" t="s">
        <v>3755</v>
      </c>
      <c r="W161" s="125">
        <v>45427</v>
      </c>
      <c r="X161" s="125">
        <v>45428</v>
      </c>
      <c r="Y161" s="231" t="s">
        <v>77</v>
      </c>
      <c r="Z161" s="125">
        <v>45442</v>
      </c>
      <c r="AA161" s="124">
        <f t="shared" si="20"/>
        <v>14</v>
      </c>
      <c r="AB161" s="118">
        <v>0</v>
      </c>
      <c r="AC161" s="118">
        <v>0</v>
      </c>
      <c r="AD161" s="118">
        <v>0</v>
      </c>
      <c r="AE161" s="126" t="s">
        <v>77</v>
      </c>
      <c r="AF161" s="124">
        <f t="shared" si="21"/>
        <v>0</v>
      </c>
      <c r="AG161" s="118">
        <v>0</v>
      </c>
      <c r="AH161" s="118">
        <v>0</v>
      </c>
      <c r="AI161" s="123" t="s">
        <v>77</v>
      </c>
      <c r="AJ161" s="119">
        <v>0</v>
      </c>
      <c r="AK161" s="123" t="s">
        <v>77</v>
      </c>
      <c r="AL161" s="123" t="s">
        <v>77</v>
      </c>
      <c r="AM161" s="124">
        <f t="shared" si="22"/>
        <v>0</v>
      </c>
      <c r="AN161" s="124">
        <f>+K161+AC161-AH161</f>
        <v>6000000</v>
      </c>
      <c r="AO161" s="119" t="s">
        <v>1214</v>
      </c>
      <c r="AP161" s="118">
        <v>6000000</v>
      </c>
      <c r="AQ161" s="119" t="s">
        <v>1214</v>
      </c>
      <c r="AR161" s="118">
        <v>0</v>
      </c>
      <c r="AS161" s="127" t="s">
        <v>77</v>
      </c>
      <c r="AT161" s="96">
        <v>0</v>
      </c>
      <c r="AU161" s="160">
        <f t="shared" si="23"/>
        <v>6000000</v>
      </c>
      <c r="AV161" s="98">
        <f t="shared" si="24"/>
        <v>0</v>
      </c>
      <c r="AW161" s="127" t="s">
        <v>77</v>
      </c>
      <c r="AX161" s="119" t="s">
        <v>1215</v>
      </c>
      <c r="AY161" s="154" t="s">
        <v>3815</v>
      </c>
      <c r="AZ161" s="116" t="s">
        <v>69</v>
      </c>
      <c r="BA161" s="116" t="s">
        <v>69</v>
      </c>
    </row>
    <row r="162" spans="2:53" x14ac:dyDescent="0.25">
      <c r="B162" s="116">
        <v>2024</v>
      </c>
      <c r="C162" s="116">
        <v>891780111</v>
      </c>
      <c r="D162" s="117" t="s">
        <v>64</v>
      </c>
      <c r="E162" s="118" t="s">
        <v>3814</v>
      </c>
      <c r="F162" s="118" t="s">
        <v>3813</v>
      </c>
      <c r="G162" s="247">
        <v>0</v>
      </c>
      <c r="H162" s="119" t="s">
        <v>75</v>
      </c>
      <c r="I162" s="117" t="s">
        <v>1819</v>
      </c>
      <c r="J162" s="118" t="s">
        <v>3812</v>
      </c>
      <c r="K162" s="118">
        <v>5000000</v>
      </c>
      <c r="L162" s="116" t="s">
        <v>70</v>
      </c>
      <c r="M162" s="124" t="s">
        <v>3811</v>
      </c>
      <c r="N162" s="124">
        <v>1081028294</v>
      </c>
      <c r="O162" s="122">
        <v>286</v>
      </c>
      <c r="P162" s="239">
        <v>45328</v>
      </c>
      <c r="Q162" s="118">
        <v>47000000</v>
      </c>
      <c r="R162" s="239">
        <v>45429</v>
      </c>
      <c r="S162" s="118">
        <v>5000000</v>
      </c>
      <c r="T162" s="119" t="s">
        <v>67</v>
      </c>
      <c r="U162" s="124">
        <v>85155333</v>
      </c>
      <c r="V162" s="124" t="s">
        <v>3755</v>
      </c>
      <c r="W162" s="125">
        <v>45428</v>
      </c>
      <c r="X162" s="125">
        <v>45429</v>
      </c>
      <c r="Y162" s="231" t="s">
        <v>77</v>
      </c>
      <c r="Z162" s="125">
        <v>45442</v>
      </c>
      <c r="AA162" s="124">
        <f t="shared" si="20"/>
        <v>13</v>
      </c>
      <c r="AB162" s="118">
        <v>0</v>
      </c>
      <c r="AC162" s="118">
        <v>0</v>
      </c>
      <c r="AD162" s="118">
        <v>0</v>
      </c>
      <c r="AE162" s="126" t="s">
        <v>77</v>
      </c>
      <c r="AF162" s="124">
        <f t="shared" si="21"/>
        <v>0</v>
      </c>
      <c r="AG162" s="118">
        <v>0</v>
      </c>
      <c r="AH162" s="118">
        <v>0</v>
      </c>
      <c r="AI162" s="123" t="s">
        <v>77</v>
      </c>
      <c r="AJ162" s="119">
        <v>0</v>
      </c>
      <c r="AK162" s="123" t="s">
        <v>77</v>
      </c>
      <c r="AL162" s="123" t="s">
        <v>77</v>
      </c>
      <c r="AM162" s="124">
        <f t="shared" si="22"/>
        <v>0</v>
      </c>
      <c r="AN162" s="124">
        <f>+K162+AC162-AH162</f>
        <v>5000000</v>
      </c>
      <c r="AO162" s="119" t="s">
        <v>1214</v>
      </c>
      <c r="AP162" s="118">
        <v>5000000</v>
      </c>
      <c r="AQ162" s="119" t="s">
        <v>1214</v>
      </c>
      <c r="AR162" s="118">
        <v>0</v>
      </c>
      <c r="AS162" s="127" t="s">
        <v>77</v>
      </c>
      <c r="AT162" s="96">
        <v>0</v>
      </c>
      <c r="AU162" s="160">
        <f t="shared" si="23"/>
        <v>5000000</v>
      </c>
      <c r="AV162" s="98">
        <f t="shared" si="24"/>
        <v>0</v>
      </c>
      <c r="AW162" s="127" t="s">
        <v>77</v>
      </c>
      <c r="AX162" s="119" t="s">
        <v>1215</v>
      </c>
      <c r="AY162" s="154" t="s">
        <v>3810</v>
      </c>
      <c r="AZ162" s="116" t="s">
        <v>69</v>
      </c>
      <c r="BA162" s="116" t="s">
        <v>69</v>
      </c>
    </row>
    <row r="163" spans="2:53" x14ac:dyDescent="0.25">
      <c r="B163" s="116">
        <v>2024</v>
      </c>
      <c r="C163" s="116">
        <v>891780111</v>
      </c>
      <c r="D163" s="117" t="s">
        <v>64</v>
      </c>
      <c r="E163" s="118" t="s">
        <v>3809</v>
      </c>
      <c r="F163" s="118" t="s">
        <v>3808</v>
      </c>
      <c r="G163" s="247">
        <v>0</v>
      </c>
      <c r="H163" s="119" t="s">
        <v>75</v>
      </c>
      <c r="I163" s="117" t="s">
        <v>1819</v>
      </c>
      <c r="J163" s="118" t="s">
        <v>3807</v>
      </c>
      <c r="K163" s="118">
        <v>5000000</v>
      </c>
      <c r="L163" s="116" t="s">
        <v>70</v>
      </c>
      <c r="M163" s="124" t="s">
        <v>3806</v>
      </c>
      <c r="N163" s="124">
        <v>1082862374</v>
      </c>
      <c r="O163" s="122">
        <v>286</v>
      </c>
      <c r="P163" s="239">
        <v>45328</v>
      </c>
      <c r="Q163" s="118">
        <v>47000000</v>
      </c>
      <c r="R163" s="239">
        <v>45429</v>
      </c>
      <c r="S163" s="118">
        <v>5000000</v>
      </c>
      <c r="T163" s="119" t="s">
        <v>67</v>
      </c>
      <c r="U163" s="124">
        <v>85155333</v>
      </c>
      <c r="V163" s="124" t="s">
        <v>3755</v>
      </c>
      <c r="W163" s="125">
        <v>45428</v>
      </c>
      <c r="X163" s="125">
        <v>45429</v>
      </c>
      <c r="Y163" s="231" t="s">
        <v>77</v>
      </c>
      <c r="Z163" s="125">
        <v>45442</v>
      </c>
      <c r="AA163" s="124">
        <f t="shared" si="20"/>
        <v>13</v>
      </c>
      <c r="AB163" s="118">
        <v>0</v>
      </c>
      <c r="AC163" s="118">
        <v>0</v>
      </c>
      <c r="AD163" s="118">
        <v>0</v>
      </c>
      <c r="AE163" s="126" t="s">
        <v>77</v>
      </c>
      <c r="AF163" s="124">
        <f t="shared" si="21"/>
        <v>0</v>
      </c>
      <c r="AG163" s="118">
        <v>0</v>
      </c>
      <c r="AH163" s="118">
        <v>0</v>
      </c>
      <c r="AI163" s="123" t="s">
        <v>77</v>
      </c>
      <c r="AJ163" s="119">
        <v>0</v>
      </c>
      <c r="AK163" s="123" t="s">
        <v>77</v>
      </c>
      <c r="AL163" s="123" t="s">
        <v>77</v>
      </c>
      <c r="AM163" s="124">
        <f t="shared" si="22"/>
        <v>0</v>
      </c>
      <c r="AN163" s="124">
        <f>+K163+AC163-AH163</f>
        <v>5000000</v>
      </c>
      <c r="AO163" s="119" t="s">
        <v>1214</v>
      </c>
      <c r="AP163" s="118">
        <v>5000000</v>
      </c>
      <c r="AQ163" s="119" t="s">
        <v>1214</v>
      </c>
      <c r="AR163" s="118">
        <v>0</v>
      </c>
      <c r="AS163" s="127" t="s">
        <v>77</v>
      </c>
      <c r="AT163" s="96">
        <v>0</v>
      </c>
      <c r="AU163" s="160">
        <f t="shared" si="23"/>
        <v>5000000</v>
      </c>
      <c r="AV163" s="98">
        <f t="shared" si="24"/>
        <v>0</v>
      </c>
      <c r="AW163" s="127" t="s">
        <v>77</v>
      </c>
      <c r="AX163" s="119" t="s">
        <v>1215</v>
      </c>
      <c r="AY163" s="154" t="s">
        <v>3805</v>
      </c>
      <c r="AZ163" s="116" t="s">
        <v>69</v>
      </c>
      <c r="BA163" s="116" t="s">
        <v>69</v>
      </c>
    </row>
    <row r="164" spans="2:53" x14ac:dyDescent="0.25">
      <c r="B164" s="116">
        <v>2024</v>
      </c>
      <c r="C164" s="116">
        <v>891780111</v>
      </c>
      <c r="D164" s="117" t="s">
        <v>64</v>
      </c>
      <c r="E164" s="118" t="s">
        <v>3804</v>
      </c>
      <c r="F164" s="118" t="s">
        <v>3803</v>
      </c>
      <c r="G164" s="247">
        <v>0</v>
      </c>
      <c r="H164" s="119" t="s">
        <v>75</v>
      </c>
      <c r="I164" s="117" t="s">
        <v>65</v>
      </c>
      <c r="J164" s="118" t="s">
        <v>3802</v>
      </c>
      <c r="K164" s="118">
        <v>5000000</v>
      </c>
      <c r="L164" s="116" t="s">
        <v>70</v>
      </c>
      <c r="M164" s="124" t="s">
        <v>3801</v>
      </c>
      <c r="N164" s="124">
        <v>901283655</v>
      </c>
      <c r="O164" s="122">
        <v>684</v>
      </c>
      <c r="P164" s="239">
        <v>45365</v>
      </c>
      <c r="Q164" s="118">
        <v>50000000</v>
      </c>
      <c r="R164" s="239">
        <v>45429</v>
      </c>
      <c r="S164" s="118">
        <v>5000000</v>
      </c>
      <c r="T164" s="119" t="s">
        <v>67</v>
      </c>
      <c r="U164" s="124">
        <v>85155333</v>
      </c>
      <c r="V164" s="124" t="s">
        <v>3755</v>
      </c>
      <c r="W164" s="125">
        <v>45428</v>
      </c>
      <c r="X164" s="125">
        <v>45429</v>
      </c>
      <c r="Y164" s="231" t="s">
        <v>77</v>
      </c>
      <c r="Z164" s="125">
        <v>45473</v>
      </c>
      <c r="AA164" s="124">
        <f t="shared" si="20"/>
        <v>44</v>
      </c>
      <c r="AB164" s="118">
        <v>0</v>
      </c>
      <c r="AC164" s="118">
        <v>0</v>
      </c>
      <c r="AD164" s="118">
        <v>0</v>
      </c>
      <c r="AE164" s="126" t="s">
        <v>77</v>
      </c>
      <c r="AF164" s="124">
        <f t="shared" si="21"/>
        <v>0</v>
      </c>
      <c r="AG164" s="118">
        <v>0</v>
      </c>
      <c r="AH164" s="118">
        <v>0</v>
      </c>
      <c r="AI164" s="123" t="s">
        <v>77</v>
      </c>
      <c r="AJ164" s="119">
        <v>0</v>
      </c>
      <c r="AK164" s="123" t="s">
        <v>77</v>
      </c>
      <c r="AL164" s="123" t="s">
        <v>77</v>
      </c>
      <c r="AM164" s="124">
        <f t="shared" si="22"/>
        <v>0</v>
      </c>
      <c r="AN164" s="124">
        <f>+K164+AC164-AH164</f>
        <v>5000000</v>
      </c>
      <c r="AO164" s="119" t="s">
        <v>69</v>
      </c>
      <c r="AP164" s="118">
        <v>5000000</v>
      </c>
      <c r="AQ164" s="119" t="s">
        <v>1214</v>
      </c>
      <c r="AR164" s="118">
        <v>0</v>
      </c>
      <c r="AS164" s="127" t="s">
        <v>77</v>
      </c>
      <c r="AT164" s="96">
        <v>0</v>
      </c>
      <c r="AU164" s="160">
        <f t="shared" si="23"/>
        <v>5000000</v>
      </c>
      <c r="AV164" s="98">
        <f t="shared" si="24"/>
        <v>0</v>
      </c>
      <c r="AW164" s="127" t="s">
        <v>77</v>
      </c>
      <c r="AX164" s="119" t="s">
        <v>1215</v>
      </c>
      <c r="AY164" s="154" t="s">
        <v>3800</v>
      </c>
      <c r="AZ164" s="116" t="s">
        <v>69</v>
      </c>
      <c r="BA164" s="116" t="s">
        <v>69</v>
      </c>
    </row>
    <row r="165" spans="2:53" x14ac:dyDescent="0.25">
      <c r="B165" s="116">
        <v>2024</v>
      </c>
      <c r="C165" s="116">
        <v>891780111</v>
      </c>
      <c r="D165" s="117" t="s">
        <v>64</v>
      </c>
      <c r="E165" s="118" t="s">
        <v>3799</v>
      </c>
      <c r="F165" s="118" t="s">
        <v>3798</v>
      </c>
      <c r="G165" s="247">
        <v>0</v>
      </c>
      <c r="H165" s="119" t="s">
        <v>75</v>
      </c>
      <c r="I165" s="117" t="s">
        <v>65</v>
      </c>
      <c r="J165" s="118" t="s">
        <v>3797</v>
      </c>
      <c r="K165" s="118">
        <v>28526240</v>
      </c>
      <c r="L165" s="116" t="s">
        <v>70</v>
      </c>
      <c r="M165" s="124" t="s">
        <v>3796</v>
      </c>
      <c r="N165" s="124">
        <v>900845290</v>
      </c>
      <c r="O165" s="122">
        <v>1180</v>
      </c>
      <c r="P165" s="239">
        <v>45427</v>
      </c>
      <c r="Q165" s="118">
        <v>28526240</v>
      </c>
      <c r="R165" s="239">
        <v>45429</v>
      </c>
      <c r="S165" s="118">
        <v>28526240</v>
      </c>
      <c r="T165" s="119" t="s">
        <v>67</v>
      </c>
      <c r="U165" s="124">
        <v>85155333</v>
      </c>
      <c r="V165" s="124" t="s">
        <v>3755</v>
      </c>
      <c r="W165" s="125">
        <v>45429</v>
      </c>
      <c r="X165" s="125">
        <v>45429</v>
      </c>
      <c r="Y165" s="231" t="s">
        <v>77</v>
      </c>
      <c r="Z165" s="125">
        <v>45460</v>
      </c>
      <c r="AA165" s="124">
        <f t="shared" si="20"/>
        <v>31</v>
      </c>
      <c r="AB165" s="118">
        <v>0</v>
      </c>
      <c r="AC165" s="118">
        <v>0</v>
      </c>
      <c r="AD165" s="118">
        <v>0</v>
      </c>
      <c r="AE165" s="126" t="s">
        <v>77</v>
      </c>
      <c r="AF165" s="124">
        <f t="shared" si="21"/>
        <v>0</v>
      </c>
      <c r="AG165" s="118">
        <v>0</v>
      </c>
      <c r="AH165" s="118">
        <v>0</v>
      </c>
      <c r="AI165" s="123" t="s">
        <v>77</v>
      </c>
      <c r="AJ165" s="119">
        <v>0</v>
      </c>
      <c r="AK165" s="123" t="s">
        <v>77</v>
      </c>
      <c r="AL165" s="123" t="s">
        <v>77</v>
      </c>
      <c r="AM165" s="124">
        <f t="shared" si="22"/>
        <v>0</v>
      </c>
      <c r="AN165" s="124">
        <f>+K165+AC165-AH165</f>
        <v>28526240</v>
      </c>
      <c r="AO165" s="119" t="s">
        <v>69</v>
      </c>
      <c r="AP165" s="118">
        <v>28526240</v>
      </c>
      <c r="AQ165" s="119" t="s">
        <v>1214</v>
      </c>
      <c r="AR165" s="118">
        <v>0</v>
      </c>
      <c r="AS165" s="127" t="s">
        <v>77</v>
      </c>
      <c r="AT165" s="96">
        <v>0</v>
      </c>
      <c r="AU165" s="160">
        <f t="shared" si="23"/>
        <v>28526240</v>
      </c>
      <c r="AV165" s="98">
        <f t="shared" si="24"/>
        <v>0</v>
      </c>
      <c r="AW165" s="127" t="s">
        <v>77</v>
      </c>
      <c r="AX165" s="119" t="s">
        <v>1215</v>
      </c>
      <c r="AY165" s="161" t="s">
        <v>3795</v>
      </c>
      <c r="AZ165" s="116" t="s">
        <v>69</v>
      </c>
      <c r="BA165" s="116" t="s">
        <v>69</v>
      </c>
    </row>
    <row r="166" spans="2:53" x14ac:dyDescent="0.25">
      <c r="B166" s="116">
        <v>2024</v>
      </c>
      <c r="C166" s="116">
        <v>891780111</v>
      </c>
      <c r="D166" s="117" t="s">
        <v>64</v>
      </c>
      <c r="E166" s="118" t="s">
        <v>3794</v>
      </c>
      <c r="F166" s="118" t="s">
        <v>3793</v>
      </c>
      <c r="G166" s="247">
        <v>0</v>
      </c>
      <c r="H166" s="119" t="s">
        <v>75</v>
      </c>
      <c r="I166" s="117" t="s">
        <v>1819</v>
      </c>
      <c r="J166" s="118" t="s">
        <v>3792</v>
      </c>
      <c r="K166" s="118">
        <v>11400000</v>
      </c>
      <c r="L166" s="116" t="s">
        <v>70</v>
      </c>
      <c r="M166" s="124" t="s">
        <v>3791</v>
      </c>
      <c r="N166" s="124">
        <v>7144192</v>
      </c>
      <c r="O166" s="122">
        <v>1072</v>
      </c>
      <c r="P166" s="239">
        <v>45408</v>
      </c>
      <c r="Q166" s="118">
        <v>11400000</v>
      </c>
      <c r="R166" s="239">
        <v>45432</v>
      </c>
      <c r="S166" s="118">
        <v>11400000</v>
      </c>
      <c r="T166" s="119" t="s">
        <v>67</v>
      </c>
      <c r="U166" s="124">
        <v>16078654</v>
      </c>
      <c r="V166" s="124" t="s">
        <v>3772</v>
      </c>
      <c r="W166" s="125">
        <v>45429</v>
      </c>
      <c r="X166" s="125">
        <v>45432</v>
      </c>
      <c r="Y166" s="231" t="s">
        <v>77</v>
      </c>
      <c r="Z166" s="125">
        <v>45503</v>
      </c>
      <c r="AA166" s="124">
        <f t="shared" si="20"/>
        <v>71</v>
      </c>
      <c r="AB166" s="118">
        <v>0</v>
      </c>
      <c r="AC166" s="118">
        <v>0</v>
      </c>
      <c r="AD166" s="118">
        <v>0</v>
      </c>
      <c r="AE166" s="126" t="s">
        <v>77</v>
      </c>
      <c r="AF166" s="124">
        <f t="shared" si="21"/>
        <v>0</v>
      </c>
      <c r="AG166" s="118">
        <v>0</v>
      </c>
      <c r="AH166" s="118">
        <v>0</v>
      </c>
      <c r="AI166" s="123" t="s">
        <v>77</v>
      </c>
      <c r="AJ166" s="119">
        <v>0</v>
      </c>
      <c r="AK166" s="123" t="s">
        <v>77</v>
      </c>
      <c r="AL166" s="123" t="s">
        <v>77</v>
      </c>
      <c r="AM166" s="124">
        <f t="shared" si="22"/>
        <v>0</v>
      </c>
      <c r="AN166" s="124">
        <f>+K166+AC166-AH166</f>
        <v>11400000</v>
      </c>
      <c r="AO166" s="119" t="s">
        <v>1214</v>
      </c>
      <c r="AP166" s="118">
        <v>11400000</v>
      </c>
      <c r="AQ166" s="119" t="s">
        <v>1214</v>
      </c>
      <c r="AR166" s="118">
        <v>0</v>
      </c>
      <c r="AS166" s="127" t="s">
        <v>77</v>
      </c>
      <c r="AT166" s="96">
        <v>0</v>
      </c>
      <c r="AU166" s="160">
        <f t="shared" si="23"/>
        <v>11400000</v>
      </c>
      <c r="AV166" s="98">
        <f t="shared" si="24"/>
        <v>0</v>
      </c>
      <c r="AW166" s="127" t="s">
        <v>77</v>
      </c>
      <c r="AX166" s="119" t="s">
        <v>1215</v>
      </c>
      <c r="AY166" s="154" t="s">
        <v>3790</v>
      </c>
      <c r="AZ166" s="116" t="s">
        <v>69</v>
      </c>
      <c r="BA166" s="116" t="s">
        <v>69</v>
      </c>
    </row>
    <row r="167" spans="2:53" x14ac:dyDescent="0.25">
      <c r="B167" s="116">
        <v>2024</v>
      </c>
      <c r="C167" s="116">
        <v>891780111</v>
      </c>
      <c r="D167" s="117" t="s">
        <v>64</v>
      </c>
      <c r="E167" s="118" t="s">
        <v>3789</v>
      </c>
      <c r="F167" s="118" t="s">
        <v>3788</v>
      </c>
      <c r="G167" s="247">
        <v>0</v>
      </c>
      <c r="H167" s="119" t="s">
        <v>75</v>
      </c>
      <c r="I167" s="117" t="s">
        <v>1819</v>
      </c>
      <c r="J167" s="118" t="s">
        <v>3778</v>
      </c>
      <c r="K167" s="118">
        <v>3400000</v>
      </c>
      <c r="L167" s="116" t="s">
        <v>70</v>
      </c>
      <c r="M167" s="124" t="s">
        <v>2695</v>
      </c>
      <c r="N167" s="124">
        <v>1083029427</v>
      </c>
      <c r="O167" s="122">
        <v>1182</v>
      </c>
      <c r="P167" s="239">
        <v>45427</v>
      </c>
      <c r="Q167" s="118">
        <v>13800000</v>
      </c>
      <c r="R167" s="239">
        <v>45432</v>
      </c>
      <c r="S167" s="118">
        <v>3400000</v>
      </c>
      <c r="T167" s="119" t="s">
        <v>67</v>
      </c>
      <c r="U167" s="124">
        <v>85155333</v>
      </c>
      <c r="V167" s="124" t="s">
        <v>3755</v>
      </c>
      <c r="W167" s="125">
        <v>45432</v>
      </c>
      <c r="X167" s="125">
        <v>45432</v>
      </c>
      <c r="Y167" s="231" t="s">
        <v>77</v>
      </c>
      <c r="Z167" s="125">
        <v>45442</v>
      </c>
      <c r="AA167" s="124">
        <f t="shared" si="20"/>
        <v>10</v>
      </c>
      <c r="AB167" s="118">
        <v>0</v>
      </c>
      <c r="AC167" s="118">
        <v>0</v>
      </c>
      <c r="AD167" s="118">
        <v>0</v>
      </c>
      <c r="AE167" s="126" t="s">
        <v>77</v>
      </c>
      <c r="AF167" s="124">
        <f t="shared" si="21"/>
        <v>0</v>
      </c>
      <c r="AG167" s="118">
        <v>0</v>
      </c>
      <c r="AH167" s="118">
        <v>0</v>
      </c>
      <c r="AI167" s="123" t="s">
        <v>77</v>
      </c>
      <c r="AJ167" s="119">
        <v>0</v>
      </c>
      <c r="AK167" s="123" t="s">
        <v>77</v>
      </c>
      <c r="AL167" s="123" t="s">
        <v>77</v>
      </c>
      <c r="AM167" s="124">
        <f t="shared" si="22"/>
        <v>0</v>
      </c>
      <c r="AN167" s="124">
        <f>+K167+AC167-AH167</f>
        <v>3400000</v>
      </c>
      <c r="AO167" s="119" t="s">
        <v>1214</v>
      </c>
      <c r="AP167" s="118">
        <v>3400000</v>
      </c>
      <c r="AQ167" s="119" t="s">
        <v>1214</v>
      </c>
      <c r="AR167" s="118">
        <v>0</v>
      </c>
      <c r="AS167" s="127" t="s">
        <v>77</v>
      </c>
      <c r="AT167" s="96">
        <v>0</v>
      </c>
      <c r="AU167" s="160">
        <f t="shared" si="23"/>
        <v>3400000</v>
      </c>
      <c r="AV167" s="98">
        <f t="shared" si="24"/>
        <v>0</v>
      </c>
      <c r="AW167" s="127" t="s">
        <v>77</v>
      </c>
      <c r="AX167" s="119" t="s">
        <v>1215</v>
      </c>
      <c r="AY167" s="154" t="s">
        <v>3787</v>
      </c>
      <c r="AZ167" s="116" t="s">
        <v>69</v>
      </c>
      <c r="BA167" s="116" t="s">
        <v>69</v>
      </c>
    </row>
    <row r="168" spans="2:53" x14ac:dyDescent="0.25">
      <c r="B168" s="116">
        <v>2024</v>
      </c>
      <c r="C168" s="116">
        <v>891780111</v>
      </c>
      <c r="D168" s="117" t="s">
        <v>64</v>
      </c>
      <c r="E168" s="118" t="s">
        <v>3786</v>
      </c>
      <c r="F168" s="118" t="s">
        <v>3785</v>
      </c>
      <c r="G168" s="247">
        <v>0</v>
      </c>
      <c r="H168" s="119" t="s">
        <v>75</v>
      </c>
      <c r="I168" s="117" t="s">
        <v>1819</v>
      </c>
      <c r="J168" s="118" t="s">
        <v>3778</v>
      </c>
      <c r="K168" s="118">
        <v>3400000</v>
      </c>
      <c r="L168" s="116" t="s">
        <v>70</v>
      </c>
      <c r="M168" s="124" t="s">
        <v>2392</v>
      </c>
      <c r="N168" s="124">
        <v>1082984815</v>
      </c>
      <c r="O168" s="122">
        <v>1182</v>
      </c>
      <c r="P168" s="239">
        <v>45427</v>
      </c>
      <c r="Q168" s="118">
        <v>13800000</v>
      </c>
      <c r="R168" s="239">
        <v>45432</v>
      </c>
      <c r="S168" s="118">
        <v>3400000</v>
      </c>
      <c r="T168" s="119" t="s">
        <v>67</v>
      </c>
      <c r="U168" s="124">
        <v>85155333</v>
      </c>
      <c r="V168" s="124" t="s">
        <v>3755</v>
      </c>
      <c r="W168" s="125">
        <v>45432</v>
      </c>
      <c r="X168" s="125">
        <v>45432</v>
      </c>
      <c r="Y168" s="231" t="s">
        <v>77</v>
      </c>
      <c r="Z168" s="125">
        <v>45442</v>
      </c>
      <c r="AA168" s="124">
        <f t="shared" ref="AA168:AA174" si="25">+IF(Y168="1800-01-01",Z168-X168,Z168-Y168)</f>
        <v>10</v>
      </c>
      <c r="AB168" s="118">
        <v>0</v>
      </c>
      <c r="AC168" s="118">
        <v>0</v>
      </c>
      <c r="AD168" s="118">
        <v>0</v>
      </c>
      <c r="AE168" s="126" t="s">
        <v>77</v>
      </c>
      <c r="AF168" s="124">
        <f t="shared" ref="AF168:AF174" si="26">+IF(AE168="1800-01-01",0,AE168-Z168)</f>
        <v>0</v>
      </c>
      <c r="AG168" s="118">
        <v>0</v>
      </c>
      <c r="AH168" s="118">
        <v>0</v>
      </c>
      <c r="AI168" s="123" t="s">
        <v>77</v>
      </c>
      <c r="AJ168" s="119">
        <v>0</v>
      </c>
      <c r="AK168" s="123" t="s">
        <v>77</v>
      </c>
      <c r="AL168" s="123" t="s">
        <v>77</v>
      </c>
      <c r="AM168" s="124">
        <f t="shared" ref="AM168:AM174" si="27">+IF(AK168="1800-01-01",0,AL168-AK168)</f>
        <v>0</v>
      </c>
      <c r="AN168" s="124">
        <f>+K168+AC168-AH168</f>
        <v>3400000</v>
      </c>
      <c r="AO168" s="119" t="s">
        <v>1214</v>
      </c>
      <c r="AP168" s="118">
        <v>3400000</v>
      </c>
      <c r="AQ168" s="119" t="s">
        <v>1214</v>
      </c>
      <c r="AR168" s="118">
        <v>0</v>
      </c>
      <c r="AS168" s="127" t="s">
        <v>77</v>
      </c>
      <c r="AT168" s="96">
        <v>0</v>
      </c>
      <c r="AU168" s="160">
        <f t="shared" ref="AU168:AU174" si="28">AN168-AT168</f>
        <v>3400000</v>
      </c>
      <c r="AV168" s="98">
        <f t="shared" ref="AV168:AV174" si="29">+IFERROR(AT168/AN168,"_")</f>
        <v>0</v>
      </c>
      <c r="AW168" s="127" t="s">
        <v>77</v>
      </c>
      <c r="AX168" s="119" t="s">
        <v>1215</v>
      </c>
      <c r="AY168" s="154" t="s">
        <v>3784</v>
      </c>
      <c r="AZ168" s="116" t="s">
        <v>69</v>
      </c>
      <c r="BA168" s="116" t="s">
        <v>69</v>
      </c>
    </row>
    <row r="169" spans="2:53" x14ac:dyDescent="0.25">
      <c r="B169" s="116">
        <v>2024</v>
      </c>
      <c r="C169" s="116">
        <v>891780111</v>
      </c>
      <c r="D169" s="117" t="s">
        <v>64</v>
      </c>
      <c r="E169" s="118" t="s">
        <v>3783</v>
      </c>
      <c r="F169" s="118" t="s">
        <v>3782</v>
      </c>
      <c r="G169" s="247">
        <v>0</v>
      </c>
      <c r="H169" s="119" t="s">
        <v>75</v>
      </c>
      <c r="I169" s="117" t="s">
        <v>1819</v>
      </c>
      <c r="J169" s="118" t="s">
        <v>3778</v>
      </c>
      <c r="K169" s="118">
        <v>3400000</v>
      </c>
      <c r="L169" s="116" t="s">
        <v>70</v>
      </c>
      <c r="M169" s="124" t="s">
        <v>2398</v>
      </c>
      <c r="N169" s="124">
        <v>1042457246</v>
      </c>
      <c r="O169" s="122">
        <v>1182</v>
      </c>
      <c r="P169" s="239">
        <v>45427</v>
      </c>
      <c r="Q169" s="118">
        <v>13800000</v>
      </c>
      <c r="R169" s="239">
        <v>45432</v>
      </c>
      <c r="S169" s="118">
        <v>3400000</v>
      </c>
      <c r="T169" s="119" t="s">
        <v>67</v>
      </c>
      <c r="U169" s="124">
        <v>85155333</v>
      </c>
      <c r="V169" s="124" t="s">
        <v>3755</v>
      </c>
      <c r="W169" s="125">
        <v>45432</v>
      </c>
      <c r="X169" s="125">
        <v>45432</v>
      </c>
      <c r="Y169" s="231" t="s">
        <v>77</v>
      </c>
      <c r="Z169" s="125">
        <v>45442</v>
      </c>
      <c r="AA169" s="124">
        <f t="shared" si="25"/>
        <v>10</v>
      </c>
      <c r="AB169" s="118">
        <v>0</v>
      </c>
      <c r="AC169" s="118">
        <v>0</v>
      </c>
      <c r="AD169" s="118">
        <v>0</v>
      </c>
      <c r="AE169" s="126" t="s">
        <v>77</v>
      </c>
      <c r="AF169" s="124">
        <f t="shared" si="26"/>
        <v>0</v>
      </c>
      <c r="AG169" s="118">
        <v>0</v>
      </c>
      <c r="AH169" s="118">
        <v>0</v>
      </c>
      <c r="AI169" s="123" t="s">
        <v>77</v>
      </c>
      <c r="AJ169" s="119">
        <v>0</v>
      </c>
      <c r="AK169" s="123" t="s">
        <v>77</v>
      </c>
      <c r="AL169" s="123" t="s">
        <v>77</v>
      </c>
      <c r="AM169" s="124">
        <f t="shared" si="27"/>
        <v>0</v>
      </c>
      <c r="AN169" s="124">
        <f>+K169+AC169-AH169</f>
        <v>3400000</v>
      </c>
      <c r="AO169" s="119" t="s">
        <v>1214</v>
      </c>
      <c r="AP169" s="118">
        <v>3400000</v>
      </c>
      <c r="AQ169" s="119" t="s">
        <v>1214</v>
      </c>
      <c r="AR169" s="118">
        <v>0</v>
      </c>
      <c r="AS169" s="127" t="s">
        <v>77</v>
      </c>
      <c r="AT169" s="96">
        <v>0</v>
      </c>
      <c r="AU169" s="160">
        <f t="shared" si="28"/>
        <v>3400000</v>
      </c>
      <c r="AV169" s="98">
        <f t="shared" si="29"/>
        <v>0</v>
      </c>
      <c r="AW169" s="127" t="s">
        <v>77</v>
      </c>
      <c r="AX169" s="119" t="s">
        <v>1215</v>
      </c>
      <c r="AY169" s="154" t="s">
        <v>3781</v>
      </c>
      <c r="AZ169" s="116" t="s">
        <v>69</v>
      </c>
      <c r="BA169" s="116" t="s">
        <v>69</v>
      </c>
    </row>
    <row r="170" spans="2:53" x14ac:dyDescent="0.25">
      <c r="B170" s="116">
        <v>2024</v>
      </c>
      <c r="C170" s="116">
        <v>891780111</v>
      </c>
      <c r="D170" s="117" t="s">
        <v>64</v>
      </c>
      <c r="E170" s="118" t="s">
        <v>3780</v>
      </c>
      <c r="F170" s="118" t="s">
        <v>3779</v>
      </c>
      <c r="G170" s="247">
        <v>0</v>
      </c>
      <c r="H170" s="119" t="s">
        <v>75</v>
      </c>
      <c r="I170" s="117" t="s">
        <v>1819</v>
      </c>
      <c r="J170" s="118" t="s">
        <v>3778</v>
      </c>
      <c r="K170" s="118">
        <v>2700000</v>
      </c>
      <c r="L170" s="116" t="s">
        <v>70</v>
      </c>
      <c r="M170" s="124" t="s">
        <v>2391</v>
      </c>
      <c r="N170" s="124">
        <v>1083007524</v>
      </c>
      <c r="O170" s="122">
        <v>1182</v>
      </c>
      <c r="P170" s="239">
        <v>45427</v>
      </c>
      <c r="Q170" s="118">
        <v>13800000</v>
      </c>
      <c r="R170" s="239">
        <v>45432</v>
      </c>
      <c r="S170" s="118">
        <v>3400000</v>
      </c>
      <c r="T170" s="119" t="s">
        <v>67</v>
      </c>
      <c r="U170" s="124">
        <v>85155333</v>
      </c>
      <c r="V170" s="124" t="s">
        <v>3755</v>
      </c>
      <c r="W170" s="125">
        <v>45432</v>
      </c>
      <c r="X170" s="125">
        <v>45432</v>
      </c>
      <c r="Y170" s="231" t="s">
        <v>77</v>
      </c>
      <c r="Z170" s="125">
        <v>45442</v>
      </c>
      <c r="AA170" s="124">
        <f t="shared" si="25"/>
        <v>10</v>
      </c>
      <c r="AB170" s="118">
        <v>0</v>
      </c>
      <c r="AC170" s="118">
        <v>0</v>
      </c>
      <c r="AD170" s="118">
        <v>0</v>
      </c>
      <c r="AE170" s="126" t="s">
        <v>77</v>
      </c>
      <c r="AF170" s="124">
        <f t="shared" si="26"/>
        <v>0</v>
      </c>
      <c r="AG170" s="118">
        <v>0</v>
      </c>
      <c r="AH170" s="118">
        <v>0</v>
      </c>
      <c r="AI170" s="123" t="s">
        <v>77</v>
      </c>
      <c r="AJ170" s="119">
        <v>0</v>
      </c>
      <c r="AK170" s="123" t="s">
        <v>77</v>
      </c>
      <c r="AL170" s="123" t="s">
        <v>77</v>
      </c>
      <c r="AM170" s="124">
        <f t="shared" si="27"/>
        <v>0</v>
      </c>
      <c r="AN170" s="124">
        <f>+K170+AC170-AH170</f>
        <v>2700000</v>
      </c>
      <c r="AO170" s="119" t="s">
        <v>1214</v>
      </c>
      <c r="AP170" s="118">
        <v>2700000</v>
      </c>
      <c r="AQ170" s="119" t="s">
        <v>1214</v>
      </c>
      <c r="AR170" s="118">
        <v>0</v>
      </c>
      <c r="AS170" s="127" t="s">
        <v>77</v>
      </c>
      <c r="AT170" s="96">
        <v>0</v>
      </c>
      <c r="AU170" s="160">
        <f t="shared" si="28"/>
        <v>2700000</v>
      </c>
      <c r="AV170" s="98">
        <f t="shared" si="29"/>
        <v>0</v>
      </c>
      <c r="AW170" s="127" t="s">
        <v>77</v>
      </c>
      <c r="AX170" s="119" t="s">
        <v>1215</v>
      </c>
      <c r="AY170" s="154" t="s">
        <v>3777</v>
      </c>
      <c r="AZ170" s="116" t="s">
        <v>69</v>
      </c>
      <c r="BA170" s="116" t="s">
        <v>69</v>
      </c>
    </row>
    <row r="171" spans="2:53" x14ac:dyDescent="0.25">
      <c r="B171" s="116">
        <v>2024</v>
      </c>
      <c r="C171" s="116">
        <v>891780111</v>
      </c>
      <c r="D171" s="117" t="s">
        <v>64</v>
      </c>
      <c r="E171" s="118" t="s">
        <v>3776</v>
      </c>
      <c r="F171" s="118" t="s">
        <v>3775</v>
      </c>
      <c r="G171" s="247">
        <v>0</v>
      </c>
      <c r="H171" s="119" t="s">
        <v>75</v>
      </c>
      <c r="I171" s="117" t="s">
        <v>1819</v>
      </c>
      <c r="J171" s="118" t="s">
        <v>3774</v>
      </c>
      <c r="K171" s="118">
        <v>5760000</v>
      </c>
      <c r="L171" s="116" t="s">
        <v>70</v>
      </c>
      <c r="M171" s="124" t="s">
        <v>3773</v>
      </c>
      <c r="N171" s="124">
        <v>1082996860</v>
      </c>
      <c r="O171" s="122">
        <v>216</v>
      </c>
      <c r="P171" s="239">
        <v>45322</v>
      </c>
      <c r="Q171" s="118">
        <v>67200000</v>
      </c>
      <c r="R171" s="239">
        <v>45434</v>
      </c>
      <c r="S171" s="118">
        <v>5760000</v>
      </c>
      <c r="T171" s="119" t="s">
        <v>67</v>
      </c>
      <c r="U171" s="124">
        <v>16078654</v>
      </c>
      <c r="V171" s="124" t="s">
        <v>3772</v>
      </c>
      <c r="W171" s="125">
        <v>45433</v>
      </c>
      <c r="X171" s="125">
        <v>45434</v>
      </c>
      <c r="Y171" s="231" t="s">
        <v>77</v>
      </c>
      <c r="Z171" s="125">
        <v>45498</v>
      </c>
      <c r="AA171" s="124">
        <f t="shared" si="25"/>
        <v>64</v>
      </c>
      <c r="AB171" s="118">
        <v>0</v>
      </c>
      <c r="AC171" s="118">
        <v>0</v>
      </c>
      <c r="AD171" s="118">
        <v>0</v>
      </c>
      <c r="AE171" s="126" t="s">
        <v>77</v>
      </c>
      <c r="AF171" s="124">
        <f t="shared" si="26"/>
        <v>0</v>
      </c>
      <c r="AG171" s="118">
        <v>0</v>
      </c>
      <c r="AH171" s="118">
        <v>0</v>
      </c>
      <c r="AI171" s="123" t="s">
        <v>77</v>
      </c>
      <c r="AJ171" s="119">
        <v>0</v>
      </c>
      <c r="AK171" s="123" t="s">
        <v>77</v>
      </c>
      <c r="AL171" s="123" t="s">
        <v>77</v>
      </c>
      <c r="AM171" s="124">
        <f t="shared" si="27"/>
        <v>0</v>
      </c>
      <c r="AN171" s="124">
        <f>+K171+AC171-AH171</f>
        <v>5760000</v>
      </c>
      <c r="AO171" s="119" t="s">
        <v>1214</v>
      </c>
      <c r="AP171" s="118">
        <v>5760000</v>
      </c>
      <c r="AQ171" s="119" t="s">
        <v>1214</v>
      </c>
      <c r="AR171" s="118">
        <v>0</v>
      </c>
      <c r="AS171" s="127" t="s">
        <v>77</v>
      </c>
      <c r="AT171" s="96">
        <v>0</v>
      </c>
      <c r="AU171" s="160">
        <f t="shared" si="28"/>
        <v>5760000</v>
      </c>
      <c r="AV171" s="98">
        <f t="shared" si="29"/>
        <v>0</v>
      </c>
      <c r="AW171" s="127" t="s">
        <v>77</v>
      </c>
      <c r="AX171" s="119" t="s">
        <v>1215</v>
      </c>
      <c r="AY171" s="154" t="s">
        <v>3771</v>
      </c>
      <c r="AZ171" s="116" t="s">
        <v>69</v>
      </c>
      <c r="BA171" s="116" t="s">
        <v>69</v>
      </c>
    </row>
    <row r="172" spans="2:53" x14ac:dyDescent="0.25">
      <c r="B172" s="116">
        <v>2024</v>
      </c>
      <c r="C172" s="116">
        <v>891780111</v>
      </c>
      <c r="D172" s="117" t="s">
        <v>64</v>
      </c>
      <c r="E172" s="118" t="s">
        <v>3770</v>
      </c>
      <c r="F172" s="118" t="s">
        <v>3769</v>
      </c>
      <c r="G172" s="247">
        <v>0</v>
      </c>
      <c r="H172" s="119" t="s">
        <v>75</v>
      </c>
      <c r="I172" s="117" t="s">
        <v>1819</v>
      </c>
      <c r="J172" s="118" t="s">
        <v>3768</v>
      </c>
      <c r="K172" s="118">
        <v>6500000</v>
      </c>
      <c r="L172" s="116" t="s">
        <v>70</v>
      </c>
      <c r="M172" s="124" t="s">
        <v>3767</v>
      </c>
      <c r="N172" s="124">
        <v>1083022598</v>
      </c>
      <c r="O172" s="122">
        <v>841</v>
      </c>
      <c r="P172" s="239">
        <v>45386</v>
      </c>
      <c r="Q172" s="118">
        <v>66600000</v>
      </c>
      <c r="R172" s="239">
        <v>45441</v>
      </c>
      <c r="S172" s="118">
        <v>6500000</v>
      </c>
      <c r="T172" s="119" t="s">
        <v>67</v>
      </c>
      <c r="U172" s="124">
        <v>1082939683</v>
      </c>
      <c r="V172" s="124" t="s">
        <v>3761</v>
      </c>
      <c r="W172" s="125">
        <v>45436</v>
      </c>
      <c r="X172" s="125">
        <v>45441</v>
      </c>
      <c r="Y172" s="231" t="s">
        <v>77</v>
      </c>
      <c r="Z172" s="125">
        <v>45472</v>
      </c>
      <c r="AA172" s="124">
        <f t="shared" si="25"/>
        <v>31</v>
      </c>
      <c r="AB172" s="118">
        <v>0</v>
      </c>
      <c r="AC172" s="118">
        <v>0</v>
      </c>
      <c r="AD172" s="118">
        <v>0</v>
      </c>
      <c r="AE172" s="126" t="s">
        <v>77</v>
      </c>
      <c r="AF172" s="124">
        <f t="shared" si="26"/>
        <v>0</v>
      </c>
      <c r="AG172" s="118">
        <v>0</v>
      </c>
      <c r="AH172" s="118">
        <v>0</v>
      </c>
      <c r="AI172" s="123" t="s">
        <v>77</v>
      </c>
      <c r="AJ172" s="119">
        <v>0</v>
      </c>
      <c r="AK172" s="123" t="s">
        <v>77</v>
      </c>
      <c r="AL172" s="123" t="s">
        <v>77</v>
      </c>
      <c r="AM172" s="124">
        <f t="shared" si="27"/>
        <v>0</v>
      </c>
      <c r="AN172" s="124">
        <f>+K172+AC172-AH172</f>
        <v>6500000</v>
      </c>
      <c r="AO172" s="119" t="s">
        <v>1214</v>
      </c>
      <c r="AP172" s="118">
        <v>6500000</v>
      </c>
      <c r="AQ172" s="119" t="s">
        <v>1214</v>
      </c>
      <c r="AR172" s="118">
        <v>0</v>
      </c>
      <c r="AS172" s="127" t="s">
        <v>77</v>
      </c>
      <c r="AT172" s="96">
        <v>0</v>
      </c>
      <c r="AU172" s="160">
        <f t="shared" si="28"/>
        <v>6500000</v>
      </c>
      <c r="AV172" s="98">
        <f t="shared" si="29"/>
        <v>0</v>
      </c>
      <c r="AW172" s="127" t="s">
        <v>77</v>
      </c>
      <c r="AX172" s="119" t="s">
        <v>1215</v>
      </c>
      <c r="AY172" s="154" t="s">
        <v>3766</v>
      </c>
      <c r="AZ172" s="116" t="s">
        <v>69</v>
      </c>
      <c r="BA172" s="116" t="s">
        <v>69</v>
      </c>
    </row>
    <row r="173" spans="2:53" x14ac:dyDescent="0.25">
      <c r="B173" s="116">
        <v>2024</v>
      </c>
      <c r="C173" s="116">
        <v>891780111</v>
      </c>
      <c r="D173" s="117" t="s">
        <v>64</v>
      </c>
      <c r="E173" s="118" t="s">
        <v>3765</v>
      </c>
      <c r="F173" s="118" t="s">
        <v>3764</v>
      </c>
      <c r="G173" s="247">
        <v>0</v>
      </c>
      <c r="H173" s="119" t="s">
        <v>75</v>
      </c>
      <c r="I173" s="117" t="s">
        <v>1819</v>
      </c>
      <c r="J173" s="118" t="s">
        <v>3763</v>
      </c>
      <c r="K173" s="118">
        <v>6000000</v>
      </c>
      <c r="L173" s="116" t="s">
        <v>70</v>
      </c>
      <c r="M173" s="124" t="s">
        <v>3762</v>
      </c>
      <c r="N173" s="124">
        <v>1121299574</v>
      </c>
      <c r="O173" s="122">
        <v>841</v>
      </c>
      <c r="P173" s="239">
        <v>45386</v>
      </c>
      <c r="Q173" s="118">
        <v>66600000</v>
      </c>
      <c r="R173" s="239">
        <v>45440</v>
      </c>
      <c r="S173" s="118">
        <v>6000000</v>
      </c>
      <c r="T173" s="119" t="s">
        <v>67</v>
      </c>
      <c r="U173" s="124">
        <v>1082939683</v>
      </c>
      <c r="V173" s="124" t="s">
        <v>3761</v>
      </c>
      <c r="W173" s="125">
        <v>45436</v>
      </c>
      <c r="X173" s="125">
        <v>45440</v>
      </c>
      <c r="Y173" s="231" t="s">
        <v>77</v>
      </c>
      <c r="Z173" s="125">
        <v>45471</v>
      </c>
      <c r="AA173" s="124">
        <f t="shared" si="25"/>
        <v>31</v>
      </c>
      <c r="AB173" s="118">
        <v>0</v>
      </c>
      <c r="AC173" s="118">
        <v>0</v>
      </c>
      <c r="AD173" s="118">
        <v>0</v>
      </c>
      <c r="AE173" s="126" t="s">
        <v>77</v>
      </c>
      <c r="AF173" s="124">
        <f t="shared" si="26"/>
        <v>0</v>
      </c>
      <c r="AG173" s="118">
        <v>0</v>
      </c>
      <c r="AH173" s="118">
        <v>0</v>
      </c>
      <c r="AI173" s="123" t="s">
        <v>77</v>
      </c>
      <c r="AJ173" s="119">
        <v>0</v>
      </c>
      <c r="AK173" s="123" t="s">
        <v>77</v>
      </c>
      <c r="AL173" s="123" t="s">
        <v>77</v>
      </c>
      <c r="AM173" s="124">
        <f t="shared" si="27"/>
        <v>0</v>
      </c>
      <c r="AN173" s="124">
        <f>+K173+AC173-AH173</f>
        <v>6000000</v>
      </c>
      <c r="AO173" s="119" t="s">
        <v>1214</v>
      </c>
      <c r="AP173" s="118">
        <v>6000000</v>
      </c>
      <c r="AQ173" s="119" t="s">
        <v>1214</v>
      </c>
      <c r="AR173" s="118">
        <v>0</v>
      </c>
      <c r="AS173" s="127" t="s">
        <v>77</v>
      </c>
      <c r="AT173" s="96">
        <v>0</v>
      </c>
      <c r="AU173" s="160">
        <f t="shared" si="28"/>
        <v>6000000</v>
      </c>
      <c r="AV173" s="98">
        <f t="shared" si="29"/>
        <v>0</v>
      </c>
      <c r="AW173" s="127" t="s">
        <v>77</v>
      </c>
      <c r="AX173" s="119" t="s">
        <v>1215</v>
      </c>
      <c r="AY173" s="154" t="s">
        <v>3760</v>
      </c>
      <c r="AZ173" s="116" t="s">
        <v>69</v>
      </c>
      <c r="BA173" s="116" t="s">
        <v>69</v>
      </c>
    </row>
    <row r="174" spans="2:53" ht="15.75" thickBot="1" x14ac:dyDescent="0.3">
      <c r="B174" s="128">
        <v>2024</v>
      </c>
      <c r="C174" s="128">
        <v>891780111</v>
      </c>
      <c r="D174" s="129" t="s">
        <v>64</v>
      </c>
      <c r="E174" s="130" t="s">
        <v>3759</v>
      </c>
      <c r="F174" s="130" t="s">
        <v>3758</v>
      </c>
      <c r="G174" s="248">
        <v>0</v>
      </c>
      <c r="H174" s="131" t="s">
        <v>75</v>
      </c>
      <c r="I174" s="129" t="s">
        <v>65</v>
      </c>
      <c r="J174" s="130" t="s">
        <v>3757</v>
      </c>
      <c r="K174" s="130">
        <v>1500000</v>
      </c>
      <c r="L174" s="128" t="s">
        <v>70</v>
      </c>
      <c r="M174" s="136" t="s">
        <v>3756</v>
      </c>
      <c r="N174" s="136">
        <v>860512330</v>
      </c>
      <c r="O174" s="173">
        <v>826</v>
      </c>
      <c r="P174" s="244">
        <v>45385</v>
      </c>
      <c r="Q174" s="130">
        <v>1500000</v>
      </c>
      <c r="R174" s="244">
        <v>45440</v>
      </c>
      <c r="S174" s="130">
        <v>1500000</v>
      </c>
      <c r="T174" s="131" t="s">
        <v>67</v>
      </c>
      <c r="U174" s="136">
        <v>85155333</v>
      </c>
      <c r="V174" s="136" t="s">
        <v>3755</v>
      </c>
      <c r="W174" s="137">
        <v>45440</v>
      </c>
      <c r="X174" s="137">
        <v>45440</v>
      </c>
      <c r="Y174" s="243" t="s">
        <v>77</v>
      </c>
      <c r="Z174" s="137">
        <v>45458</v>
      </c>
      <c r="AA174" s="136">
        <f t="shared" si="25"/>
        <v>18</v>
      </c>
      <c r="AB174" s="130">
        <v>0</v>
      </c>
      <c r="AC174" s="130">
        <v>0</v>
      </c>
      <c r="AD174" s="130">
        <v>0</v>
      </c>
      <c r="AE174" s="139" t="s">
        <v>77</v>
      </c>
      <c r="AF174" s="136">
        <f t="shared" si="26"/>
        <v>0</v>
      </c>
      <c r="AG174" s="130">
        <v>0</v>
      </c>
      <c r="AH174" s="130">
        <v>0</v>
      </c>
      <c r="AI174" s="140" t="s">
        <v>77</v>
      </c>
      <c r="AJ174" s="131">
        <v>0</v>
      </c>
      <c r="AK174" s="140" t="s">
        <v>77</v>
      </c>
      <c r="AL174" s="140" t="s">
        <v>77</v>
      </c>
      <c r="AM174" s="136">
        <f t="shared" si="27"/>
        <v>0</v>
      </c>
      <c r="AN174" s="136">
        <f>+K174+AC174-AH174</f>
        <v>1500000</v>
      </c>
      <c r="AO174" s="131" t="s">
        <v>69</v>
      </c>
      <c r="AP174" s="130">
        <v>1500000</v>
      </c>
      <c r="AQ174" s="131" t="s">
        <v>1214</v>
      </c>
      <c r="AR174" s="130">
        <v>0</v>
      </c>
      <c r="AS174" s="142" t="s">
        <v>77</v>
      </c>
      <c r="AT174" s="229">
        <v>0</v>
      </c>
      <c r="AU174" s="162">
        <f t="shared" si="28"/>
        <v>1500000</v>
      </c>
      <c r="AV174" s="163">
        <f t="shared" si="29"/>
        <v>0</v>
      </c>
      <c r="AW174" s="142" t="s">
        <v>77</v>
      </c>
      <c r="AX174" s="131" t="s">
        <v>1215</v>
      </c>
      <c r="AY174" s="155" t="s">
        <v>3754</v>
      </c>
      <c r="AZ174" s="128" t="s">
        <v>69</v>
      </c>
      <c r="BA174" s="128" t="s">
        <v>69</v>
      </c>
    </row>
    <row r="175" spans="2:53" s="7" customFormat="1" ht="15.75" thickBot="1" x14ac:dyDescent="0.3">
      <c r="B175" s="536" t="s">
        <v>71</v>
      </c>
      <c r="C175" s="537"/>
      <c r="D175" s="537"/>
      <c r="E175" s="249">
        <f>+SUBTOTAL(3,E8:E174)</f>
        <v>167</v>
      </c>
      <c r="F175" s="250"/>
      <c r="G175" s="250"/>
      <c r="H175" s="250"/>
      <c r="I175" s="250"/>
      <c r="J175" s="250"/>
      <c r="K175" s="8">
        <f>SUM(K8:K174)</f>
        <v>2919288783.8000002</v>
      </c>
      <c r="L175" s="534"/>
      <c r="M175" s="534"/>
      <c r="N175" s="534"/>
      <c r="O175" s="534"/>
      <c r="P175" s="534"/>
      <c r="Q175" s="534"/>
      <c r="R175" s="534"/>
      <c r="S175" s="534"/>
      <c r="T175" s="534"/>
      <c r="U175" s="534"/>
      <c r="V175" s="534"/>
      <c r="W175" s="534"/>
      <c r="X175" s="534"/>
      <c r="Y175" s="534"/>
      <c r="Z175" s="534"/>
      <c r="AA175" s="534"/>
      <c r="AB175" s="8">
        <f>SUM(AB8:AB174)</f>
        <v>6</v>
      </c>
      <c r="AC175" s="8">
        <f>SUM(AC8:AC174)</f>
        <v>23760000</v>
      </c>
      <c r="AD175" s="8">
        <f>SUM(AD8:AD174)</f>
        <v>4</v>
      </c>
      <c r="AE175" s="250"/>
      <c r="AF175" s="8">
        <f>SUM(AF8:AF174)</f>
        <v>104</v>
      </c>
      <c r="AG175" s="8">
        <f>SUM(AG8:AG174)</f>
        <v>0</v>
      </c>
      <c r="AH175" s="8">
        <f>SUM(AH8:AH174)</f>
        <v>0</v>
      </c>
      <c r="AI175" s="250"/>
      <c r="AJ175" s="249">
        <f>SUM(AJ8:AJ174)</f>
        <v>0</v>
      </c>
      <c r="AK175" s="534"/>
      <c r="AL175" s="534"/>
      <c r="AM175" s="534"/>
      <c r="AN175" s="8">
        <f>SUM(AN8:AN174)</f>
        <v>2943048783.8000002</v>
      </c>
      <c r="AO175" s="250"/>
      <c r="AP175" s="8">
        <f>SUM(AP8:AP174)</f>
        <v>2919288783.8000002</v>
      </c>
      <c r="AQ175" s="250"/>
      <c r="AR175" s="8">
        <f>SUM(AR8:AR174)</f>
        <v>0</v>
      </c>
      <c r="AS175" s="250"/>
      <c r="AT175" s="251">
        <f>SUM(AT8:AT174)</f>
        <v>704247500</v>
      </c>
      <c r="AU175" s="552">
        <f>SUM(AU8:AU174)</f>
        <v>2238801283.8000002</v>
      </c>
      <c r="AV175" s="553"/>
      <c r="AW175" s="534"/>
      <c r="AX175" s="534"/>
      <c r="AY175" s="534"/>
      <c r="AZ175" s="534"/>
      <c r="BA175" s="535"/>
    </row>
    <row r="177" spans="5:5" x14ac:dyDescent="0.25">
      <c r="E177" s="72"/>
    </row>
    <row r="178" spans="5:5" x14ac:dyDescent="0.25">
      <c r="E178" s="71"/>
    </row>
    <row r="179" spans="5:5" x14ac:dyDescent="0.25">
      <c r="E179" s="71"/>
    </row>
    <row r="180" spans="5:5" x14ac:dyDescent="0.25">
      <c r="E180" s="71"/>
    </row>
    <row r="181" spans="5:5" x14ac:dyDescent="0.25">
      <c r="E181" s="71"/>
    </row>
    <row r="182" spans="5:5" x14ac:dyDescent="0.25">
      <c r="E182" s="71"/>
    </row>
    <row r="183" spans="5:5" x14ac:dyDescent="0.25">
      <c r="E183" s="71"/>
    </row>
    <row r="184" spans="5:5" x14ac:dyDescent="0.25">
      <c r="E184" s="71"/>
    </row>
    <row r="185" spans="5:5" x14ac:dyDescent="0.25">
      <c r="E185" s="71"/>
    </row>
    <row r="186" spans="5:5" x14ac:dyDescent="0.25">
      <c r="E186" s="71"/>
    </row>
    <row r="187" spans="5:5" x14ac:dyDescent="0.25">
      <c r="E187" s="71"/>
    </row>
    <row r="188" spans="5:5" x14ac:dyDescent="0.25">
      <c r="E188" s="71"/>
    </row>
    <row r="189" spans="5:5" x14ac:dyDescent="0.25">
      <c r="E189" s="71"/>
    </row>
    <row r="190" spans="5:5" x14ac:dyDescent="0.25">
      <c r="E190" s="71"/>
    </row>
    <row r="191" spans="5:5" x14ac:dyDescent="0.25">
      <c r="E191" s="71"/>
    </row>
    <row r="192" spans="5:5" x14ac:dyDescent="0.25">
      <c r="E192" s="71"/>
    </row>
    <row r="193" spans="5:5" x14ac:dyDescent="0.25">
      <c r="E193" s="71"/>
    </row>
    <row r="194" spans="5:5" x14ac:dyDescent="0.25">
      <c r="E194" s="71"/>
    </row>
    <row r="195" spans="5:5" x14ac:dyDescent="0.25">
      <c r="E195" s="71"/>
    </row>
    <row r="196" spans="5:5" x14ac:dyDescent="0.25">
      <c r="E196" s="71"/>
    </row>
    <row r="197" spans="5:5" x14ac:dyDescent="0.25">
      <c r="E197" s="71"/>
    </row>
    <row r="198" spans="5:5" x14ac:dyDescent="0.25">
      <c r="E198" s="71"/>
    </row>
    <row r="199" spans="5:5" x14ac:dyDescent="0.25">
      <c r="E199" s="71"/>
    </row>
    <row r="200" spans="5:5" x14ac:dyDescent="0.25">
      <c r="E200" s="71"/>
    </row>
    <row r="201" spans="5:5" x14ac:dyDescent="0.25">
      <c r="E201" s="71"/>
    </row>
    <row r="202" spans="5:5" x14ac:dyDescent="0.25">
      <c r="E202" s="71"/>
    </row>
    <row r="203" spans="5:5" x14ac:dyDescent="0.25">
      <c r="E203" s="71"/>
    </row>
  </sheetData>
  <sheetProtection formatCells="0" formatColumns="0" formatRows="0" insertRows="0" deleteRows="0" autoFilter="0"/>
  <mergeCells count="22">
    <mergeCell ref="B3:C6"/>
    <mergeCell ref="D3:G4"/>
    <mergeCell ref="H3:I5"/>
    <mergeCell ref="E6:G6"/>
    <mergeCell ref="AV175:BA175"/>
    <mergeCell ref="AO6:AP6"/>
    <mergeCell ref="B175:D175"/>
    <mergeCell ref="L175:AA175"/>
    <mergeCell ref="AY6:BA6"/>
    <mergeCell ref="M6:N6"/>
    <mergeCell ref="O6:Q6"/>
    <mergeCell ref="R6:S6"/>
    <mergeCell ref="AK175:AM175"/>
    <mergeCell ref="T6:V6"/>
    <mergeCell ref="AV6:AX6"/>
    <mergeCell ref="AQ6:AU6"/>
    <mergeCell ref="F5:G5"/>
    <mergeCell ref="AB5:AM5"/>
    <mergeCell ref="W6:AA6"/>
    <mergeCell ref="AB6:AF6"/>
    <mergeCell ref="AG6:AI6"/>
    <mergeCell ref="AJ6:AM6"/>
  </mergeCells>
  <conditionalFormatting sqref="E1:E144 E146:E1048576">
    <cfRule type="duplicateValues" dxfId="5" priority="1"/>
  </conditionalFormatting>
  <conditionalFormatting sqref="F5 E6">
    <cfRule type="containsText" dxfId="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M8:AP15 AA8:AA174 AF8:AF174 AU8:AV174 AM16:AO21 AM22:AP174">
    <cfRule type="expression" dxfId="3" priority="2">
      <formula>+_xlfn.ISFORMULA(AA8)</formula>
    </cfRule>
  </conditionalFormatting>
  <dataValidations count="9">
    <dataValidation type="list" allowBlank="1" showInputMessage="1" showErrorMessage="1" sqref="AX8:AX174" xr:uid="{63DA7620-CE4C-4F8A-896E-61CFBC4FF58E}">
      <formula1>"Por iniciar,En ejecucion,Suspendido,Terminado,Liquidado"</formula1>
    </dataValidation>
    <dataValidation type="list" allowBlank="1" showInputMessage="1" showErrorMessage="1" sqref="H8:H174" xr:uid="{0702C2A5-72D9-4820-8D3B-D816F8654FDD}">
      <formula1>"OTRO SECTOR"</formula1>
    </dataValidation>
    <dataValidation type="list" allowBlank="1" showInputMessage="1" showErrorMessage="1" sqref="L8:L174" xr:uid="{EE8EE2F2-8BC1-46D7-B28C-9776309D777D}">
      <formula1>"DIRECTA"</formula1>
    </dataValidation>
    <dataValidation type="list" allowBlank="1" showInputMessage="1" showErrorMessage="1" sqref="BA8:BA174" xr:uid="{7299B4FF-1FDF-4CCF-8E6C-D62CC1F07AC6}">
      <formula1>"SI,NA por TIPO Contrato"</formula1>
    </dataValidation>
    <dataValidation type="list" allowBlank="1" showInputMessage="1" showErrorMessage="1" sqref="AZ8:AZ174" xr:uid="{C999323E-82E4-4B22-A9EA-DF4DDEFC5E8D}">
      <formula1>"SI,NO HA INICIADO"</formula1>
    </dataValidation>
    <dataValidation type="list" allowBlank="1" showInputMessage="1" showErrorMessage="1" sqref="AQ8:AQ174 AO8:AO174 T8:T174" xr:uid="{301B71B2-D3E4-4E77-88BC-DCB7485E0C66}">
      <formula1>"SI,NO"</formula1>
    </dataValidation>
    <dataValidation type="list" allowBlank="1" showInputMessage="1" showErrorMessage="1" sqref="I8:I31 I63:I66 I75:I144 I146:I174" xr:uid="{824282D2-6949-47C9-9CE1-93CEB98509B5}">
      <formula1>"FUNCIONAMIENTO,INVERSION,OTROS"</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4E87AD63-99F2-4A96-B20F-3E2B117BC902}"/>
    <hyperlink ref="AY9" r:id="rId2" xr:uid="{6AE982F5-4F3E-4BB3-A9E6-60D0E6D8740F}"/>
    <hyperlink ref="AY10" r:id="rId3" xr:uid="{8957704A-851F-4382-B919-04B026D97DB4}"/>
    <hyperlink ref="AY11" r:id="rId4" xr:uid="{482BEA3C-1941-4C57-AACF-9E4B6E7216F9}"/>
    <hyperlink ref="AY12" r:id="rId5" xr:uid="{CE3A4E97-C56F-4C12-9971-5700E1E332B0}"/>
    <hyperlink ref="AY13" r:id="rId6" xr:uid="{2D660FA6-3964-47D9-A29F-4C7B5AEEB586}"/>
    <hyperlink ref="AY14" r:id="rId7" xr:uid="{351BE54F-6432-4FE7-B6D9-7A33B7F1909A}"/>
    <hyperlink ref="AY16" r:id="rId8" xr:uid="{BFEC104B-CC43-426F-B934-60BA2846CA3A}"/>
    <hyperlink ref="AY17" r:id="rId9" xr:uid="{E1DC5F57-7885-48F0-994F-2401FFD20B52}"/>
    <hyperlink ref="AY18" r:id="rId10" xr:uid="{CAF48610-028E-45C0-B04E-A08F6D4B7790}"/>
    <hyperlink ref="AY19" r:id="rId11" xr:uid="{27E107B5-B73A-41E1-9C79-8CDDE84CE694}"/>
    <hyperlink ref="AY20" r:id="rId12" xr:uid="{0EC201F1-E8E5-43C1-81A6-6C4F08C0D4AE}"/>
    <hyperlink ref="AY21" r:id="rId13" xr:uid="{2434DD45-DEC1-4B12-BBAC-1520286FF798}"/>
    <hyperlink ref="AY22" r:id="rId14" xr:uid="{B1811E88-4D71-4C80-BC3D-8DD9853FB0E8}"/>
    <hyperlink ref="AY23" r:id="rId15" xr:uid="{AE72D2E2-BADD-47E5-AF92-0A86143EFE25}"/>
    <hyperlink ref="AY24" r:id="rId16" xr:uid="{F648BAE1-C124-4C0E-8F2B-33206872109F}"/>
    <hyperlink ref="AY25" r:id="rId17" xr:uid="{671A294A-5FA7-4323-8854-CA6F198651EE}"/>
    <hyperlink ref="AY26" r:id="rId18" xr:uid="{C0D20955-8214-4548-A71C-602B1EBBC23D}"/>
    <hyperlink ref="AY27" r:id="rId19" xr:uid="{75AC4E2A-8AEF-4797-81DE-AD19D6B9FD04}"/>
    <hyperlink ref="AY28" r:id="rId20" xr:uid="{EB79BA65-9F88-4C64-A791-227542BC7B87}"/>
    <hyperlink ref="AY15" r:id="rId21" xr:uid="{696D3931-788C-4772-AA9E-9E4A7888D530}"/>
    <hyperlink ref="AY30" r:id="rId22" xr:uid="{5AB3277E-AD7F-4535-941B-C83B6E097381}"/>
    <hyperlink ref="AY29" r:id="rId23" xr:uid="{3484C8AA-7C73-425D-B460-AFA5DEC4B36F}"/>
    <hyperlink ref="AY31" r:id="rId24" xr:uid="{F777BEF2-2088-40EB-9E16-813B588D694D}"/>
    <hyperlink ref="AY32" r:id="rId25" xr:uid="{0CE722CF-9839-4AB6-8143-7B4A78578F75}"/>
    <hyperlink ref="AY33" r:id="rId26" xr:uid="{4AA032C8-3CEA-4FB5-A953-C001336A516E}"/>
    <hyperlink ref="AY35" r:id="rId27" xr:uid="{A9F90337-51E7-4EE2-B64E-266EA2BFF70A}"/>
    <hyperlink ref="AY36" r:id="rId28" xr:uid="{7DC02B4A-0C30-4309-BA0F-A58FC4E40334}"/>
    <hyperlink ref="AY34" r:id="rId29" xr:uid="{A17B5399-2F23-45AE-B2F3-813297112752}"/>
    <hyperlink ref="AY37" r:id="rId30" xr:uid="{C3D7804E-6F6B-4F5A-B434-9D0BE534904E}"/>
    <hyperlink ref="AY40" r:id="rId31" xr:uid="{1450B220-6F61-441F-B4FD-93769AC9DCD4}"/>
    <hyperlink ref="AY38" r:id="rId32" xr:uid="{5814B8EB-8405-4F3C-96F0-2A971E0B4E2B}"/>
    <hyperlink ref="AY39" r:id="rId33" xr:uid="{C022500F-145B-474C-9220-A460B649EDD9}"/>
    <hyperlink ref="AY41" r:id="rId34" xr:uid="{EA2BEEB1-DA70-402E-B02A-9817FF603835}"/>
    <hyperlink ref="AY42" r:id="rId35" xr:uid="{B111DB46-9205-4D92-A787-56FB6251DB98}"/>
    <hyperlink ref="AY43" r:id="rId36" xr:uid="{3268245D-0B5C-4158-870B-A4AB4C64A8B5}"/>
    <hyperlink ref="AY44" r:id="rId37" xr:uid="{A70C217B-629A-42DF-9C67-EFF6B46C0484}"/>
    <hyperlink ref="AY45" r:id="rId38" xr:uid="{1907C21D-43CB-49BF-821E-1ABFA96DA96D}"/>
    <hyperlink ref="AY46" r:id="rId39" xr:uid="{83590E16-2134-4194-A6F3-E5AECA1C4CCF}"/>
    <hyperlink ref="AY47" r:id="rId40" xr:uid="{D8D7582F-D671-4911-851A-7DF1766F69E4}"/>
    <hyperlink ref="AY48" r:id="rId41" xr:uid="{A5065193-C8DB-4F1E-BD97-8932C3E0D10E}"/>
    <hyperlink ref="AY49" r:id="rId42" xr:uid="{64F91C23-1D0F-4E2C-89D8-0A4300577B3A}"/>
    <hyperlink ref="AY50" r:id="rId43" xr:uid="{AD0351BD-E510-4D68-96D9-7747AC493E11}"/>
    <hyperlink ref="AY51" r:id="rId44" xr:uid="{517117C6-CF94-416A-B792-EA5816D723C5}"/>
    <hyperlink ref="AY52" r:id="rId45" xr:uid="{92E03C6F-5C45-4A72-90E2-CE7AC51C48E4}"/>
    <hyperlink ref="AY54" r:id="rId46" xr:uid="{D503550E-9093-4382-8CE8-DEDF3B9226FA}"/>
    <hyperlink ref="AY55" r:id="rId47" xr:uid="{32AFF040-4E50-4E52-87E1-3AF541820F9C}"/>
    <hyperlink ref="AY56" r:id="rId48" xr:uid="{6BB1B518-088A-481E-B0FC-070E2A0BDDF6}"/>
    <hyperlink ref="AY57" r:id="rId49" xr:uid="{79D2C7FF-9924-4812-B465-C229BAA9D9B4}"/>
    <hyperlink ref="AY58" r:id="rId50" xr:uid="{05EB4AC4-23A7-4774-92C8-0C5A293453A3}"/>
    <hyperlink ref="AY59" r:id="rId51" xr:uid="{10A77E85-6BFC-44E6-8C9B-4B31FA64BA9F}"/>
    <hyperlink ref="AY61" r:id="rId52" xr:uid="{A5A2FE6D-25A9-4A4C-A5DC-2A9DC4CB81BC}"/>
    <hyperlink ref="AY60" r:id="rId53" xr:uid="{6DA4EDC1-6092-41BE-8A1B-E076EC4C3BF4}"/>
    <hyperlink ref="AY63" r:id="rId54" xr:uid="{56161147-D52A-4279-81DF-3E7B85B40615}"/>
    <hyperlink ref="AY64" r:id="rId55" xr:uid="{3118D1DC-AA15-4654-A6DE-3044C994106F}"/>
    <hyperlink ref="AY53" r:id="rId56" xr:uid="{D7ABC28A-54E5-43B3-8552-7D53B2136DCC}"/>
    <hyperlink ref="AY62" r:id="rId57" xr:uid="{05A35013-1DBB-4F37-99D2-0AD99926442B}"/>
    <hyperlink ref="AY67" r:id="rId58" xr:uid="{FF311511-4780-4FEE-A627-0F05E4C3A515}"/>
    <hyperlink ref="AY66" r:id="rId59" xr:uid="{5C772C80-5DDF-48BD-8620-993073850E2F}"/>
    <hyperlink ref="AY68" r:id="rId60" xr:uid="{36A3F6A3-DDBF-4548-836D-F42304F497BB}"/>
    <hyperlink ref="AY69" r:id="rId61" xr:uid="{9C7BCE95-EA34-44D3-A156-3AC002AC7181}"/>
    <hyperlink ref="AY65" r:id="rId62" xr:uid="{AA0A0363-46A9-46FC-9B60-7F8E5C42971F}"/>
    <hyperlink ref="AY70" r:id="rId63" xr:uid="{D828B51E-5DDB-43BD-AF7D-591E1CEDF6A9}"/>
    <hyperlink ref="AY71" r:id="rId64" xr:uid="{348D7E0C-6F2A-487B-A14E-00AE226DE895}"/>
    <hyperlink ref="AY72" r:id="rId65" xr:uid="{7F6B7D39-BC81-442F-9C28-DAA8803395E3}"/>
    <hyperlink ref="AY73" r:id="rId66" xr:uid="{6826D0A8-3DC1-4E28-B5FC-ADCBEBDA0C3D}"/>
    <hyperlink ref="AY75" r:id="rId67" xr:uid="{DD401F57-769E-4EA4-839B-5346FC5E6377}"/>
    <hyperlink ref="AY76" r:id="rId68" xr:uid="{C8F4784E-D6AC-4FDF-BA8D-C91685A49549}"/>
    <hyperlink ref="AY77" r:id="rId69" xr:uid="{95F43188-DFE2-4830-A5C2-883E1E88A9C8}"/>
    <hyperlink ref="AY78" r:id="rId70" xr:uid="{D07DA236-A3AC-4942-A218-4C0B038ECF2C}"/>
    <hyperlink ref="AY79" r:id="rId71" xr:uid="{F7974C8F-67C5-44DF-9AA8-3E362457C5A1}"/>
    <hyperlink ref="AY74" r:id="rId72" xr:uid="{35ECC491-5ED8-4EDF-85F3-78261E7BC7DF}"/>
    <hyperlink ref="AY80" r:id="rId73" xr:uid="{4A34599F-39F9-4C23-BB0F-C89D802FB5D9}"/>
    <hyperlink ref="AY81" r:id="rId74" xr:uid="{E5FECD6C-DC2D-4A62-9E8B-CAD0143A605A}"/>
    <hyperlink ref="AY82" r:id="rId75" xr:uid="{29761E16-AB0E-45AE-A620-1AB69D3EA1A5}"/>
    <hyperlink ref="AY83" r:id="rId76" xr:uid="{9A486DBB-1CCB-4D3E-9C0F-5526EE61E93E}"/>
    <hyperlink ref="AY84" r:id="rId77" xr:uid="{FED3E524-1B8C-4D31-AA95-7B7183E27F4F}"/>
    <hyperlink ref="AY85" r:id="rId78" xr:uid="{77ADA431-A3C3-44C7-B21E-C517DE674FB2}"/>
    <hyperlink ref="AY86" r:id="rId79" xr:uid="{803B553F-C3D9-4D96-B5EF-81F470301195}"/>
    <hyperlink ref="AY87" r:id="rId80" xr:uid="{7308A3AF-1BF5-4510-9348-6B3BA6F9F1E6}"/>
    <hyperlink ref="AY88" r:id="rId81" xr:uid="{349F303A-3C48-429A-BDAB-253271C44B43}"/>
    <hyperlink ref="AY89" r:id="rId82" xr:uid="{B634D6F9-67B4-419C-B3A6-7D0E14089AAF}"/>
    <hyperlink ref="AY90" r:id="rId83" xr:uid="{92551E85-B836-4974-A264-945567D17A5B}"/>
    <hyperlink ref="AY91" r:id="rId84" xr:uid="{F99513D2-6398-4A8A-B0DF-6223409C9C43}"/>
    <hyperlink ref="AY92" r:id="rId85" xr:uid="{91419F3A-47BF-4B2E-95D5-B492A1FFA129}"/>
    <hyperlink ref="AY93" r:id="rId86" xr:uid="{AC6DEAB0-B3AD-4DBA-918B-F32AF55DD34C}"/>
    <hyperlink ref="AY94" r:id="rId87" xr:uid="{3E18CEC8-1DEC-4006-A485-B6E740CF4491}"/>
    <hyperlink ref="AY95" r:id="rId88" xr:uid="{404FBEDA-B05A-401B-AA45-281BC34C9EC9}"/>
    <hyperlink ref="AY96" r:id="rId89" xr:uid="{EA82B555-44CA-4DBC-A3B6-99E2CBEE4D79}"/>
    <hyperlink ref="AY97" r:id="rId90" xr:uid="{C1E315B9-EB49-4983-AAEF-A1341611C17F}"/>
    <hyperlink ref="AY98" r:id="rId91" xr:uid="{C34D2A07-DD64-4A11-A14B-206E519626D7}"/>
    <hyperlink ref="AY99" r:id="rId92" xr:uid="{1B7BB2F6-7843-4C23-86B8-932A6400C9E0}"/>
    <hyperlink ref="AY100" r:id="rId93" xr:uid="{08394B59-F502-4CAD-AEFD-6263C5068DC2}"/>
    <hyperlink ref="AY101" r:id="rId94" xr:uid="{44F01182-6764-4869-862A-82D767DD7455}"/>
    <hyperlink ref="AY102" r:id="rId95" xr:uid="{A5312BEC-7322-4693-83A3-CAB34B5E1DD8}"/>
    <hyperlink ref="AY103" r:id="rId96" xr:uid="{0C9FBD5A-BAB1-495A-B3A4-829C43616809}"/>
    <hyperlink ref="AY104" r:id="rId97" xr:uid="{15557DEA-9421-4CA1-97AF-033E8E7C6340}"/>
    <hyperlink ref="AY105" r:id="rId98" xr:uid="{7C76F470-7107-40D8-834B-E5660247674E}"/>
    <hyperlink ref="AY106" r:id="rId99" xr:uid="{8BB5AD82-C717-44B5-98D1-29F30FBFB19D}"/>
    <hyperlink ref="AY107" r:id="rId100" xr:uid="{41377F04-CE7C-4429-B790-7C76F5E14451}"/>
    <hyperlink ref="AY108" r:id="rId101" xr:uid="{DF180798-BCD4-4996-B9AD-94EBB253A079}"/>
    <hyperlink ref="AY110" r:id="rId102" xr:uid="{610F3085-5FCE-44C5-AB70-F0DE87FD4098}"/>
    <hyperlink ref="AY109" r:id="rId103" xr:uid="{AD140E56-3302-4BC5-972C-04BDFC252121}"/>
    <hyperlink ref="AY111" r:id="rId104" xr:uid="{212A2435-EE95-44A2-B49B-FD94A99BC985}"/>
    <hyperlink ref="AY112" r:id="rId105" xr:uid="{98E7F490-227A-4162-BBCB-C2E6701F95ED}"/>
    <hyperlink ref="AY113" r:id="rId106" xr:uid="{0079D64F-2546-479C-8268-28230ADDE121}"/>
    <hyperlink ref="AY114" r:id="rId107" xr:uid="{9D5BBD0E-9FDA-4416-97BD-C6350AEF8D10}"/>
    <hyperlink ref="AY115" r:id="rId108" xr:uid="{8B5C31B0-78A1-4352-8D5A-2820851594CF}"/>
    <hyperlink ref="AY116" r:id="rId109" xr:uid="{9E4B4A3F-A697-4749-BBA4-B655F2B8CC5F}"/>
    <hyperlink ref="AY117" r:id="rId110" xr:uid="{9685EB61-D48B-4D2A-A126-FA48134F55FA}"/>
    <hyperlink ref="AY118" r:id="rId111" xr:uid="{0FBF335D-A3D2-4296-AD23-0766054D95A1}"/>
    <hyperlink ref="AY119" r:id="rId112" xr:uid="{1FCF5AC5-567C-47DB-A77C-FE997CBD1D88}"/>
    <hyperlink ref="AY120" r:id="rId113" xr:uid="{060910FE-A10F-4C8D-A209-9014BC37DCFC}"/>
    <hyperlink ref="AY122" r:id="rId114" xr:uid="{DE7AA59C-34AD-4E81-8BBA-0726FBA3DB41}"/>
    <hyperlink ref="AY123" r:id="rId115" xr:uid="{269AC6D2-BF0F-4FA5-A01B-368304DB302B}"/>
    <hyperlink ref="AY127" r:id="rId116" xr:uid="{7A0EC502-5E1A-433E-B95B-0D7B875316FD}"/>
    <hyperlink ref="AY124" r:id="rId117" xr:uid="{23F23CCE-840A-4435-997B-1F3F35D7CC31}"/>
    <hyperlink ref="AY125" r:id="rId118" xr:uid="{B35D8F98-8058-4137-8013-416AA2E1FBA8}"/>
    <hyperlink ref="AY121" r:id="rId119" xr:uid="{13D53347-FD67-4FA6-A9DA-C5E7F947BBFF}"/>
    <hyperlink ref="AY126" r:id="rId120" xr:uid="{2CBC6188-AD9F-47C8-9ADE-EB68D88A8CDD}"/>
    <hyperlink ref="AY128" r:id="rId121" xr:uid="{26047831-E7D9-47B5-A6E4-E491C72349A8}"/>
    <hyperlink ref="AY132" r:id="rId122" xr:uid="{1ABC1F60-221D-4B66-8938-9A52C24B357B}"/>
    <hyperlink ref="AY133" r:id="rId123" xr:uid="{8527E065-0482-4E62-B0D7-37BE999FF71A}"/>
    <hyperlink ref="AY129" r:id="rId124" xr:uid="{40AB5FC3-8C5C-4646-A2E3-A5B98258E51B}"/>
    <hyperlink ref="AY130" r:id="rId125" xr:uid="{DCF452C2-4E25-4C31-ACF7-A7BC9326E2C8}"/>
    <hyperlink ref="AY131" r:id="rId126" xr:uid="{7E673E24-ED40-448B-93B5-FCABDDD7F4AD}"/>
    <hyperlink ref="AY134" r:id="rId127" xr:uid="{28117855-1574-469C-9A25-78A16DC13D57}"/>
    <hyperlink ref="AY135" r:id="rId128" xr:uid="{C4AFFF2E-404E-4198-BADD-946BFED8442B}"/>
    <hyperlink ref="AY137" r:id="rId129" xr:uid="{87512FE9-2D4E-4073-802F-29AA09A2A375}"/>
    <hyperlink ref="AY136" r:id="rId130" xr:uid="{3E6F8AD1-59C9-420B-A28D-4FCFA04D5796}"/>
    <hyperlink ref="AY138" r:id="rId131" xr:uid="{0E39DECE-8FE2-4415-81AF-BCF7616E7976}"/>
    <hyperlink ref="AY139" r:id="rId132" xr:uid="{653F2097-18A7-49C3-8D57-A460764EC3D0}"/>
    <hyperlink ref="AY140" r:id="rId133" xr:uid="{12652280-37D4-4574-9C1C-26D9B0933D69}"/>
    <hyperlink ref="AY142" r:id="rId134" xr:uid="{35A4A08D-F840-4349-8472-C58B00D6AD69}"/>
    <hyperlink ref="AY143" r:id="rId135" xr:uid="{D408D8C2-75FE-4A66-BFFB-7CE1E81E737B}"/>
    <hyperlink ref="AY144" r:id="rId136" xr:uid="{6D6CE5F8-478D-43BF-80B4-C5E124535935}"/>
    <hyperlink ref="AY141" r:id="rId137" xr:uid="{7C07C2E7-AF54-4153-A7BA-4B386818CA6C}"/>
    <hyperlink ref="AY145" r:id="rId138" xr:uid="{1DB2FDEF-49A5-452E-8149-68AADD7CAF11}"/>
    <hyperlink ref="AY148" r:id="rId139" xr:uid="{44D6F076-D774-4239-BDC1-587C0C041F0E}"/>
    <hyperlink ref="AY147" r:id="rId140" xr:uid="{1D43AC4B-76EE-470B-9AD5-94853AF45D3D}"/>
    <hyperlink ref="AY146" r:id="rId141" xr:uid="{24E5CA84-9033-4EE6-BB48-E1650AD7E2B1}"/>
    <hyperlink ref="AY149" r:id="rId142" xr:uid="{8C740B61-5518-4CB5-BF13-1C79004FE939}"/>
    <hyperlink ref="AY150" r:id="rId143" xr:uid="{A6C791D1-9ED4-4BD3-8DCE-BFDE42F29F72}"/>
    <hyperlink ref="AY151" r:id="rId144" xr:uid="{7F35C251-290C-44AF-B978-2471BC6A995D}"/>
    <hyperlink ref="AY152" r:id="rId145" xr:uid="{74CEA425-2EBE-4D14-B679-1557FBAF7DBA}"/>
    <hyperlink ref="AY153" r:id="rId146" xr:uid="{3B38933B-0436-4C26-9790-DBDD5F59F415}"/>
    <hyperlink ref="AY156" r:id="rId147" xr:uid="{DF0C80AB-1A20-442A-B751-4C134FE21A3D}"/>
    <hyperlink ref="AY154" r:id="rId148" xr:uid="{46DA9E63-3B10-496B-B66E-B4D91101A22F}"/>
    <hyperlink ref="AY155" r:id="rId149" xr:uid="{30FE2114-36B2-4531-B9D8-28493D4DAE76}"/>
    <hyperlink ref="AY157" r:id="rId150" xr:uid="{38F26AA2-877A-4B10-83C1-01908443DEC2}"/>
    <hyperlink ref="AY160" r:id="rId151" xr:uid="{45C557F9-6CF9-4918-844D-0794E1266632}"/>
    <hyperlink ref="AY158" r:id="rId152" xr:uid="{4854240F-155E-4262-81BA-692ACA97B057}"/>
    <hyperlink ref="AY159" r:id="rId153" xr:uid="{D68FEB96-E1A0-4BE7-8407-21878A37603F}"/>
    <hyperlink ref="AY161" r:id="rId154" xr:uid="{D4D4DDD5-CF6E-44DD-A005-B3EC9F4C38DC}"/>
    <hyperlink ref="AY162" r:id="rId155" xr:uid="{5CBE8000-244A-4E1A-BC7D-D6422937111D}"/>
    <hyperlink ref="AY163" r:id="rId156" xr:uid="{AF2D03AB-FE3C-4CC7-8DA6-61AA5599E39B}"/>
    <hyperlink ref="AY164" r:id="rId157" xr:uid="{D5BB88E9-0B03-4CDE-A874-77E73551C861}"/>
    <hyperlink ref="AY166" r:id="rId158" xr:uid="{A9201E6A-9178-4E04-934F-1F1D1E3AC029}"/>
    <hyperlink ref="AY165" r:id="rId159" xr:uid="{39889F55-A301-445D-BA11-C8F6CA5DEF82}"/>
    <hyperlink ref="AY167" r:id="rId160" xr:uid="{0DEFDC9B-4A72-4AF8-9FAA-CFA0F7B20F87}"/>
    <hyperlink ref="AY168" r:id="rId161" xr:uid="{9974DF57-00EA-4ED3-9AE0-F05FB453FB31}"/>
    <hyperlink ref="AY169" r:id="rId162" xr:uid="{18FE5747-B997-475E-BFB1-0D5EB25D17B7}"/>
    <hyperlink ref="AY170" r:id="rId163" xr:uid="{E49F9F97-D8ED-4424-B59B-6C9ECACDC6B3}"/>
    <hyperlink ref="AY171" r:id="rId164" xr:uid="{43A10E2A-ABC3-4220-BD65-70D7BCE4A22F}"/>
    <hyperlink ref="AY172" r:id="rId165" xr:uid="{B115A77A-AFEE-4BB1-BF37-D0D449C4DD89}"/>
    <hyperlink ref="AY173" r:id="rId166" xr:uid="{47C658F5-198E-4320-9C61-871D9B37287A}"/>
    <hyperlink ref="AY174" r:id="rId167" xr:uid="{6C2E98B9-B39A-4D13-A9A6-E2E99EB60FE7}"/>
  </hyperlinks>
  <pageMargins left="0.7" right="0.7" top="0.75" bottom="0.75" header="0.3" footer="0.3"/>
  <pageSetup orientation="portrait" horizontalDpi="300" verticalDpi="300" r:id="rId168"/>
  <drawing r:id="rId16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7CE8E-A1A5-4CDB-84C4-CB5D780AE2CA}">
  <dimension ref="A1:BT249"/>
  <sheetViews>
    <sheetView showGridLines="0" zoomScaleNormal="100" workbookViewId="0">
      <selection activeCell="BE231" sqref="BE231"/>
    </sheetView>
  </sheetViews>
  <sheetFormatPr baseColWidth="10" defaultRowHeight="15" x14ac:dyDescent="0.25"/>
  <cols>
    <col min="1" max="1" width="2.5703125" customWidth="1"/>
    <col min="2" max="2" width="7.140625" customWidth="1"/>
    <col min="3" max="3" width="11.85546875" customWidth="1"/>
    <col min="4" max="4" width="26.140625" customWidth="1"/>
    <col min="5" max="5" width="19.140625" customWidth="1"/>
    <col min="6" max="6" width="16.5703125" style="341" customWidth="1"/>
    <col min="7" max="7" width="15.140625" customWidth="1"/>
    <col min="8" max="8" width="13.140625" customWidth="1"/>
    <col min="9" max="9" width="13.7109375" style="40" customWidth="1"/>
    <col min="10" max="10" width="25.42578125" style="341" customWidth="1"/>
    <col min="11" max="11" width="15.85546875" style="341" customWidth="1"/>
    <col min="12" max="12" width="14" style="341" customWidth="1"/>
    <col min="13" max="13" width="20.85546875" style="341" customWidth="1"/>
    <col min="14" max="14" width="16.42578125" style="345" customWidth="1"/>
    <col min="15" max="15" width="11.85546875" style="344" customWidth="1"/>
    <col min="16" max="16" width="13.42578125" style="343" customWidth="1"/>
    <col min="17" max="17" width="18.42578125" style="344" customWidth="1"/>
    <col min="18" max="18" width="14.7109375" style="343" customWidth="1"/>
    <col min="19" max="19" width="15.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2" customWidth="1"/>
    <col min="28" max="28" width="11.7109375" customWidth="1"/>
    <col min="29" max="29" width="17.5703125" customWidth="1"/>
    <col min="30" max="30" width="13.42578125" customWidth="1"/>
    <col min="31" max="31" width="14.8554687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0" width="18.5703125" style="342" customWidth="1"/>
    <col min="41" max="41" width="14.85546875" customWidth="1"/>
    <col min="42" max="42" width="17.140625" style="342" customWidth="1"/>
    <col min="43" max="43" width="14.7109375" customWidth="1"/>
    <col min="44" max="45" width="14.28515625" customWidth="1"/>
    <col min="46" max="46" width="19" customWidth="1"/>
    <col min="47" max="47" width="16" customWidth="1"/>
    <col min="48" max="48" width="12" customWidth="1"/>
    <col min="49" max="49" width="14.42578125" customWidth="1"/>
    <col min="50" max="50" width="12.42578125" customWidth="1"/>
    <col min="51" max="51" width="11.42578125" style="341" customWidth="1"/>
    <col min="52" max="52" width="11.42578125" customWidth="1"/>
    <col min="53" max="53" width="20.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73" t="s">
        <v>78</v>
      </c>
      <c r="K3" s="375"/>
      <c r="L3" s="364"/>
      <c r="M3" s="364"/>
      <c r="N3" s="370"/>
      <c r="O3" s="369"/>
      <c r="P3" s="368"/>
      <c r="Q3" s="369"/>
      <c r="R3" s="368"/>
      <c r="S3" s="21"/>
      <c r="T3" s="21"/>
      <c r="U3" s="21"/>
      <c r="V3" s="4"/>
      <c r="W3" s="4"/>
      <c r="X3" s="21"/>
      <c r="Y3" s="4"/>
      <c r="Z3" s="21"/>
      <c r="AA3" s="4"/>
      <c r="AB3" s="21"/>
      <c r="AC3" s="4"/>
      <c r="AD3" s="21"/>
      <c r="AE3" s="4"/>
      <c r="AF3" s="21"/>
      <c r="AG3" s="4"/>
      <c r="AH3" s="21"/>
      <c r="AI3" s="4"/>
      <c r="AJ3" s="21"/>
      <c r="AK3" s="4"/>
      <c r="AL3" s="21"/>
      <c r="AM3" s="4"/>
      <c r="AN3" s="363"/>
      <c r="AO3" s="21"/>
      <c r="AP3" s="363"/>
      <c r="AQ3" s="21"/>
      <c r="AR3" s="21"/>
      <c r="AS3" s="21"/>
      <c r="AT3" s="4"/>
      <c r="AU3" s="21"/>
      <c r="AV3" s="4"/>
      <c r="AW3" s="21"/>
      <c r="AX3" s="4"/>
      <c r="AY3" s="364"/>
      <c r="AZ3" s="4"/>
      <c r="BA3" s="21"/>
    </row>
    <row r="4" spans="1:72" ht="28.5" customHeight="1" thickBot="1" x14ac:dyDescent="0.3">
      <c r="B4" s="477"/>
      <c r="C4" s="478"/>
      <c r="D4" s="484"/>
      <c r="E4" s="485"/>
      <c r="F4" s="485"/>
      <c r="G4" s="486"/>
      <c r="H4" s="489"/>
      <c r="I4" s="490"/>
      <c r="J4" s="374">
        <v>1000</v>
      </c>
      <c r="K4" s="373" t="s">
        <v>1</v>
      </c>
      <c r="L4" s="364"/>
      <c r="M4" s="364"/>
      <c r="N4" s="370"/>
      <c r="O4" s="369"/>
      <c r="P4" s="368"/>
      <c r="Q4" s="369"/>
      <c r="R4" s="368"/>
      <c r="S4" s="21"/>
      <c r="T4" s="21"/>
      <c r="U4" s="21"/>
      <c r="V4" s="4"/>
      <c r="W4" s="4"/>
      <c r="X4" s="21"/>
      <c r="Y4" s="4"/>
      <c r="Z4" s="21"/>
      <c r="AA4" s="4"/>
      <c r="AB4" s="21"/>
      <c r="AC4" s="4"/>
      <c r="AD4" s="21"/>
      <c r="AE4" s="4"/>
      <c r="AF4" s="21"/>
      <c r="AG4" s="4"/>
      <c r="AH4" s="21"/>
      <c r="AI4" s="4"/>
      <c r="AJ4" s="21"/>
      <c r="AK4" s="4"/>
      <c r="AL4" s="21"/>
      <c r="AM4" s="4"/>
      <c r="AN4" s="363"/>
      <c r="AO4" s="21"/>
      <c r="AP4" s="363"/>
      <c r="AQ4" s="21"/>
      <c r="AR4" s="21"/>
      <c r="AS4" s="21"/>
      <c r="AT4" s="4"/>
      <c r="AU4" s="21"/>
      <c r="AV4" s="4"/>
      <c r="AW4" s="21"/>
      <c r="AX4" s="4"/>
      <c r="AY4" s="364"/>
      <c r="AZ4" s="4"/>
      <c r="BA4" s="21"/>
    </row>
    <row r="5" spans="1:72" ht="23.25" customHeight="1" thickBot="1" x14ac:dyDescent="0.3">
      <c r="B5" s="477"/>
      <c r="C5" s="478"/>
      <c r="D5" s="5" t="s">
        <v>2</v>
      </c>
      <c r="E5" s="69"/>
      <c r="F5" s="493" t="s">
        <v>3393</v>
      </c>
      <c r="G5" s="493"/>
      <c r="H5" s="491"/>
      <c r="I5" s="492"/>
      <c r="J5" s="372">
        <f>+K6*J4</f>
        <v>1300000000</v>
      </c>
      <c r="K5" s="371" t="s">
        <v>3</v>
      </c>
      <c r="L5" s="364"/>
      <c r="M5" s="364"/>
      <c r="N5" s="370"/>
      <c r="O5" s="369"/>
      <c r="P5" s="368"/>
      <c r="Q5" s="369"/>
      <c r="R5" s="368"/>
      <c r="S5" s="21"/>
      <c r="T5" s="21"/>
      <c r="U5" s="21"/>
      <c r="V5" s="4"/>
      <c r="W5" s="4"/>
      <c r="X5" s="4"/>
      <c r="Y5" s="4"/>
      <c r="Z5" s="4"/>
      <c r="AA5" s="4"/>
      <c r="AB5" s="494" t="s">
        <v>4</v>
      </c>
      <c r="AC5" s="495"/>
      <c r="AD5" s="495"/>
      <c r="AE5" s="495"/>
      <c r="AF5" s="495"/>
      <c r="AG5" s="495"/>
      <c r="AH5" s="495"/>
      <c r="AI5" s="495"/>
      <c r="AJ5" s="495"/>
      <c r="AK5" s="495"/>
      <c r="AL5" s="495"/>
      <c r="AM5" s="496"/>
      <c r="AN5" s="363"/>
      <c r="AO5" s="21"/>
      <c r="AP5" s="363"/>
      <c r="AQ5" s="21"/>
      <c r="AR5" s="21"/>
      <c r="AS5" s="21"/>
      <c r="AT5" s="21"/>
      <c r="AU5" s="21"/>
      <c r="AV5" s="21"/>
      <c r="AW5" s="21"/>
      <c r="AX5" s="21"/>
      <c r="AY5" s="364"/>
      <c r="AZ5" s="21"/>
      <c r="BA5" s="21"/>
    </row>
    <row r="6" spans="1:72" s="53" customFormat="1" ht="28.5" customHeight="1" thickBot="1" x14ac:dyDescent="0.3">
      <c r="B6" s="479"/>
      <c r="C6" s="480"/>
      <c r="D6" s="6" t="s">
        <v>5</v>
      </c>
      <c r="E6" s="503" t="s">
        <v>7674</v>
      </c>
      <c r="F6" s="503"/>
      <c r="G6" s="504"/>
      <c r="H6" s="13" t="s">
        <v>79</v>
      </c>
      <c r="I6" s="367"/>
      <c r="J6" s="366"/>
      <c r="K6" s="365">
        <v>1300000</v>
      </c>
      <c r="L6" s="364"/>
      <c r="M6" s="538" t="s">
        <v>6</v>
      </c>
      <c r="N6" s="539"/>
      <c r="O6" s="538" t="s">
        <v>7</v>
      </c>
      <c r="P6" s="539"/>
      <c r="Q6" s="540"/>
      <c r="R6" s="541" t="s">
        <v>8</v>
      </c>
      <c r="S6" s="542"/>
      <c r="T6" s="472" t="s">
        <v>9</v>
      </c>
      <c r="U6" s="473"/>
      <c r="V6" s="474"/>
      <c r="W6" s="494" t="s">
        <v>10</v>
      </c>
      <c r="X6" s="495"/>
      <c r="Y6" s="495"/>
      <c r="Z6" s="495"/>
      <c r="AA6" s="496"/>
      <c r="AB6" s="494" t="s">
        <v>11</v>
      </c>
      <c r="AC6" s="495"/>
      <c r="AD6" s="495"/>
      <c r="AE6" s="495"/>
      <c r="AF6" s="496"/>
      <c r="AG6" s="472" t="s">
        <v>12</v>
      </c>
      <c r="AH6" s="473"/>
      <c r="AI6" s="474"/>
      <c r="AJ6" s="472" t="s">
        <v>13</v>
      </c>
      <c r="AK6" s="473"/>
      <c r="AL6" s="473"/>
      <c r="AM6" s="474"/>
      <c r="AN6" s="363"/>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351" t="s">
        <v>16</v>
      </c>
      <c r="C7" s="352" t="s">
        <v>17</v>
      </c>
      <c r="D7" s="361" t="s">
        <v>18</v>
      </c>
      <c r="E7" s="362" t="s">
        <v>19</v>
      </c>
      <c r="F7" s="362" t="s">
        <v>20</v>
      </c>
      <c r="G7" s="361" t="s">
        <v>21</v>
      </c>
      <c r="H7" s="351" t="s">
        <v>22</v>
      </c>
      <c r="I7" s="351" t="s">
        <v>74</v>
      </c>
      <c r="J7" s="351" t="s">
        <v>23</v>
      </c>
      <c r="K7" s="351" t="s">
        <v>24</v>
      </c>
      <c r="L7" s="351" t="s">
        <v>25</v>
      </c>
      <c r="M7" s="351" t="s">
        <v>26</v>
      </c>
      <c r="N7" s="352" t="s">
        <v>27</v>
      </c>
      <c r="O7" s="352" t="s">
        <v>28</v>
      </c>
      <c r="P7" s="360" t="s">
        <v>29</v>
      </c>
      <c r="Q7" s="351" t="s">
        <v>30</v>
      </c>
      <c r="R7" s="360" t="s">
        <v>31</v>
      </c>
      <c r="S7" s="351" t="s">
        <v>32</v>
      </c>
      <c r="T7" s="351" t="s">
        <v>33</v>
      </c>
      <c r="U7" s="352" t="s">
        <v>34</v>
      </c>
      <c r="V7" s="351" t="s">
        <v>35</v>
      </c>
      <c r="W7" s="351" t="s">
        <v>72</v>
      </c>
      <c r="X7" s="351" t="s">
        <v>36</v>
      </c>
      <c r="Y7" s="351" t="s">
        <v>37</v>
      </c>
      <c r="Z7" s="359" t="s">
        <v>38</v>
      </c>
      <c r="AA7" s="358" t="s">
        <v>39</v>
      </c>
      <c r="AB7" s="351" t="s">
        <v>40</v>
      </c>
      <c r="AC7" s="351" t="s">
        <v>41</v>
      </c>
      <c r="AD7" s="351" t="s">
        <v>42</v>
      </c>
      <c r="AE7" s="359" t="s">
        <v>43</v>
      </c>
      <c r="AF7" s="358" t="s">
        <v>44</v>
      </c>
      <c r="AG7" s="351" t="s">
        <v>45</v>
      </c>
      <c r="AH7" s="351" t="s">
        <v>46</v>
      </c>
      <c r="AI7" s="359" t="s">
        <v>47</v>
      </c>
      <c r="AJ7" s="351" t="s">
        <v>48</v>
      </c>
      <c r="AK7" s="359" t="s">
        <v>49</v>
      </c>
      <c r="AL7" s="359" t="s">
        <v>50</v>
      </c>
      <c r="AM7" s="358" t="s">
        <v>51</v>
      </c>
      <c r="AN7" s="357" t="s">
        <v>52</v>
      </c>
      <c r="AO7" s="351" t="s">
        <v>81</v>
      </c>
      <c r="AP7" s="356" t="s">
        <v>82</v>
      </c>
      <c r="AQ7" s="351" t="s">
        <v>53</v>
      </c>
      <c r="AR7" s="351" t="s">
        <v>54</v>
      </c>
      <c r="AS7" s="351" t="s">
        <v>55</v>
      </c>
      <c r="AT7" s="355" t="s">
        <v>56</v>
      </c>
      <c r="AU7" s="354" t="s">
        <v>57</v>
      </c>
      <c r="AV7" s="353" t="s">
        <v>58</v>
      </c>
      <c r="AW7" s="351" t="s">
        <v>59</v>
      </c>
      <c r="AX7" s="351" t="s">
        <v>60</v>
      </c>
      <c r="AY7" s="352" t="s">
        <v>61</v>
      </c>
      <c r="AZ7" s="352" t="s">
        <v>62</v>
      </c>
      <c r="BA7" s="352" t="s">
        <v>63</v>
      </c>
      <c r="BB7" s="350"/>
      <c r="BC7" s="350"/>
      <c r="BD7" s="350"/>
      <c r="BE7" s="350"/>
      <c r="BF7" s="350"/>
      <c r="BG7" s="350"/>
      <c r="BH7" s="350"/>
      <c r="BI7" s="350"/>
      <c r="BJ7" s="350"/>
      <c r="BK7" s="350"/>
      <c r="BL7" s="350"/>
      <c r="BM7" s="350"/>
      <c r="BN7" s="350"/>
      <c r="BO7" s="350"/>
      <c r="BP7" s="350"/>
      <c r="BQ7" s="350"/>
      <c r="BR7" s="350"/>
      <c r="BS7" s="350"/>
      <c r="BT7" s="350"/>
    </row>
    <row r="8" spans="1:72" s="349" customFormat="1" ht="12.75" x14ac:dyDescent="0.2">
      <c r="B8" s="100">
        <v>2024</v>
      </c>
      <c r="C8" s="100">
        <v>891780111</v>
      </c>
      <c r="D8" s="101" t="s">
        <v>64</v>
      </c>
      <c r="E8" s="102" t="s">
        <v>7673</v>
      </c>
      <c r="F8" s="164" t="s">
        <v>7672</v>
      </c>
      <c r="G8" s="105">
        <v>0</v>
      </c>
      <c r="H8" s="105" t="s">
        <v>75</v>
      </c>
      <c r="I8" s="100" t="s">
        <v>1819</v>
      </c>
      <c r="J8" s="102" t="s">
        <v>7671</v>
      </c>
      <c r="K8" s="452">
        <v>24510000</v>
      </c>
      <c r="L8" s="100" t="s">
        <v>70</v>
      </c>
      <c r="M8" s="102" t="s">
        <v>7341</v>
      </c>
      <c r="N8" s="199">
        <v>1082944860</v>
      </c>
      <c r="O8" s="385">
        <v>35</v>
      </c>
      <c r="P8" s="386">
        <v>45306</v>
      </c>
      <c r="Q8" s="158">
        <v>807300000</v>
      </c>
      <c r="R8" s="386">
        <v>45306</v>
      </c>
      <c r="S8" s="452">
        <f>+K8</f>
        <v>24510000</v>
      </c>
      <c r="T8" s="105" t="s">
        <v>69</v>
      </c>
      <c r="U8" s="385">
        <v>57461852</v>
      </c>
      <c r="V8" s="102" t="s">
        <v>6674</v>
      </c>
      <c r="W8" s="386">
        <v>45306</v>
      </c>
      <c r="X8" s="386">
        <v>45306</v>
      </c>
      <c r="Y8" s="387" t="s">
        <v>77</v>
      </c>
      <c r="Z8" s="386">
        <v>45473</v>
      </c>
      <c r="AA8" s="110">
        <f t="shared" ref="AA8:AA71" si="0">+IF(Y8="1800-01-01",Z8-X8,Z8-Y8)</f>
        <v>167</v>
      </c>
      <c r="AB8" s="102">
        <v>0</v>
      </c>
      <c r="AC8" s="102">
        <v>0</v>
      </c>
      <c r="AD8" s="102">
        <v>0</v>
      </c>
      <c r="AE8" s="388" t="s">
        <v>77</v>
      </c>
      <c r="AF8" s="110">
        <f t="shared" ref="AF8:AF71" si="1">+IF(AE8="1800-01-01",0,AE8-Z8)</f>
        <v>0</v>
      </c>
      <c r="AG8" s="102">
        <v>0</v>
      </c>
      <c r="AH8" s="102">
        <v>0</v>
      </c>
      <c r="AI8" s="388" t="s">
        <v>77</v>
      </c>
      <c r="AJ8" s="102">
        <v>0</v>
      </c>
      <c r="AK8" s="388" t="s">
        <v>77</v>
      </c>
      <c r="AL8" s="388" t="s">
        <v>77</v>
      </c>
      <c r="AM8" s="110">
        <f t="shared" ref="AM8:AM71" si="2">+IF(AK8="1800-01-01",0,AL8-AK8)</f>
        <v>0</v>
      </c>
      <c r="AN8" s="457">
        <f>+K8+AC8-AH8</f>
        <v>24510000</v>
      </c>
      <c r="AO8" s="105" t="s">
        <v>69</v>
      </c>
      <c r="AP8" s="452">
        <v>24510000</v>
      </c>
      <c r="AQ8" s="105" t="s">
        <v>1214</v>
      </c>
      <c r="AR8" s="102">
        <v>0</v>
      </c>
      <c r="AS8" s="388" t="s">
        <v>77</v>
      </c>
      <c r="AT8" s="461">
        <f t="shared" ref="AT8:AT71" si="3">+AN8-AU8</f>
        <v>20210000</v>
      </c>
      <c r="AU8" s="462">
        <v>4300000</v>
      </c>
      <c r="AV8" s="157">
        <f t="shared" ref="AV8:AV71" si="4">+IFERROR(AT8/AN8,"_")</f>
        <v>0.82456140350877194</v>
      </c>
      <c r="AW8" s="388" t="s">
        <v>77</v>
      </c>
      <c r="AX8" s="105" t="s">
        <v>1215</v>
      </c>
      <c r="AY8" s="379" t="s">
        <v>7670</v>
      </c>
      <c r="AZ8" s="100" t="s">
        <v>69</v>
      </c>
      <c r="BA8" s="100" t="s">
        <v>69</v>
      </c>
    </row>
    <row r="9" spans="1:72" s="349" customFormat="1" ht="12.75" x14ac:dyDescent="0.2">
      <c r="B9" s="116">
        <v>2024</v>
      </c>
      <c r="C9" s="116">
        <v>891780111</v>
      </c>
      <c r="D9" s="117" t="s">
        <v>64</v>
      </c>
      <c r="E9" s="118" t="s">
        <v>7669</v>
      </c>
      <c r="F9" s="168" t="s">
        <v>7668</v>
      </c>
      <c r="G9" s="119">
        <v>0</v>
      </c>
      <c r="H9" s="119" t="s">
        <v>75</v>
      </c>
      <c r="I9" s="116" t="s">
        <v>1819</v>
      </c>
      <c r="J9" s="118" t="s">
        <v>7667</v>
      </c>
      <c r="K9" s="453">
        <v>32300000</v>
      </c>
      <c r="L9" s="116" t="s">
        <v>70</v>
      </c>
      <c r="M9" s="118" t="s">
        <v>7666</v>
      </c>
      <c r="N9" s="202">
        <v>80766019</v>
      </c>
      <c r="O9" s="389">
        <v>35</v>
      </c>
      <c r="P9" s="390">
        <v>45306</v>
      </c>
      <c r="Q9" s="159">
        <v>807300000</v>
      </c>
      <c r="R9" s="390">
        <v>45306</v>
      </c>
      <c r="S9" s="453">
        <f>+K9</f>
        <v>32300000</v>
      </c>
      <c r="T9" s="119" t="s">
        <v>69</v>
      </c>
      <c r="U9" s="389">
        <v>57461852</v>
      </c>
      <c r="V9" s="118" t="s">
        <v>6674</v>
      </c>
      <c r="W9" s="390">
        <v>45306</v>
      </c>
      <c r="X9" s="390">
        <v>45306</v>
      </c>
      <c r="Y9" s="391" t="s">
        <v>77</v>
      </c>
      <c r="Z9" s="390">
        <v>45473</v>
      </c>
      <c r="AA9" s="124">
        <f t="shared" si="0"/>
        <v>167</v>
      </c>
      <c r="AB9" s="118">
        <v>0</v>
      </c>
      <c r="AC9" s="118">
        <v>0</v>
      </c>
      <c r="AD9" s="118">
        <v>0</v>
      </c>
      <c r="AE9" s="392" t="s">
        <v>77</v>
      </c>
      <c r="AF9" s="124">
        <f t="shared" si="1"/>
        <v>0</v>
      </c>
      <c r="AG9" s="118">
        <v>0</v>
      </c>
      <c r="AH9" s="118">
        <v>0</v>
      </c>
      <c r="AI9" s="392" t="s">
        <v>77</v>
      </c>
      <c r="AJ9" s="118">
        <v>0</v>
      </c>
      <c r="AK9" s="392" t="s">
        <v>77</v>
      </c>
      <c r="AL9" s="392" t="s">
        <v>77</v>
      </c>
      <c r="AM9" s="124">
        <f t="shared" si="2"/>
        <v>0</v>
      </c>
      <c r="AN9" s="458">
        <f>+K9+AC9-AH9</f>
        <v>32300000</v>
      </c>
      <c r="AO9" s="119" t="s">
        <v>69</v>
      </c>
      <c r="AP9" s="453">
        <v>32300000</v>
      </c>
      <c r="AQ9" s="119" t="s">
        <v>1214</v>
      </c>
      <c r="AR9" s="118">
        <v>0</v>
      </c>
      <c r="AS9" s="392" t="s">
        <v>77</v>
      </c>
      <c r="AT9" s="463">
        <f t="shared" si="3"/>
        <v>26600000</v>
      </c>
      <c r="AU9" s="464">
        <v>5700000</v>
      </c>
      <c r="AV9" s="98">
        <f t="shared" si="4"/>
        <v>0.82352941176470584</v>
      </c>
      <c r="AW9" s="392" t="s">
        <v>77</v>
      </c>
      <c r="AX9" s="119" t="s">
        <v>1215</v>
      </c>
      <c r="AY9" s="380" t="s">
        <v>7665</v>
      </c>
      <c r="AZ9" s="116" t="s">
        <v>69</v>
      </c>
      <c r="BA9" s="116" t="s">
        <v>69</v>
      </c>
    </row>
    <row r="10" spans="1:72" s="349" customFormat="1" ht="12.75" x14ac:dyDescent="0.2">
      <c r="B10" s="116">
        <v>2024</v>
      </c>
      <c r="C10" s="116">
        <v>891780111</v>
      </c>
      <c r="D10" s="117" t="s">
        <v>64</v>
      </c>
      <c r="E10" s="118" t="s">
        <v>7664</v>
      </c>
      <c r="F10" s="168" t="s">
        <v>7663</v>
      </c>
      <c r="G10" s="119">
        <v>0</v>
      </c>
      <c r="H10" s="119" t="s">
        <v>75</v>
      </c>
      <c r="I10" s="116" t="s">
        <v>1819</v>
      </c>
      <c r="J10" s="118" t="s">
        <v>7662</v>
      </c>
      <c r="K10" s="453">
        <v>21533333</v>
      </c>
      <c r="L10" s="116" t="s">
        <v>70</v>
      </c>
      <c r="M10" s="118" t="s">
        <v>7661</v>
      </c>
      <c r="N10" s="202">
        <v>1082981781</v>
      </c>
      <c r="O10" s="389">
        <v>35</v>
      </c>
      <c r="P10" s="390">
        <v>45306</v>
      </c>
      <c r="Q10" s="159">
        <v>807300000</v>
      </c>
      <c r="R10" s="390">
        <v>45306</v>
      </c>
      <c r="S10" s="453">
        <f>+K10</f>
        <v>21533333</v>
      </c>
      <c r="T10" s="119" t="s">
        <v>69</v>
      </c>
      <c r="U10" s="389">
        <v>57461852</v>
      </c>
      <c r="V10" s="118" t="s">
        <v>6674</v>
      </c>
      <c r="W10" s="390">
        <v>45306</v>
      </c>
      <c r="X10" s="390">
        <v>45306</v>
      </c>
      <c r="Y10" s="391" t="s">
        <v>77</v>
      </c>
      <c r="Z10" s="390">
        <v>45473</v>
      </c>
      <c r="AA10" s="124">
        <f t="shared" si="0"/>
        <v>167</v>
      </c>
      <c r="AB10" s="118">
        <v>0</v>
      </c>
      <c r="AC10" s="118">
        <v>0</v>
      </c>
      <c r="AD10" s="118">
        <v>0</v>
      </c>
      <c r="AE10" s="392" t="s">
        <v>77</v>
      </c>
      <c r="AF10" s="124">
        <f t="shared" si="1"/>
        <v>0</v>
      </c>
      <c r="AG10" s="118">
        <v>0</v>
      </c>
      <c r="AH10" s="118">
        <v>0</v>
      </c>
      <c r="AI10" s="392" t="s">
        <v>77</v>
      </c>
      <c r="AJ10" s="118">
        <v>0</v>
      </c>
      <c r="AK10" s="392" t="s">
        <v>77</v>
      </c>
      <c r="AL10" s="392" t="s">
        <v>77</v>
      </c>
      <c r="AM10" s="124">
        <f t="shared" si="2"/>
        <v>0</v>
      </c>
      <c r="AN10" s="458">
        <f>+K10+AC10-AH10</f>
        <v>21533333</v>
      </c>
      <c r="AO10" s="119" t="s">
        <v>69</v>
      </c>
      <c r="AP10" s="453">
        <v>21533333</v>
      </c>
      <c r="AQ10" s="119" t="s">
        <v>1214</v>
      </c>
      <c r="AR10" s="118">
        <v>0</v>
      </c>
      <c r="AS10" s="392" t="s">
        <v>77</v>
      </c>
      <c r="AT10" s="463">
        <f t="shared" si="3"/>
        <v>17733333</v>
      </c>
      <c r="AU10" s="464">
        <v>3800000</v>
      </c>
      <c r="AV10" s="98">
        <f t="shared" si="4"/>
        <v>0.82352940903296301</v>
      </c>
      <c r="AW10" s="392" t="s">
        <v>77</v>
      </c>
      <c r="AX10" s="119" t="s">
        <v>1215</v>
      </c>
      <c r="AY10" s="380" t="s">
        <v>7660</v>
      </c>
      <c r="AZ10" s="116" t="s">
        <v>69</v>
      </c>
      <c r="BA10" s="116" t="s">
        <v>69</v>
      </c>
    </row>
    <row r="11" spans="1:72" s="349" customFormat="1" ht="12.75" x14ac:dyDescent="0.2">
      <c r="B11" s="116">
        <v>2024</v>
      </c>
      <c r="C11" s="116">
        <v>891780111</v>
      </c>
      <c r="D11" s="117" t="s">
        <v>64</v>
      </c>
      <c r="E11" s="118" t="s">
        <v>7659</v>
      </c>
      <c r="F11" s="168" t="s">
        <v>7658</v>
      </c>
      <c r="G11" s="119">
        <v>0</v>
      </c>
      <c r="H11" s="119" t="s">
        <v>75</v>
      </c>
      <c r="I11" s="116" t="s">
        <v>1819</v>
      </c>
      <c r="J11" s="118" t="s">
        <v>7657</v>
      </c>
      <c r="K11" s="453">
        <v>21153333</v>
      </c>
      <c r="L11" s="116" t="s">
        <v>70</v>
      </c>
      <c r="M11" s="118" t="s">
        <v>7656</v>
      </c>
      <c r="N11" s="202">
        <v>1082943812</v>
      </c>
      <c r="O11" s="389">
        <v>35</v>
      </c>
      <c r="P11" s="390">
        <v>45306</v>
      </c>
      <c r="Q11" s="159">
        <v>807300000</v>
      </c>
      <c r="R11" s="390">
        <v>45306</v>
      </c>
      <c r="S11" s="453">
        <f>+K11</f>
        <v>21153333</v>
      </c>
      <c r="T11" s="119" t="s">
        <v>69</v>
      </c>
      <c r="U11" s="389">
        <v>57461852</v>
      </c>
      <c r="V11" s="118" t="s">
        <v>6674</v>
      </c>
      <c r="W11" s="390">
        <v>45306</v>
      </c>
      <c r="X11" s="390">
        <v>45306</v>
      </c>
      <c r="Y11" s="391" t="s">
        <v>77</v>
      </c>
      <c r="Z11" s="390">
        <v>45473</v>
      </c>
      <c r="AA11" s="124">
        <f t="shared" si="0"/>
        <v>167</v>
      </c>
      <c r="AB11" s="118">
        <v>0</v>
      </c>
      <c r="AC11" s="118">
        <v>0</v>
      </c>
      <c r="AD11" s="118">
        <v>0</v>
      </c>
      <c r="AE11" s="392" t="s">
        <v>77</v>
      </c>
      <c r="AF11" s="124">
        <f t="shared" si="1"/>
        <v>0</v>
      </c>
      <c r="AG11" s="118">
        <v>0</v>
      </c>
      <c r="AH11" s="118">
        <v>0</v>
      </c>
      <c r="AI11" s="392" t="s">
        <v>77</v>
      </c>
      <c r="AJ11" s="118">
        <v>0</v>
      </c>
      <c r="AK11" s="392" t="s">
        <v>77</v>
      </c>
      <c r="AL11" s="392" t="s">
        <v>77</v>
      </c>
      <c r="AM11" s="124">
        <f t="shared" si="2"/>
        <v>0</v>
      </c>
      <c r="AN11" s="458">
        <f>+K11+AC11-AH11</f>
        <v>21153333</v>
      </c>
      <c r="AO11" s="119" t="s">
        <v>69</v>
      </c>
      <c r="AP11" s="453">
        <v>21153333</v>
      </c>
      <c r="AQ11" s="119" t="s">
        <v>1214</v>
      </c>
      <c r="AR11" s="118">
        <v>0</v>
      </c>
      <c r="AS11" s="392" t="s">
        <v>77</v>
      </c>
      <c r="AT11" s="463">
        <f t="shared" si="3"/>
        <v>17353333</v>
      </c>
      <c r="AU11" s="464">
        <v>3800000</v>
      </c>
      <c r="AV11" s="98">
        <f t="shared" si="4"/>
        <v>0.82035927860635482</v>
      </c>
      <c r="AW11" s="392" t="s">
        <v>77</v>
      </c>
      <c r="AX11" s="119" t="s">
        <v>1215</v>
      </c>
      <c r="AY11" s="380" t="s">
        <v>7655</v>
      </c>
      <c r="AZ11" s="116" t="s">
        <v>69</v>
      </c>
      <c r="BA11" s="116" t="s">
        <v>69</v>
      </c>
    </row>
    <row r="12" spans="1:72" s="349" customFormat="1" ht="12.75" x14ac:dyDescent="0.2">
      <c r="B12" s="116">
        <v>2024</v>
      </c>
      <c r="C12" s="116">
        <v>891780111</v>
      </c>
      <c r="D12" s="117" t="s">
        <v>64</v>
      </c>
      <c r="E12" s="118" t="s">
        <v>7654</v>
      </c>
      <c r="F12" s="168" t="s">
        <v>7653</v>
      </c>
      <c r="G12" s="119">
        <v>0</v>
      </c>
      <c r="H12" s="119" t="s">
        <v>75</v>
      </c>
      <c r="I12" s="116" t="s">
        <v>1819</v>
      </c>
      <c r="J12" s="118" t="s">
        <v>7652</v>
      </c>
      <c r="K12" s="453">
        <v>21026667</v>
      </c>
      <c r="L12" s="116" t="s">
        <v>70</v>
      </c>
      <c r="M12" s="118" t="s">
        <v>7651</v>
      </c>
      <c r="N12" s="202">
        <v>1082984183</v>
      </c>
      <c r="O12" s="389">
        <v>36</v>
      </c>
      <c r="P12" s="390">
        <v>45306</v>
      </c>
      <c r="Q12" s="159">
        <v>734700000</v>
      </c>
      <c r="R12" s="390">
        <v>45306</v>
      </c>
      <c r="S12" s="453">
        <f>+K12</f>
        <v>21026667</v>
      </c>
      <c r="T12" s="119" t="s">
        <v>69</v>
      </c>
      <c r="U12" s="389">
        <v>85155551</v>
      </c>
      <c r="V12" s="118" t="s">
        <v>6500</v>
      </c>
      <c r="W12" s="390">
        <v>45306</v>
      </c>
      <c r="X12" s="390">
        <v>45306</v>
      </c>
      <c r="Y12" s="391" t="s">
        <v>77</v>
      </c>
      <c r="Z12" s="390">
        <v>45473</v>
      </c>
      <c r="AA12" s="124">
        <f t="shared" si="0"/>
        <v>167</v>
      </c>
      <c r="AB12" s="118">
        <v>0</v>
      </c>
      <c r="AC12" s="118">
        <v>0</v>
      </c>
      <c r="AD12" s="118">
        <v>0</v>
      </c>
      <c r="AE12" s="392" t="s">
        <v>77</v>
      </c>
      <c r="AF12" s="124">
        <f t="shared" si="1"/>
        <v>0</v>
      </c>
      <c r="AG12" s="118">
        <v>0</v>
      </c>
      <c r="AH12" s="118">
        <v>0</v>
      </c>
      <c r="AI12" s="392" t="s">
        <v>77</v>
      </c>
      <c r="AJ12" s="118">
        <v>0</v>
      </c>
      <c r="AK12" s="392" t="s">
        <v>77</v>
      </c>
      <c r="AL12" s="392" t="s">
        <v>77</v>
      </c>
      <c r="AM12" s="124">
        <f t="shared" si="2"/>
        <v>0</v>
      </c>
      <c r="AN12" s="458">
        <f>+K12+AC12-AH12</f>
        <v>21026667</v>
      </c>
      <c r="AO12" s="119" t="s">
        <v>69</v>
      </c>
      <c r="AP12" s="453">
        <v>21026667</v>
      </c>
      <c r="AQ12" s="119" t="s">
        <v>1214</v>
      </c>
      <c r="AR12" s="118">
        <v>0</v>
      </c>
      <c r="AS12" s="392" t="s">
        <v>77</v>
      </c>
      <c r="AT12" s="463">
        <f t="shared" si="3"/>
        <v>17226667</v>
      </c>
      <c r="AU12" s="464">
        <v>3800000</v>
      </c>
      <c r="AV12" s="98">
        <f t="shared" si="4"/>
        <v>0.81927711129871417</v>
      </c>
      <c r="AW12" s="392" t="s">
        <v>77</v>
      </c>
      <c r="AX12" s="119" t="s">
        <v>1215</v>
      </c>
      <c r="AY12" s="380" t="s">
        <v>7650</v>
      </c>
      <c r="AZ12" s="116" t="s">
        <v>69</v>
      </c>
      <c r="BA12" s="116" t="s">
        <v>69</v>
      </c>
    </row>
    <row r="13" spans="1:72" s="349" customFormat="1" ht="12.75" x14ac:dyDescent="0.2">
      <c r="B13" s="116">
        <v>2024</v>
      </c>
      <c r="C13" s="116">
        <v>891780111</v>
      </c>
      <c r="D13" s="117" t="s">
        <v>64</v>
      </c>
      <c r="E13" s="118" t="s">
        <v>7649</v>
      </c>
      <c r="F13" s="168" t="s">
        <v>7648</v>
      </c>
      <c r="G13" s="119">
        <v>0</v>
      </c>
      <c r="H13" s="119" t="s">
        <v>75</v>
      </c>
      <c r="I13" s="116" t="s">
        <v>1819</v>
      </c>
      <c r="J13" s="118" t="s">
        <v>7647</v>
      </c>
      <c r="K13" s="453">
        <v>21153333</v>
      </c>
      <c r="L13" s="116" t="s">
        <v>70</v>
      </c>
      <c r="M13" s="118" t="s">
        <v>7646</v>
      </c>
      <c r="N13" s="202">
        <v>1082966865</v>
      </c>
      <c r="O13" s="389">
        <v>35</v>
      </c>
      <c r="P13" s="390">
        <v>45306</v>
      </c>
      <c r="Q13" s="159">
        <v>807300000</v>
      </c>
      <c r="R13" s="390">
        <v>45306</v>
      </c>
      <c r="S13" s="453">
        <f>+K13</f>
        <v>21153333</v>
      </c>
      <c r="T13" s="119" t="s">
        <v>69</v>
      </c>
      <c r="U13" s="389">
        <v>57461852</v>
      </c>
      <c r="V13" s="118" t="s">
        <v>6674</v>
      </c>
      <c r="W13" s="390">
        <v>45306</v>
      </c>
      <c r="X13" s="390">
        <v>45306</v>
      </c>
      <c r="Y13" s="391" t="s">
        <v>77</v>
      </c>
      <c r="Z13" s="390">
        <v>45473</v>
      </c>
      <c r="AA13" s="124">
        <f t="shared" si="0"/>
        <v>167</v>
      </c>
      <c r="AB13" s="118">
        <v>0</v>
      </c>
      <c r="AC13" s="118">
        <v>0</v>
      </c>
      <c r="AD13" s="118">
        <v>0</v>
      </c>
      <c r="AE13" s="392" t="s">
        <v>77</v>
      </c>
      <c r="AF13" s="124">
        <f t="shared" si="1"/>
        <v>0</v>
      </c>
      <c r="AG13" s="118">
        <v>0</v>
      </c>
      <c r="AH13" s="118">
        <v>0</v>
      </c>
      <c r="AI13" s="392" t="s">
        <v>77</v>
      </c>
      <c r="AJ13" s="118">
        <v>0</v>
      </c>
      <c r="AK13" s="392" t="s">
        <v>77</v>
      </c>
      <c r="AL13" s="392" t="s">
        <v>77</v>
      </c>
      <c r="AM13" s="124">
        <f t="shared" si="2"/>
        <v>0</v>
      </c>
      <c r="AN13" s="458">
        <f>+K13+AC13-AH13</f>
        <v>21153333</v>
      </c>
      <c r="AO13" s="119" t="s">
        <v>69</v>
      </c>
      <c r="AP13" s="453">
        <v>21153333</v>
      </c>
      <c r="AQ13" s="119" t="s">
        <v>1214</v>
      </c>
      <c r="AR13" s="118">
        <v>0</v>
      </c>
      <c r="AS13" s="392" t="s">
        <v>77</v>
      </c>
      <c r="AT13" s="463">
        <f t="shared" si="3"/>
        <v>17353333</v>
      </c>
      <c r="AU13" s="464">
        <v>3800000</v>
      </c>
      <c r="AV13" s="98">
        <f t="shared" si="4"/>
        <v>0.82035927860635482</v>
      </c>
      <c r="AW13" s="392" t="s">
        <v>77</v>
      </c>
      <c r="AX13" s="119" t="s">
        <v>1215</v>
      </c>
      <c r="AY13" s="380" t="s">
        <v>7645</v>
      </c>
      <c r="AZ13" s="116" t="s">
        <v>69</v>
      </c>
      <c r="BA13" s="116" t="s">
        <v>69</v>
      </c>
    </row>
    <row r="14" spans="1:72" s="349" customFormat="1" ht="12.75" x14ac:dyDescent="0.2">
      <c r="B14" s="116">
        <v>2024</v>
      </c>
      <c r="C14" s="116">
        <v>891780111</v>
      </c>
      <c r="D14" s="117" t="s">
        <v>64</v>
      </c>
      <c r="E14" s="118" t="s">
        <v>7644</v>
      </c>
      <c r="F14" s="168" t="s">
        <v>7643</v>
      </c>
      <c r="G14" s="119">
        <v>0</v>
      </c>
      <c r="H14" s="119" t="s">
        <v>75</v>
      </c>
      <c r="I14" s="116" t="s">
        <v>1819</v>
      </c>
      <c r="J14" s="118" t="s">
        <v>7642</v>
      </c>
      <c r="K14" s="453">
        <v>21153333</v>
      </c>
      <c r="L14" s="116" t="s">
        <v>70</v>
      </c>
      <c r="M14" s="118" t="s">
        <v>7641</v>
      </c>
      <c r="N14" s="202">
        <v>1082966245</v>
      </c>
      <c r="O14" s="389">
        <v>35</v>
      </c>
      <c r="P14" s="390">
        <v>45306</v>
      </c>
      <c r="Q14" s="159">
        <v>807300000</v>
      </c>
      <c r="R14" s="390">
        <v>45306</v>
      </c>
      <c r="S14" s="453">
        <f>+K14</f>
        <v>21153333</v>
      </c>
      <c r="T14" s="119" t="s">
        <v>69</v>
      </c>
      <c r="U14" s="389">
        <v>57461852</v>
      </c>
      <c r="V14" s="118" t="s">
        <v>6674</v>
      </c>
      <c r="W14" s="390">
        <v>45306</v>
      </c>
      <c r="X14" s="390">
        <v>45306</v>
      </c>
      <c r="Y14" s="391" t="s">
        <v>77</v>
      </c>
      <c r="Z14" s="390">
        <v>45473</v>
      </c>
      <c r="AA14" s="124">
        <f t="shared" si="0"/>
        <v>167</v>
      </c>
      <c r="AB14" s="118">
        <v>0</v>
      </c>
      <c r="AC14" s="118">
        <v>0</v>
      </c>
      <c r="AD14" s="118">
        <v>0</v>
      </c>
      <c r="AE14" s="392" t="s">
        <v>77</v>
      </c>
      <c r="AF14" s="124">
        <f t="shared" si="1"/>
        <v>0</v>
      </c>
      <c r="AG14" s="118">
        <v>0</v>
      </c>
      <c r="AH14" s="118">
        <v>0</v>
      </c>
      <c r="AI14" s="392" t="s">
        <v>77</v>
      </c>
      <c r="AJ14" s="118">
        <v>0</v>
      </c>
      <c r="AK14" s="392" t="s">
        <v>77</v>
      </c>
      <c r="AL14" s="392" t="s">
        <v>77</v>
      </c>
      <c r="AM14" s="124">
        <f t="shared" si="2"/>
        <v>0</v>
      </c>
      <c r="AN14" s="458">
        <f>+K14+AC14-AH14</f>
        <v>21153333</v>
      </c>
      <c r="AO14" s="119" t="s">
        <v>69</v>
      </c>
      <c r="AP14" s="453">
        <v>21153333</v>
      </c>
      <c r="AQ14" s="119" t="s">
        <v>1214</v>
      </c>
      <c r="AR14" s="118">
        <v>0</v>
      </c>
      <c r="AS14" s="392" t="s">
        <v>77</v>
      </c>
      <c r="AT14" s="463">
        <f t="shared" si="3"/>
        <v>17353333</v>
      </c>
      <c r="AU14" s="464">
        <v>3800000</v>
      </c>
      <c r="AV14" s="98">
        <f t="shared" si="4"/>
        <v>0.82035927860635482</v>
      </c>
      <c r="AW14" s="392" t="s">
        <v>77</v>
      </c>
      <c r="AX14" s="119" t="s">
        <v>1215</v>
      </c>
      <c r="AY14" s="380" t="s">
        <v>7640</v>
      </c>
      <c r="AZ14" s="116" t="s">
        <v>69</v>
      </c>
      <c r="BA14" s="116" t="s">
        <v>69</v>
      </c>
    </row>
    <row r="15" spans="1:72" s="349" customFormat="1" ht="12.75" x14ac:dyDescent="0.2">
      <c r="B15" s="116">
        <v>2024</v>
      </c>
      <c r="C15" s="116">
        <v>891780111</v>
      </c>
      <c r="D15" s="117" t="s">
        <v>64</v>
      </c>
      <c r="E15" s="118" t="s">
        <v>7639</v>
      </c>
      <c r="F15" s="168" t="s">
        <v>7638</v>
      </c>
      <c r="G15" s="119">
        <v>0</v>
      </c>
      <c r="H15" s="119" t="s">
        <v>75</v>
      </c>
      <c r="I15" s="116" t="s">
        <v>1819</v>
      </c>
      <c r="J15" s="118" t="s">
        <v>7637</v>
      </c>
      <c r="K15" s="453">
        <v>21153333</v>
      </c>
      <c r="L15" s="116" t="s">
        <v>70</v>
      </c>
      <c r="M15" s="118" t="s">
        <v>7636</v>
      </c>
      <c r="N15" s="202">
        <v>1075258984</v>
      </c>
      <c r="O15" s="389">
        <v>35</v>
      </c>
      <c r="P15" s="390">
        <v>45306</v>
      </c>
      <c r="Q15" s="159">
        <v>807300000</v>
      </c>
      <c r="R15" s="390">
        <v>45306</v>
      </c>
      <c r="S15" s="453">
        <f>+K15</f>
        <v>21153333</v>
      </c>
      <c r="T15" s="119" t="s">
        <v>69</v>
      </c>
      <c r="U15" s="389">
        <v>57461852</v>
      </c>
      <c r="V15" s="118" t="s">
        <v>6674</v>
      </c>
      <c r="W15" s="390">
        <v>45306</v>
      </c>
      <c r="X15" s="390">
        <v>45306</v>
      </c>
      <c r="Y15" s="391" t="s">
        <v>77</v>
      </c>
      <c r="Z15" s="390">
        <v>45473</v>
      </c>
      <c r="AA15" s="124">
        <f t="shared" si="0"/>
        <v>167</v>
      </c>
      <c r="AB15" s="118">
        <v>0</v>
      </c>
      <c r="AC15" s="118">
        <v>0</v>
      </c>
      <c r="AD15" s="118">
        <v>0</v>
      </c>
      <c r="AE15" s="392" t="s">
        <v>77</v>
      </c>
      <c r="AF15" s="124">
        <f t="shared" si="1"/>
        <v>0</v>
      </c>
      <c r="AG15" s="118">
        <v>0</v>
      </c>
      <c r="AH15" s="118">
        <v>0</v>
      </c>
      <c r="AI15" s="392" t="s">
        <v>77</v>
      </c>
      <c r="AJ15" s="118">
        <v>0</v>
      </c>
      <c r="AK15" s="392" t="s">
        <v>77</v>
      </c>
      <c r="AL15" s="392" t="s">
        <v>77</v>
      </c>
      <c r="AM15" s="124">
        <f t="shared" si="2"/>
        <v>0</v>
      </c>
      <c r="AN15" s="458">
        <f>+K15+AC15-AH15</f>
        <v>21153333</v>
      </c>
      <c r="AO15" s="119" t="s">
        <v>69</v>
      </c>
      <c r="AP15" s="453">
        <v>21153333</v>
      </c>
      <c r="AQ15" s="119" t="s">
        <v>1214</v>
      </c>
      <c r="AR15" s="118">
        <v>0</v>
      </c>
      <c r="AS15" s="392" t="s">
        <v>77</v>
      </c>
      <c r="AT15" s="463">
        <f t="shared" si="3"/>
        <v>17353333</v>
      </c>
      <c r="AU15" s="464">
        <v>3800000</v>
      </c>
      <c r="AV15" s="98">
        <f t="shared" si="4"/>
        <v>0.82035927860635482</v>
      </c>
      <c r="AW15" s="392" t="s">
        <v>77</v>
      </c>
      <c r="AX15" s="119" t="s">
        <v>1215</v>
      </c>
      <c r="AY15" s="168" t="s">
        <v>7635</v>
      </c>
      <c r="AZ15" s="116" t="s">
        <v>69</v>
      </c>
      <c r="BA15" s="116" t="s">
        <v>69</v>
      </c>
    </row>
    <row r="16" spans="1:72" s="349" customFormat="1" ht="12.75" x14ac:dyDescent="0.2">
      <c r="B16" s="116">
        <v>2024</v>
      </c>
      <c r="C16" s="116">
        <v>891780111</v>
      </c>
      <c r="D16" s="117" t="s">
        <v>64</v>
      </c>
      <c r="E16" s="118" t="s">
        <v>7634</v>
      </c>
      <c r="F16" s="168" t="s">
        <v>7633</v>
      </c>
      <c r="G16" s="119">
        <v>0</v>
      </c>
      <c r="H16" s="119" t="s">
        <v>75</v>
      </c>
      <c r="I16" s="116" t="s">
        <v>1819</v>
      </c>
      <c r="J16" s="118" t="s">
        <v>7632</v>
      </c>
      <c r="K16" s="453">
        <v>21153333</v>
      </c>
      <c r="L16" s="116" t="s">
        <v>70</v>
      </c>
      <c r="M16" s="118" t="s">
        <v>7631</v>
      </c>
      <c r="N16" s="202">
        <v>1082931591</v>
      </c>
      <c r="O16" s="389">
        <v>35</v>
      </c>
      <c r="P16" s="390">
        <v>45306</v>
      </c>
      <c r="Q16" s="159">
        <v>807300000</v>
      </c>
      <c r="R16" s="390">
        <v>45306</v>
      </c>
      <c r="S16" s="453">
        <f>+K16</f>
        <v>21153333</v>
      </c>
      <c r="T16" s="119" t="s">
        <v>69</v>
      </c>
      <c r="U16" s="389">
        <v>57461852</v>
      </c>
      <c r="V16" s="118" t="s">
        <v>6674</v>
      </c>
      <c r="W16" s="390">
        <v>45306</v>
      </c>
      <c r="X16" s="390">
        <v>45306</v>
      </c>
      <c r="Y16" s="391" t="s">
        <v>77</v>
      </c>
      <c r="Z16" s="390">
        <v>45473</v>
      </c>
      <c r="AA16" s="124">
        <f t="shared" si="0"/>
        <v>167</v>
      </c>
      <c r="AB16" s="118">
        <v>0</v>
      </c>
      <c r="AC16" s="118">
        <v>0</v>
      </c>
      <c r="AD16" s="118">
        <v>0</v>
      </c>
      <c r="AE16" s="392" t="s">
        <v>77</v>
      </c>
      <c r="AF16" s="124">
        <f t="shared" si="1"/>
        <v>0</v>
      </c>
      <c r="AG16" s="118">
        <v>0</v>
      </c>
      <c r="AH16" s="118">
        <v>0</v>
      </c>
      <c r="AI16" s="392" t="s">
        <v>77</v>
      </c>
      <c r="AJ16" s="118">
        <v>0</v>
      </c>
      <c r="AK16" s="392" t="s">
        <v>77</v>
      </c>
      <c r="AL16" s="392" t="s">
        <v>77</v>
      </c>
      <c r="AM16" s="124">
        <f t="shared" si="2"/>
        <v>0</v>
      </c>
      <c r="AN16" s="458">
        <f>+K16+AC16-AH16</f>
        <v>21153333</v>
      </c>
      <c r="AO16" s="119" t="s">
        <v>69</v>
      </c>
      <c r="AP16" s="453">
        <v>21153333</v>
      </c>
      <c r="AQ16" s="119" t="s">
        <v>1214</v>
      </c>
      <c r="AR16" s="118">
        <v>0</v>
      </c>
      <c r="AS16" s="392" t="s">
        <v>77</v>
      </c>
      <c r="AT16" s="463">
        <f t="shared" si="3"/>
        <v>17353333</v>
      </c>
      <c r="AU16" s="464">
        <v>3800000</v>
      </c>
      <c r="AV16" s="98">
        <f t="shared" si="4"/>
        <v>0.82035927860635482</v>
      </c>
      <c r="AW16" s="392" t="s">
        <v>77</v>
      </c>
      <c r="AX16" s="119" t="s">
        <v>1215</v>
      </c>
      <c r="AY16" s="380" t="s">
        <v>7630</v>
      </c>
      <c r="AZ16" s="116" t="s">
        <v>69</v>
      </c>
      <c r="BA16" s="116" t="s">
        <v>69</v>
      </c>
    </row>
    <row r="17" spans="2:53" s="349" customFormat="1" ht="12.75" x14ac:dyDescent="0.2">
      <c r="B17" s="116">
        <v>2024</v>
      </c>
      <c r="C17" s="116">
        <v>891780111</v>
      </c>
      <c r="D17" s="117" t="s">
        <v>64</v>
      </c>
      <c r="E17" s="118" t="s">
        <v>7629</v>
      </c>
      <c r="F17" s="168" t="s">
        <v>7628</v>
      </c>
      <c r="G17" s="119">
        <v>0</v>
      </c>
      <c r="H17" s="119" t="s">
        <v>75</v>
      </c>
      <c r="I17" s="116" t="s">
        <v>1819</v>
      </c>
      <c r="J17" s="118" t="s">
        <v>7627</v>
      </c>
      <c r="K17" s="453">
        <v>21026667</v>
      </c>
      <c r="L17" s="116" t="s">
        <v>70</v>
      </c>
      <c r="M17" s="118" t="s">
        <v>7626</v>
      </c>
      <c r="N17" s="202">
        <v>1082934092</v>
      </c>
      <c r="O17" s="389">
        <v>35</v>
      </c>
      <c r="P17" s="390">
        <v>45306</v>
      </c>
      <c r="Q17" s="159">
        <v>807300000</v>
      </c>
      <c r="R17" s="390">
        <v>45306</v>
      </c>
      <c r="S17" s="453">
        <f>+K17</f>
        <v>21026667</v>
      </c>
      <c r="T17" s="119" t="s">
        <v>69</v>
      </c>
      <c r="U17" s="389">
        <v>57435262</v>
      </c>
      <c r="V17" s="118" t="s">
        <v>7625</v>
      </c>
      <c r="W17" s="390">
        <v>45306</v>
      </c>
      <c r="X17" s="390">
        <v>45306</v>
      </c>
      <c r="Y17" s="391" t="s">
        <v>77</v>
      </c>
      <c r="Z17" s="390">
        <v>45473</v>
      </c>
      <c r="AA17" s="124">
        <f t="shared" si="0"/>
        <v>167</v>
      </c>
      <c r="AB17" s="118">
        <v>0</v>
      </c>
      <c r="AC17" s="118">
        <v>0</v>
      </c>
      <c r="AD17" s="118">
        <v>0</v>
      </c>
      <c r="AE17" s="392" t="s">
        <v>77</v>
      </c>
      <c r="AF17" s="124">
        <f t="shared" si="1"/>
        <v>0</v>
      </c>
      <c r="AG17" s="118">
        <v>0</v>
      </c>
      <c r="AH17" s="118">
        <v>0</v>
      </c>
      <c r="AI17" s="392" t="s">
        <v>77</v>
      </c>
      <c r="AJ17" s="118">
        <v>0</v>
      </c>
      <c r="AK17" s="392" t="s">
        <v>77</v>
      </c>
      <c r="AL17" s="392" t="s">
        <v>77</v>
      </c>
      <c r="AM17" s="124">
        <f t="shared" si="2"/>
        <v>0</v>
      </c>
      <c r="AN17" s="458">
        <f>+K17+AC17-AH17</f>
        <v>21026667</v>
      </c>
      <c r="AO17" s="119" t="s">
        <v>69</v>
      </c>
      <c r="AP17" s="453">
        <v>21026667</v>
      </c>
      <c r="AQ17" s="119" t="s">
        <v>1214</v>
      </c>
      <c r="AR17" s="118">
        <v>0</v>
      </c>
      <c r="AS17" s="392" t="s">
        <v>77</v>
      </c>
      <c r="AT17" s="463">
        <f t="shared" si="3"/>
        <v>17226667</v>
      </c>
      <c r="AU17" s="464">
        <v>3800000</v>
      </c>
      <c r="AV17" s="98">
        <f t="shared" si="4"/>
        <v>0.81927711129871417</v>
      </c>
      <c r="AW17" s="392" t="s">
        <v>77</v>
      </c>
      <c r="AX17" s="119" t="s">
        <v>1215</v>
      </c>
      <c r="AY17" s="380" t="s">
        <v>7624</v>
      </c>
      <c r="AZ17" s="116" t="s">
        <v>69</v>
      </c>
      <c r="BA17" s="116" t="s">
        <v>69</v>
      </c>
    </row>
    <row r="18" spans="2:53" s="349" customFormat="1" ht="12.75" x14ac:dyDescent="0.2">
      <c r="B18" s="116">
        <v>2024</v>
      </c>
      <c r="C18" s="116">
        <v>891780111</v>
      </c>
      <c r="D18" s="117" t="s">
        <v>64</v>
      </c>
      <c r="E18" s="118" t="s">
        <v>7623</v>
      </c>
      <c r="F18" s="168" t="s">
        <v>7622</v>
      </c>
      <c r="G18" s="119">
        <v>0</v>
      </c>
      <c r="H18" s="119" t="s">
        <v>75</v>
      </c>
      <c r="I18" s="116" t="s">
        <v>1819</v>
      </c>
      <c r="J18" s="118" t="s">
        <v>7621</v>
      </c>
      <c r="K18" s="453">
        <v>21026667</v>
      </c>
      <c r="L18" s="116" t="s">
        <v>70</v>
      </c>
      <c r="M18" s="118" t="s">
        <v>7620</v>
      </c>
      <c r="N18" s="202">
        <v>1082374545</v>
      </c>
      <c r="O18" s="389">
        <v>35</v>
      </c>
      <c r="P18" s="390">
        <v>45306</v>
      </c>
      <c r="Q18" s="159">
        <v>807300000</v>
      </c>
      <c r="R18" s="390">
        <v>45306</v>
      </c>
      <c r="S18" s="453">
        <f>+K18</f>
        <v>21026667</v>
      </c>
      <c r="T18" s="119" t="s">
        <v>69</v>
      </c>
      <c r="U18" s="389">
        <v>36694483</v>
      </c>
      <c r="V18" s="118" t="s">
        <v>6307</v>
      </c>
      <c r="W18" s="390">
        <v>45306</v>
      </c>
      <c r="X18" s="390">
        <v>45306</v>
      </c>
      <c r="Y18" s="391" t="s">
        <v>77</v>
      </c>
      <c r="Z18" s="390">
        <v>45473</v>
      </c>
      <c r="AA18" s="124">
        <f t="shared" si="0"/>
        <v>167</v>
      </c>
      <c r="AB18" s="118">
        <v>0</v>
      </c>
      <c r="AC18" s="118">
        <v>0</v>
      </c>
      <c r="AD18" s="118">
        <v>0</v>
      </c>
      <c r="AE18" s="392" t="s">
        <v>77</v>
      </c>
      <c r="AF18" s="124">
        <f t="shared" si="1"/>
        <v>0</v>
      </c>
      <c r="AG18" s="118">
        <v>0</v>
      </c>
      <c r="AH18" s="118">
        <v>0</v>
      </c>
      <c r="AI18" s="392" t="s">
        <v>77</v>
      </c>
      <c r="AJ18" s="118">
        <v>0</v>
      </c>
      <c r="AK18" s="392" t="s">
        <v>77</v>
      </c>
      <c r="AL18" s="392" t="s">
        <v>77</v>
      </c>
      <c r="AM18" s="124">
        <f t="shared" si="2"/>
        <v>0</v>
      </c>
      <c r="AN18" s="458">
        <f>+K18+AC18-AH18</f>
        <v>21026667</v>
      </c>
      <c r="AO18" s="119" t="s">
        <v>69</v>
      </c>
      <c r="AP18" s="453">
        <v>21026667</v>
      </c>
      <c r="AQ18" s="119" t="s">
        <v>1214</v>
      </c>
      <c r="AR18" s="118">
        <v>0</v>
      </c>
      <c r="AS18" s="392" t="s">
        <v>77</v>
      </c>
      <c r="AT18" s="463">
        <f t="shared" si="3"/>
        <v>17226667</v>
      </c>
      <c r="AU18" s="464">
        <v>3800000</v>
      </c>
      <c r="AV18" s="98">
        <f t="shared" si="4"/>
        <v>0.81927711129871417</v>
      </c>
      <c r="AW18" s="392" t="s">
        <v>77</v>
      </c>
      <c r="AX18" s="119" t="s">
        <v>1215</v>
      </c>
      <c r="AY18" s="380" t="s">
        <v>7619</v>
      </c>
      <c r="AZ18" s="116" t="s">
        <v>69</v>
      </c>
      <c r="BA18" s="116" t="s">
        <v>69</v>
      </c>
    </row>
    <row r="19" spans="2:53" s="349" customFormat="1" ht="12.75" x14ac:dyDescent="0.2">
      <c r="B19" s="116">
        <v>2024</v>
      </c>
      <c r="C19" s="116">
        <v>891780111</v>
      </c>
      <c r="D19" s="117" t="s">
        <v>64</v>
      </c>
      <c r="E19" s="118" t="s">
        <v>7618</v>
      </c>
      <c r="F19" s="168" t="s">
        <v>7617</v>
      </c>
      <c r="G19" s="119">
        <v>0</v>
      </c>
      <c r="H19" s="119" t="s">
        <v>75</v>
      </c>
      <c r="I19" s="116" t="s">
        <v>1819</v>
      </c>
      <c r="J19" s="118" t="s">
        <v>7616</v>
      </c>
      <c r="K19" s="453">
        <v>36520000</v>
      </c>
      <c r="L19" s="116" t="s">
        <v>70</v>
      </c>
      <c r="M19" s="118" t="s">
        <v>7615</v>
      </c>
      <c r="N19" s="202">
        <v>52695882</v>
      </c>
      <c r="O19" s="389">
        <v>36</v>
      </c>
      <c r="P19" s="390">
        <v>45306</v>
      </c>
      <c r="Q19" s="159">
        <v>734700000</v>
      </c>
      <c r="R19" s="390">
        <v>45306</v>
      </c>
      <c r="S19" s="453">
        <f>+K19</f>
        <v>36520000</v>
      </c>
      <c r="T19" s="119" t="s">
        <v>69</v>
      </c>
      <c r="U19" s="389">
        <v>85155551</v>
      </c>
      <c r="V19" s="118" t="s">
        <v>6500</v>
      </c>
      <c r="W19" s="390">
        <v>45306</v>
      </c>
      <c r="X19" s="390">
        <v>45306</v>
      </c>
      <c r="Y19" s="391" t="s">
        <v>77</v>
      </c>
      <c r="Z19" s="390">
        <v>45473</v>
      </c>
      <c r="AA19" s="124">
        <f t="shared" si="0"/>
        <v>167</v>
      </c>
      <c r="AB19" s="118">
        <v>0</v>
      </c>
      <c r="AC19" s="118">
        <v>0</v>
      </c>
      <c r="AD19" s="118">
        <v>0</v>
      </c>
      <c r="AE19" s="392" t="s">
        <v>77</v>
      </c>
      <c r="AF19" s="124">
        <f t="shared" si="1"/>
        <v>0</v>
      </c>
      <c r="AG19" s="118">
        <v>0</v>
      </c>
      <c r="AH19" s="118">
        <v>0</v>
      </c>
      <c r="AI19" s="392" t="s">
        <v>77</v>
      </c>
      <c r="AJ19" s="118">
        <v>0</v>
      </c>
      <c r="AK19" s="392" t="s">
        <v>77</v>
      </c>
      <c r="AL19" s="392" t="s">
        <v>77</v>
      </c>
      <c r="AM19" s="124">
        <f t="shared" si="2"/>
        <v>0</v>
      </c>
      <c r="AN19" s="458">
        <f>+K19+AC19-AH19</f>
        <v>36520000</v>
      </c>
      <c r="AO19" s="119" t="s">
        <v>69</v>
      </c>
      <c r="AP19" s="453">
        <v>36520000</v>
      </c>
      <c r="AQ19" s="119" t="s">
        <v>1214</v>
      </c>
      <c r="AR19" s="118">
        <v>0</v>
      </c>
      <c r="AS19" s="392" t="s">
        <v>77</v>
      </c>
      <c r="AT19" s="463">
        <f t="shared" si="3"/>
        <v>29920000</v>
      </c>
      <c r="AU19" s="464">
        <v>6600000</v>
      </c>
      <c r="AV19" s="98">
        <f t="shared" si="4"/>
        <v>0.81927710843373491</v>
      </c>
      <c r="AW19" s="392" t="s">
        <v>77</v>
      </c>
      <c r="AX19" s="119" t="s">
        <v>1215</v>
      </c>
      <c r="AY19" s="380" t="s">
        <v>7614</v>
      </c>
      <c r="AZ19" s="116" t="s">
        <v>69</v>
      </c>
      <c r="BA19" s="116" t="s">
        <v>69</v>
      </c>
    </row>
    <row r="20" spans="2:53" s="349" customFormat="1" ht="12.75" x14ac:dyDescent="0.2">
      <c r="B20" s="116">
        <v>2024</v>
      </c>
      <c r="C20" s="116">
        <v>891780111</v>
      </c>
      <c r="D20" s="117" t="s">
        <v>64</v>
      </c>
      <c r="E20" s="118" t="s">
        <v>7613</v>
      </c>
      <c r="F20" s="168" t="s">
        <v>7612</v>
      </c>
      <c r="G20" s="119">
        <v>0</v>
      </c>
      <c r="H20" s="119" t="s">
        <v>75</v>
      </c>
      <c r="I20" s="116" t="s">
        <v>1819</v>
      </c>
      <c r="J20" s="118" t="s">
        <v>7607</v>
      </c>
      <c r="K20" s="453">
        <v>21026667</v>
      </c>
      <c r="L20" s="116" t="s">
        <v>70</v>
      </c>
      <c r="M20" s="118" t="s">
        <v>7611</v>
      </c>
      <c r="N20" s="202">
        <v>1084788615</v>
      </c>
      <c r="O20" s="389">
        <v>35</v>
      </c>
      <c r="P20" s="390">
        <v>45306</v>
      </c>
      <c r="Q20" s="159">
        <v>807300000</v>
      </c>
      <c r="R20" s="390">
        <v>45306</v>
      </c>
      <c r="S20" s="453">
        <f>+K20</f>
        <v>21026667</v>
      </c>
      <c r="T20" s="119" t="s">
        <v>69</v>
      </c>
      <c r="U20" s="389">
        <v>72004252</v>
      </c>
      <c r="V20" s="118" t="s">
        <v>6296</v>
      </c>
      <c r="W20" s="390">
        <v>45306</v>
      </c>
      <c r="X20" s="390">
        <v>45306</v>
      </c>
      <c r="Y20" s="391" t="s">
        <v>77</v>
      </c>
      <c r="Z20" s="390">
        <v>45473</v>
      </c>
      <c r="AA20" s="124">
        <f t="shared" si="0"/>
        <v>167</v>
      </c>
      <c r="AB20" s="118">
        <v>0</v>
      </c>
      <c r="AC20" s="118">
        <v>0</v>
      </c>
      <c r="AD20" s="118">
        <v>0</v>
      </c>
      <c r="AE20" s="392" t="s">
        <v>77</v>
      </c>
      <c r="AF20" s="124">
        <f t="shared" si="1"/>
        <v>0</v>
      </c>
      <c r="AG20" s="118">
        <v>0</v>
      </c>
      <c r="AH20" s="118">
        <v>0</v>
      </c>
      <c r="AI20" s="392" t="s">
        <v>77</v>
      </c>
      <c r="AJ20" s="118">
        <v>0</v>
      </c>
      <c r="AK20" s="392" t="s">
        <v>77</v>
      </c>
      <c r="AL20" s="392" t="s">
        <v>77</v>
      </c>
      <c r="AM20" s="124">
        <f t="shared" si="2"/>
        <v>0</v>
      </c>
      <c r="AN20" s="458">
        <f>+K20+AC20-AH20</f>
        <v>21026667</v>
      </c>
      <c r="AO20" s="119" t="s">
        <v>69</v>
      </c>
      <c r="AP20" s="453">
        <v>21026667</v>
      </c>
      <c r="AQ20" s="119" t="s">
        <v>1214</v>
      </c>
      <c r="AR20" s="118">
        <v>0</v>
      </c>
      <c r="AS20" s="392" t="s">
        <v>77</v>
      </c>
      <c r="AT20" s="463">
        <f t="shared" si="3"/>
        <v>17226667</v>
      </c>
      <c r="AU20" s="464">
        <v>3800000</v>
      </c>
      <c r="AV20" s="98">
        <f t="shared" si="4"/>
        <v>0.81927711129871417</v>
      </c>
      <c r="AW20" s="392" t="s">
        <v>77</v>
      </c>
      <c r="AX20" s="119" t="s">
        <v>1215</v>
      </c>
      <c r="AY20" s="380" t="s">
        <v>7610</v>
      </c>
      <c r="AZ20" s="116" t="s">
        <v>69</v>
      </c>
      <c r="BA20" s="116" t="s">
        <v>69</v>
      </c>
    </row>
    <row r="21" spans="2:53" s="349" customFormat="1" ht="12.75" x14ac:dyDescent="0.2">
      <c r="B21" s="116">
        <v>2024</v>
      </c>
      <c r="C21" s="116">
        <v>891780111</v>
      </c>
      <c r="D21" s="117" t="s">
        <v>64</v>
      </c>
      <c r="E21" s="118" t="s">
        <v>7609</v>
      </c>
      <c r="F21" s="168" t="s">
        <v>7608</v>
      </c>
      <c r="G21" s="119">
        <v>0</v>
      </c>
      <c r="H21" s="119" t="s">
        <v>75</v>
      </c>
      <c r="I21" s="116" t="s">
        <v>1819</v>
      </c>
      <c r="J21" s="118" t="s">
        <v>7607</v>
      </c>
      <c r="K21" s="453">
        <v>21026667</v>
      </c>
      <c r="L21" s="116" t="s">
        <v>70</v>
      </c>
      <c r="M21" s="118" t="s">
        <v>7606</v>
      </c>
      <c r="N21" s="202">
        <v>57422539</v>
      </c>
      <c r="O21" s="389">
        <v>35</v>
      </c>
      <c r="P21" s="390">
        <v>45306</v>
      </c>
      <c r="Q21" s="159">
        <v>807300000</v>
      </c>
      <c r="R21" s="390">
        <v>45306</v>
      </c>
      <c r="S21" s="453">
        <f>+K21</f>
        <v>21026667</v>
      </c>
      <c r="T21" s="119" t="s">
        <v>69</v>
      </c>
      <c r="U21" s="389">
        <v>72004252</v>
      </c>
      <c r="V21" s="118" t="s">
        <v>6296</v>
      </c>
      <c r="W21" s="390">
        <v>45306</v>
      </c>
      <c r="X21" s="390">
        <v>45306</v>
      </c>
      <c r="Y21" s="391" t="s">
        <v>77</v>
      </c>
      <c r="Z21" s="390">
        <v>45473</v>
      </c>
      <c r="AA21" s="124">
        <f t="shared" si="0"/>
        <v>167</v>
      </c>
      <c r="AB21" s="118">
        <v>0</v>
      </c>
      <c r="AC21" s="118">
        <v>0</v>
      </c>
      <c r="AD21" s="118">
        <v>0</v>
      </c>
      <c r="AE21" s="392" t="s">
        <v>77</v>
      </c>
      <c r="AF21" s="124">
        <f t="shared" si="1"/>
        <v>0</v>
      </c>
      <c r="AG21" s="118">
        <v>0</v>
      </c>
      <c r="AH21" s="118">
        <v>0</v>
      </c>
      <c r="AI21" s="392" t="s">
        <v>77</v>
      </c>
      <c r="AJ21" s="118">
        <v>0</v>
      </c>
      <c r="AK21" s="392" t="s">
        <v>77</v>
      </c>
      <c r="AL21" s="392" t="s">
        <v>77</v>
      </c>
      <c r="AM21" s="124">
        <f t="shared" si="2"/>
        <v>0</v>
      </c>
      <c r="AN21" s="458">
        <f>+K21+AC21-AH21</f>
        <v>21026667</v>
      </c>
      <c r="AO21" s="119" t="s">
        <v>69</v>
      </c>
      <c r="AP21" s="453">
        <v>21026667</v>
      </c>
      <c r="AQ21" s="119" t="s">
        <v>1214</v>
      </c>
      <c r="AR21" s="118">
        <v>0</v>
      </c>
      <c r="AS21" s="392" t="s">
        <v>77</v>
      </c>
      <c r="AT21" s="463">
        <f t="shared" si="3"/>
        <v>17226667</v>
      </c>
      <c r="AU21" s="464">
        <v>3800000</v>
      </c>
      <c r="AV21" s="98">
        <f t="shared" si="4"/>
        <v>0.81927711129871417</v>
      </c>
      <c r="AW21" s="392" t="s">
        <v>77</v>
      </c>
      <c r="AX21" s="119" t="s">
        <v>1215</v>
      </c>
      <c r="AY21" s="380" t="s">
        <v>7605</v>
      </c>
      <c r="AZ21" s="116" t="s">
        <v>69</v>
      </c>
      <c r="BA21" s="116" t="s">
        <v>69</v>
      </c>
    </row>
    <row r="22" spans="2:53" s="349" customFormat="1" ht="12.75" x14ac:dyDescent="0.2">
      <c r="B22" s="116">
        <v>2024</v>
      </c>
      <c r="C22" s="116">
        <v>891780111</v>
      </c>
      <c r="D22" s="117" t="s">
        <v>64</v>
      </c>
      <c r="E22" s="118" t="s">
        <v>7604</v>
      </c>
      <c r="F22" s="168" t="s">
        <v>7603</v>
      </c>
      <c r="G22" s="119">
        <v>0</v>
      </c>
      <c r="H22" s="119" t="s">
        <v>75</v>
      </c>
      <c r="I22" s="116" t="s">
        <v>1819</v>
      </c>
      <c r="J22" s="118" t="s">
        <v>7602</v>
      </c>
      <c r="K22" s="453">
        <v>3800000</v>
      </c>
      <c r="L22" s="116" t="s">
        <v>70</v>
      </c>
      <c r="M22" s="118" t="s">
        <v>2582</v>
      </c>
      <c r="N22" s="202">
        <v>1083002889</v>
      </c>
      <c r="O22" s="389">
        <v>35</v>
      </c>
      <c r="P22" s="390">
        <v>45306</v>
      </c>
      <c r="Q22" s="159">
        <v>807300000</v>
      </c>
      <c r="R22" s="390">
        <v>45306</v>
      </c>
      <c r="S22" s="453">
        <f>+K22</f>
        <v>3800000</v>
      </c>
      <c r="T22" s="119" t="s">
        <v>69</v>
      </c>
      <c r="U22" s="389">
        <v>85081920</v>
      </c>
      <c r="V22" s="118" t="s">
        <v>6601</v>
      </c>
      <c r="W22" s="390">
        <v>45306</v>
      </c>
      <c r="X22" s="390">
        <v>45306</v>
      </c>
      <c r="Y22" s="391" t="s">
        <v>77</v>
      </c>
      <c r="Z22" s="390">
        <v>45336</v>
      </c>
      <c r="AA22" s="124">
        <f t="shared" si="0"/>
        <v>30</v>
      </c>
      <c r="AB22" s="118">
        <v>0</v>
      </c>
      <c r="AC22" s="118">
        <v>0</v>
      </c>
      <c r="AD22" s="118">
        <v>0</v>
      </c>
      <c r="AE22" s="392" t="s">
        <v>77</v>
      </c>
      <c r="AF22" s="124">
        <f t="shared" si="1"/>
        <v>0</v>
      </c>
      <c r="AG22" s="118">
        <v>0</v>
      </c>
      <c r="AH22" s="118">
        <v>0</v>
      </c>
      <c r="AI22" s="392" t="s">
        <v>77</v>
      </c>
      <c r="AJ22" s="118">
        <v>0</v>
      </c>
      <c r="AK22" s="392" t="s">
        <v>77</v>
      </c>
      <c r="AL22" s="392" t="s">
        <v>77</v>
      </c>
      <c r="AM22" s="124">
        <f t="shared" si="2"/>
        <v>0</v>
      </c>
      <c r="AN22" s="458">
        <f>+K22+AC22-AH22</f>
        <v>3800000</v>
      </c>
      <c r="AO22" s="119" t="s">
        <v>69</v>
      </c>
      <c r="AP22" s="453">
        <v>3800000</v>
      </c>
      <c r="AQ22" s="119" t="s">
        <v>1214</v>
      </c>
      <c r="AR22" s="118">
        <v>0</v>
      </c>
      <c r="AS22" s="392" t="s">
        <v>77</v>
      </c>
      <c r="AT22" s="463">
        <f t="shared" si="3"/>
        <v>3800000</v>
      </c>
      <c r="AU22" s="464">
        <v>0</v>
      </c>
      <c r="AV22" s="98">
        <f t="shared" si="4"/>
        <v>1</v>
      </c>
      <c r="AW22" s="392" t="s">
        <v>77</v>
      </c>
      <c r="AX22" s="119" t="s">
        <v>1497</v>
      </c>
      <c r="AY22" s="380" t="s">
        <v>7601</v>
      </c>
      <c r="AZ22" s="116" t="s">
        <v>69</v>
      </c>
      <c r="BA22" s="116" t="s">
        <v>69</v>
      </c>
    </row>
    <row r="23" spans="2:53" s="349" customFormat="1" ht="12.75" x14ac:dyDescent="0.2">
      <c r="B23" s="116">
        <v>2024</v>
      </c>
      <c r="C23" s="116">
        <v>891780111</v>
      </c>
      <c r="D23" s="117" t="s">
        <v>64</v>
      </c>
      <c r="E23" s="118" t="s">
        <v>7600</v>
      </c>
      <c r="F23" s="168" t="s">
        <v>7599</v>
      </c>
      <c r="G23" s="119">
        <v>0</v>
      </c>
      <c r="H23" s="119" t="s">
        <v>75</v>
      </c>
      <c r="I23" s="116" t="s">
        <v>1819</v>
      </c>
      <c r="J23" s="118" t="s">
        <v>7598</v>
      </c>
      <c r="K23" s="453">
        <v>1900000</v>
      </c>
      <c r="L23" s="116" t="s">
        <v>70</v>
      </c>
      <c r="M23" s="118" t="s">
        <v>3130</v>
      </c>
      <c r="N23" s="202">
        <v>1081918985</v>
      </c>
      <c r="O23" s="389">
        <v>36</v>
      </c>
      <c r="P23" s="390">
        <v>45306</v>
      </c>
      <c r="Q23" s="159">
        <v>734700000</v>
      </c>
      <c r="R23" s="390">
        <v>45308</v>
      </c>
      <c r="S23" s="453">
        <f>+K23</f>
        <v>1900000</v>
      </c>
      <c r="T23" s="119" t="s">
        <v>69</v>
      </c>
      <c r="U23" s="389">
        <v>85155551</v>
      </c>
      <c r="V23" s="118" t="s">
        <v>6500</v>
      </c>
      <c r="W23" s="390">
        <v>45308</v>
      </c>
      <c r="X23" s="390">
        <v>45308</v>
      </c>
      <c r="Y23" s="391" t="s">
        <v>77</v>
      </c>
      <c r="Z23" s="390">
        <v>45321</v>
      </c>
      <c r="AA23" s="124">
        <f t="shared" si="0"/>
        <v>13</v>
      </c>
      <c r="AB23" s="118">
        <v>0</v>
      </c>
      <c r="AC23" s="118">
        <v>0</v>
      </c>
      <c r="AD23" s="118">
        <v>0</v>
      </c>
      <c r="AE23" s="392" t="s">
        <v>77</v>
      </c>
      <c r="AF23" s="124">
        <f t="shared" si="1"/>
        <v>0</v>
      </c>
      <c r="AG23" s="118">
        <v>0</v>
      </c>
      <c r="AH23" s="118">
        <v>0</v>
      </c>
      <c r="AI23" s="392" t="s">
        <v>77</v>
      </c>
      <c r="AJ23" s="118">
        <v>0</v>
      </c>
      <c r="AK23" s="392" t="s">
        <v>77</v>
      </c>
      <c r="AL23" s="392" t="s">
        <v>77</v>
      </c>
      <c r="AM23" s="124">
        <f t="shared" si="2"/>
        <v>0</v>
      </c>
      <c r="AN23" s="458">
        <f>+K23+AC23-AH23</f>
        <v>1900000</v>
      </c>
      <c r="AO23" s="119" t="s">
        <v>69</v>
      </c>
      <c r="AP23" s="453">
        <v>1900000</v>
      </c>
      <c r="AQ23" s="119" t="s">
        <v>1214</v>
      </c>
      <c r="AR23" s="118">
        <v>0</v>
      </c>
      <c r="AS23" s="392" t="s">
        <v>77</v>
      </c>
      <c r="AT23" s="463">
        <f t="shared" si="3"/>
        <v>1900000</v>
      </c>
      <c r="AU23" s="464">
        <v>0</v>
      </c>
      <c r="AV23" s="98">
        <f t="shared" si="4"/>
        <v>1</v>
      </c>
      <c r="AW23" s="392" t="s">
        <v>77</v>
      </c>
      <c r="AX23" s="119" t="s">
        <v>1497</v>
      </c>
      <c r="AY23" s="380" t="s">
        <v>7597</v>
      </c>
      <c r="AZ23" s="116" t="s">
        <v>69</v>
      </c>
      <c r="BA23" s="116" t="s">
        <v>69</v>
      </c>
    </row>
    <row r="24" spans="2:53" s="349" customFormat="1" ht="12.75" x14ac:dyDescent="0.2">
      <c r="B24" s="116">
        <v>2024</v>
      </c>
      <c r="C24" s="116">
        <v>891780111</v>
      </c>
      <c r="D24" s="117" t="s">
        <v>64</v>
      </c>
      <c r="E24" s="118" t="s">
        <v>7596</v>
      </c>
      <c r="F24" s="168" t="s">
        <v>7595</v>
      </c>
      <c r="G24" s="119">
        <v>0</v>
      </c>
      <c r="H24" s="119" t="s">
        <v>75</v>
      </c>
      <c r="I24" s="116" t="s">
        <v>1819</v>
      </c>
      <c r="J24" s="118" t="s">
        <v>7594</v>
      </c>
      <c r="K24" s="453">
        <v>20773333</v>
      </c>
      <c r="L24" s="116" t="s">
        <v>70</v>
      </c>
      <c r="M24" s="118" t="s">
        <v>6998</v>
      </c>
      <c r="N24" s="202">
        <v>1020794175</v>
      </c>
      <c r="O24" s="389">
        <v>39</v>
      </c>
      <c r="P24" s="390">
        <v>45306</v>
      </c>
      <c r="Q24" s="159">
        <v>524300000</v>
      </c>
      <c r="R24" s="390">
        <v>45308</v>
      </c>
      <c r="S24" s="453">
        <f>+K24</f>
        <v>20773333</v>
      </c>
      <c r="T24" s="119" t="s">
        <v>69</v>
      </c>
      <c r="U24" s="389">
        <v>39049658</v>
      </c>
      <c r="V24" s="118" t="s">
        <v>6991</v>
      </c>
      <c r="W24" s="390">
        <v>45308</v>
      </c>
      <c r="X24" s="390">
        <v>45308</v>
      </c>
      <c r="Y24" s="391" t="s">
        <v>77</v>
      </c>
      <c r="Z24" s="390">
        <v>45473</v>
      </c>
      <c r="AA24" s="124">
        <f t="shared" si="0"/>
        <v>165</v>
      </c>
      <c r="AB24" s="118">
        <v>0</v>
      </c>
      <c r="AC24" s="118">
        <v>0</v>
      </c>
      <c r="AD24" s="118">
        <v>0</v>
      </c>
      <c r="AE24" s="392" t="s">
        <v>77</v>
      </c>
      <c r="AF24" s="124">
        <f t="shared" si="1"/>
        <v>0</v>
      </c>
      <c r="AG24" s="118">
        <v>0</v>
      </c>
      <c r="AH24" s="118">
        <v>0</v>
      </c>
      <c r="AI24" s="392" t="s">
        <v>77</v>
      </c>
      <c r="AJ24" s="118">
        <v>0</v>
      </c>
      <c r="AK24" s="392" t="s">
        <v>77</v>
      </c>
      <c r="AL24" s="392" t="s">
        <v>77</v>
      </c>
      <c r="AM24" s="124">
        <f t="shared" si="2"/>
        <v>0</v>
      </c>
      <c r="AN24" s="458">
        <f>+K24+AC24-AH24</f>
        <v>20773333</v>
      </c>
      <c r="AO24" s="119" t="s">
        <v>69</v>
      </c>
      <c r="AP24" s="453">
        <v>20773333</v>
      </c>
      <c r="AQ24" s="119" t="s">
        <v>1214</v>
      </c>
      <c r="AR24" s="118">
        <v>0</v>
      </c>
      <c r="AS24" s="392" t="s">
        <v>77</v>
      </c>
      <c r="AT24" s="463">
        <f t="shared" si="3"/>
        <v>16973333</v>
      </c>
      <c r="AU24" s="464">
        <v>3800000</v>
      </c>
      <c r="AV24" s="98">
        <f t="shared" si="4"/>
        <v>0.81707316779642436</v>
      </c>
      <c r="AW24" s="392" t="s">
        <v>77</v>
      </c>
      <c r="AX24" s="119" t="s">
        <v>1215</v>
      </c>
      <c r="AY24" s="380" t="s">
        <v>7593</v>
      </c>
      <c r="AZ24" s="116" t="s">
        <v>69</v>
      </c>
      <c r="BA24" s="116" t="s">
        <v>69</v>
      </c>
    </row>
    <row r="25" spans="2:53" s="349" customFormat="1" ht="12.75" x14ac:dyDescent="0.2">
      <c r="B25" s="116">
        <v>2024</v>
      </c>
      <c r="C25" s="116">
        <v>891780111</v>
      </c>
      <c r="D25" s="117" t="s">
        <v>64</v>
      </c>
      <c r="E25" s="118" t="s">
        <v>7592</v>
      </c>
      <c r="F25" s="168" t="s">
        <v>7591</v>
      </c>
      <c r="G25" s="119">
        <v>0</v>
      </c>
      <c r="H25" s="119" t="s">
        <v>75</v>
      </c>
      <c r="I25" s="116" t="s">
        <v>1819</v>
      </c>
      <c r="J25" s="118" t="s">
        <v>7590</v>
      </c>
      <c r="K25" s="453">
        <v>22960000</v>
      </c>
      <c r="L25" s="116" t="s">
        <v>70</v>
      </c>
      <c r="M25" s="118" t="s">
        <v>7589</v>
      </c>
      <c r="N25" s="202">
        <v>84454392</v>
      </c>
      <c r="O25" s="389">
        <v>36</v>
      </c>
      <c r="P25" s="390">
        <v>45306</v>
      </c>
      <c r="Q25" s="159">
        <v>734700000</v>
      </c>
      <c r="R25" s="390">
        <v>45308</v>
      </c>
      <c r="S25" s="453">
        <f>+K25</f>
        <v>22960000</v>
      </c>
      <c r="T25" s="119" t="s">
        <v>69</v>
      </c>
      <c r="U25" s="389">
        <v>85155551</v>
      </c>
      <c r="V25" s="118" t="s">
        <v>6500</v>
      </c>
      <c r="W25" s="390">
        <v>45308</v>
      </c>
      <c r="X25" s="390">
        <v>45308</v>
      </c>
      <c r="Y25" s="391" t="s">
        <v>77</v>
      </c>
      <c r="Z25" s="390">
        <v>45473</v>
      </c>
      <c r="AA25" s="124">
        <f t="shared" si="0"/>
        <v>165</v>
      </c>
      <c r="AB25" s="118">
        <v>0</v>
      </c>
      <c r="AC25" s="118">
        <v>0</v>
      </c>
      <c r="AD25" s="118">
        <v>0</v>
      </c>
      <c r="AE25" s="392" t="s">
        <v>77</v>
      </c>
      <c r="AF25" s="124">
        <f t="shared" si="1"/>
        <v>0</v>
      </c>
      <c r="AG25" s="118">
        <v>0</v>
      </c>
      <c r="AH25" s="118">
        <v>0</v>
      </c>
      <c r="AI25" s="392" t="s">
        <v>77</v>
      </c>
      <c r="AJ25" s="118">
        <v>0</v>
      </c>
      <c r="AK25" s="392" t="s">
        <v>77</v>
      </c>
      <c r="AL25" s="392" t="s">
        <v>77</v>
      </c>
      <c r="AM25" s="124">
        <f t="shared" si="2"/>
        <v>0</v>
      </c>
      <c r="AN25" s="458">
        <f>+K25+AC25-AH25</f>
        <v>22960000</v>
      </c>
      <c r="AO25" s="119" t="s">
        <v>69</v>
      </c>
      <c r="AP25" s="453">
        <v>22960000</v>
      </c>
      <c r="AQ25" s="119" t="s">
        <v>1214</v>
      </c>
      <c r="AR25" s="118">
        <v>0</v>
      </c>
      <c r="AS25" s="392" t="s">
        <v>77</v>
      </c>
      <c r="AT25" s="463">
        <f t="shared" si="3"/>
        <v>18760000</v>
      </c>
      <c r="AU25" s="464">
        <v>4200000</v>
      </c>
      <c r="AV25" s="98">
        <f t="shared" si="4"/>
        <v>0.81707317073170727</v>
      </c>
      <c r="AW25" s="392" t="s">
        <v>77</v>
      </c>
      <c r="AX25" s="119" t="s">
        <v>1215</v>
      </c>
      <c r="AY25" s="380" t="s">
        <v>7588</v>
      </c>
      <c r="AZ25" s="116" t="s">
        <v>69</v>
      </c>
      <c r="BA25" s="116" t="s">
        <v>69</v>
      </c>
    </row>
    <row r="26" spans="2:53" s="349" customFormat="1" ht="12.75" x14ac:dyDescent="0.2">
      <c r="B26" s="116">
        <v>2024</v>
      </c>
      <c r="C26" s="116">
        <v>891780111</v>
      </c>
      <c r="D26" s="117" t="s">
        <v>64</v>
      </c>
      <c r="E26" s="118" t="s">
        <v>7587</v>
      </c>
      <c r="F26" s="168" t="s">
        <v>7586</v>
      </c>
      <c r="G26" s="119">
        <v>0</v>
      </c>
      <c r="H26" s="119" t="s">
        <v>75</v>
      </c>
      <c r="I26" s="116" t="s">
        <v>1819</v>
      </c>
      <c r="J26" s="118" t="s">
        <v>7585</v>
      </c>
      <c r="K26" s="453">
        <v>22960000</v>
      </c>
      <c r="L26" s="116" t="s">
        <v>70</v>
      </c>
      <c r="M26" s="118" t="s">
        <v>7584</v>
      </c>
      <c r="N26" s="202">
        <v>1082925044</v>
      </c>
      <c r="O26" s="389">
        <v>36</v>
      </c>
      <c r="P26" s="390">
        <v>45306</v>
      </c>
      <c r="Q26" s="159">
        <v>734700000</v>
      </c>
      <c r="R26" s="390">
        <v>45308</v>
      </c>
      <c r="S26" s="453">
        <f>+K26</f>
        <v>22960000</v>
      </c>
      <c r="T26" s="119" t="s">
        <v>69</v>
      </c>
      <c r="U26" s="389">
        <v>85155551</v>
      </c>
      <c r="V26" s="118" t="s">
        <v>6500</v>
      </c>
      <c r="W26" s="390">
        <v>45308</v>
      </c>
      <c r="X26" s="390">
        <v>45308</v>
      </c>
      <c r="Y26" s="391" t="s">
        <v>77</v>
      </c>
      <c r="Z26" s="390">
        <v>45473</v>
      </c>
      <c r="AA26" s="124">
        <f t="shared" si="0"/>
        <v>165</v>
      </c>
      <c r="AB26" s="118">
        <v>0</v>
      </c>
      <c r="AC26" s="118">
        <v>0</v>
      </c>
      <c r="AD26" s="118">
        <v>0</v>
      </c>
      <c r="AE26" s="392" t="s">
        <v>77</v>
      </c>
      <c r="AF26" s="124">
        <f t="shared" si="1"/>
        <v>0</v>
      </c>
      <c r="AG26" s="118">
        <v>0</v>
      </c>
      <c r="AH26" s="118">
        <v>0</v>
      </c>
      <c r="AI26" s="392" t="s">
        <v>77</v>
      </c>
      <c r="AJ26" s="118">
        <v>0</v>
      </c>
      <c r="AK26" s="392" t="s">
        <v>77</v>
      </c>
      <c r="AL26" s="392" t="s">
        <v>77</v>
      </c>
      <c r="AM26" s="124">
        <f t="shared" si="2"/>
        <v>0</v>
      </c>
      <c r="AN26" s="458">
        <f>+K26+AC26-AH26</f>
        <v>22960000</v>
      </c>
      <c r="AO26" s="119" t="s">
        <v>69</v>
      </c>
      <c r="AP26" s="453">
        <v>22960000</v>
      </c>
      <c r="AQ26" s="119" t="s">
        <v>1214</v>
      </c>
      <c r="AR26" s="118">
        <v>0</v>
      </c>
      <c r="AS26" s="392" t="s">
        <v>77</v>
      </c>
      <c r="AT26" s="463">
        <f t="shared" si="3"/>
        <v>18760000</v>
      </c>
      <c r="AU26" s="464">
        <v>4200000</v>
      </c>
      <c r="AV26" s="98">
        <f t="shared" si="4"/>
        <v>0.81707317073170727</v>
      </c>
      <c r="AW26" s="392" t="s">
        <v>77</v>
      </c>
      <c r="AX26" s="119" t="s">
        <v>1215</v>
      </c>
      <c r="AY26" s="380" t="s">
        <v>7583</v>
      </c>
      <c r="AZ26" s="116" t="s">
        <v>69</v>
      </c>
      <c r="BA26" s="116" t="s">
        <v>69</v>
      </c>
    </row>
    <row r="27" spans="2:53" s="349" customFormat="1" ht="12.75" x14ac:dyDescent="0.2">
      <c r="B27" s="116">
        <v>2024</v>
      </c>
      <c r="C27" s="116">
        <v>891780111</v>
      </c>
      <c r="D27" s="117" t="s">
        <v>64</v>
      </c>
      <c r="E27" s="118" t="s">
        <v>7582</v>
      </c>
      <c r="F27" s="258" t="s">
        <v>7581</v>
      </c>
      <c r="G27" s="119">
        <v>0</v>
      </c>
      <c r="H27" s="119" t="s">
        <v>75</v>
      </c>
      <c r="I27" s="116" t="s">
        <v>1819</v>
      </c>
      <c r="J27" s="118" t="s">
        <v>7580</v>
      </c>
      <c r="K27" s="453">
        <v>20140000</v>
      </c>
      <c r="L27" s="116" t="s">
        <v>70</v>
      </c>
      <c r="M27" s="118" t="s">
        <v>3153</v>
      </c>
      <c r="N27" s="202">
        <v>1082875832</v>
      </c>
      <c r="O27" s="389">
        <v>39</v>
      </c>
      <c r="P27" s="390">
        <v>45306</v>
      </c>
      <c r="Q27" s="159">
        <v>524300000</v>
      </c>
      <c r="R27" s="390">
        <v>45310</v>
      </c>
      <c r="S27" s="453">
        <f>+K27</f>
        <v>20140000</v>
      </c>
      <c r="T27" s="119" t="s">
        <v>69</v>
      </c>
      <c r="U27" s="389">
        <v>39049658</v>
      </c>
      <c r="V27" s="118" t="s">
        <v>6991</v>
      </c>
      <c r="W27" s="390">
        <v>45310</v>
      </c>
      <c r="X27" s="390">
        <v>45313</v>
      </c>
      <c r="Y27" s="391" t="s">
        <v>77</v>
      </c>
      <c r="Z27" s="390">
        <v>45473</v>
      </c>
      <c r="AA27" s="124">
        <f t="shared" si="0"/>
        <v>160</v>
      </c>
      <c r="AB27" s="118">
        <v>0</v>
      </c>
      <c r="AC27" s="118">
        <v>0</v>
      </c>
      <c r="AD27" s="118">
        <v>0</v>
      </c>
      <c r="AE27" s="392" t="s">
        <v>77</v>
      </c>
      <c r="AF27" s="124">
        <f t="shared" si="1"/>
        <v>0</v>
      </c>
      <c r="AG27" s="118">
        <v>0</v>
      </c>
      <c r="AH27" s="118">
        <v>0</v>
      </c>
      <c r="AI27" s="392" t="s">
        <v>77</v>
      </c>
      <c r="AJ27" s="118">
        <v>0</v>
      </c>
      <c r="AK27" s="392" t="s">
        <v>77</v>
      </c>
      <c r="AL27" s="392" t="s">
        <v>77</v>
      </c>
      <c r="AM27" s="124">
        <f t="shared" si="2"/>
        <v>0</v>
      </c>
      <c r="AN27" s="458">
        <f>+K27+AC27-AH27</f>
        <v>20140000</v>
      </c>
      <c r="AO27" s="119" t="s">
        <v>69</v>
      </c>
      <c r="AP27" s="453">
        <v>20140000</v>
      </c>
      <c r="AQ27" s="119" t="s">
        <v>1214</v>
      </c>
      <c r="AR27" s="118">
        <v>0</v>
      </c>
      <c r="AS27" s="392" t="s">
        <v>77</v>
      </c>
      <c r="AT27" s="463">
        <f t="shared" si="3"/>
        <v>16340000</v>
      </c>
      <c r="AU27" s="464">
        <v>3800000</v>
      </c>
      <c r="AV27" s="98">
        <f t="shared" si="4"/>
        <v>0.81132075471698117</v>
      </c>
      <c r="AW27" s="392" t="s">
        <v>77</v>
      </c>
      <c r="AX27" s="119" t="s">
        <v>1215</v>
      </c>
      <c r="AY27" s="258" t="s">
        <v>7579</v>
      </c>
      <c r="AZ27" s="116" t="s">
        <v>69</v>
      </c>
      <c r="BA27" s="116" t="s">
        <v>69</v>
      </c>
    </row>
    <row r="28" spans="2:53" s="349" customFormat="1" ht="12.75" x14ac:dyDescent="0.2">
      <c r="B28" s="116">
        <v>2024</v>
      </c>
      <c r="C28" s="116">
        <v>891780111</v>
      </c>
      <c r="D28" s="117" t="s">
        <v>64</v>
      </c>
      <c r="E28" s="118" t="s">
        <v>7578</v>
      </c>
      <c r="F28" s="258" t="s">
        <v>7577</v>
      </c>
      <c r="G28" s="119">
        <v>0</v>
      </c>
      <c r="H28" s="119" t="s">
        <v>75</v>
      </c>
      <c r="I28" s="116" t="s">
        <v>1819</v>
      </c>
      <c r="J28" s="118" t="s">
        <v>7576</v>
      </c>
      <c r="K28" s="453">
        <v>8740000</v>
      </c>
      <c r="L28" s="116" t="s">
        <v>70</v>
      </c>
      <c r="M28" s="118" t="s">
        <v>6992</v>
      </c>
      <c r="N28" s="202">
        <v>1004461196</v>
      </c>
      <c r="O28" s="389">
        <v>39</v>
      </c>
      <c r="P28" s="390">
        <v>45306</v>
      </c>
      <c r="Q28" s="159">
        <v>524300000</v>
      </c>
      <c r="R28" s="390">
        <v>45310</v>
      </c>
      <c r="S28" s="453">
        <f>+K28</f>
        <v>8740000</v>
      </c>
      <c r="T28" s="119" t="s">
        <v>69</v>
      </c>
      <c r="U28" s="389">
        <v>39049658</v>
      </c>
      <c r="V28" s="118" t="s">
        <v>6991</v>
      </c>
      <c r="W28" s="390">
        <v>45310</v>
      </c>
      <c r="X28" s="390">
        <v>45313</v>
      </c>
      <c r="Y28" s="391" t="s">
        <v>77</v>
      </c>
      <c r="Z28" s="390">
        <v>45381</v>
      </c>
      <c r="AA28" s="124">
        <f t="shared" si="0"/>
        <v>68</v>
      </c>
      <c r="AB28" s="118">
        <v>0</v>
      </c>
      <c r="AC28" s="118">
        <v>0</v>
      </c>
      <c r="AD28" s="118">
        <v>0</v>
      </c>
      <c r="AE28" s="392" t="s">
        <v>77</v>
      </c>
      <c r="AF28" s="124">
        <f t="shared" si="1"/>
        <v>0</v>
      </c>
      <c r="AG28" s="118">
        <v>0</v>
      </c>
      <c r="AH28" s="118">
        <v>0</v>
      </c>
      <c r="AI28" s="392" t="s">
        <v>77</v>
      </c>
      <c r="AJ28" s="118">
        <v>0</v>
      </c>
      <c r="AK28" s="392" t="s">
        <v>77</v>
      </c>
      <c r="AL28" s="392" t="s">
        <v>77</v>
      </c>
      <c r="AM28" s="124">
        <f t="shared" si="2"/>
        <v>0</v>
      </c>
      <c r="AN28" s="458">
        <f>+K28+AC28-AH28</f>
        <v>8740000</v>
      </c>
      <c r="AO28" s="119" t="s">
        <v>69</v>
      </c>
      <c r="AP28" s="453">
        <v>8740000</v>
      </c>
      <c r="AQ28" s="119" t="s">
        <v>1214</v>
      </c>
      <c r="AR28" s="118">
        <v>0</v>
      </c>
      <c r="AS28" s="392" t="s">
        <v>77</v>
      </c>
      <c r="AT28" s="463">
        <f t="shared" si="3"/>
        <v>8740000</v>
      </c>
      <c r="AU28" s="464">
        <v>0</v>
      </c>
      <c r="AV28" s="98">
        <f t="shared" si="4"/>
        <v>1</v>
      </c>
      <c r="AW28" s="392" t="s">
        <v>77</v>
      </c>
      <c r="AX28" s="119" t="s">
        <v>1497</v>
      </c>
      <c r="AY28" s="258" t="s">
        <v>7575</v>
      </c>
      <c r="AZ28" s="116" t="s">
        <v>69</v>
      </c>
      <c r="BA28" s="116" t="s">
        <v>69</v>
      </c>
    </row>
    <row r="29" spans="2:53" s="349" customFormat="1" ht="12.75" x14ac:dyDescent="0.2">
      <c r="B29" s="116">
        <v>2024</v>
      </c>
      <c r="C29" s="116">
        <v>891780111</v>
      </c>
      <c r="D29" s="117" t="s">
        <v>64</v>
      </c>
      <c r="E29" s="118" t="s">
        <v>7574</v>
      </c>
      <c r="F29" s="258" t="s">
        <v>7573</v>
      </c>
      <c r="G29" s="119">
        <v>0</v>
      </c>
      <c r="H29" s="119" t="s">
        <v>75</v>
      </c>
      <c r="I29" s="116" t="s">
        <v>1819</v>
      </c>
      <c r="J29" s="118" t="s">
        <v>7572</v>
      </c>
      <c r="K29" s="453">
        <v>19080000</v>
      </c>
      <c r="L29" s="116" t="s">
        <v>70</v>
      </c>
      <c r="M29" s="118" t="s">
        <v>7571</v>
      </c>
      <c r="N29" s="202">
        <v>1083024229</v>
      </c>
      <c r="O29" s="389">
        <v>35</v>
      </c>
      <c r="P29" s="390">
        <v>45306</v>
      </c>
      <c r="Q29" s="159">
        <v>807300000</v>
      </c>
      <c r="R29" s="390">
        <v>45310</v>
      </c>
      <c r="S29" s="453">
        <f>+K29</f>
        <v>19080000</v>
      </c>
      <c r="T29" s="119" t="s">
        <v>69</v>
      </c>
      <c r="U29" s="389">
        <v>1082903415</v>
      </c>
      <c r="V29" s="118" t="s">
        <v>6906</v>
      </c>
      <c r="W29" s="390">
        <v>45310</v>
      </c>
      <c r="X29" s="390">
        <v>45313</v>
      </c>
      <c r="Y29" s="391" t="s">
        <v>77</v>
      </c>
      <c r="Z29" s="390">
        <v>45473</v>
      </c>
      <c r="AA29" s="124">
        <f t="shared" si="0"/>
        <v>160</v>
      </c>
      <c r="AB29" s="118">
        <v>0</v>
      </c>
      <c r="AC29" s="118">
        <v>0</v>
      </c>
      <c r="AD29" s="118">
        <v>0</v>
      </c>
      <c r="AE29" s="392" t="s">
        <v>77</v>
      </c>
      <c r="AF29" s="124">
        <f t="shared" si="1"/>
        <v>0</v>
      </c>
      <c r="AG29" s="118">
        <v>0</v>
      </c>
      <c r="AH29" s="118">
        <v>0</v>
      </c>
      <c r="AI29" s="392" t="s">
        <v>77</v>
      </c>
      <c r="AJ29" s="118">
        <v>0</v>
      </c>
      <c r="AK29" s="392" t="s">
        <v>77</v>
      </c>
      <c r="AL29" s="392" t="s">
        <v>77</v>
      </c>
      <c r="AM29" s="124">
        <f t="shared" si="2"/>
        <v>0</v>
      </c>
      <c r="AN29" s="458">
        <f>+K29+AC29-AH29</f>
        <v>19080000</v>
      </c>
      <c r="AO29" s="119" t="s">
        <v>69</v>
      </c>
      <c r="AP29" s="453">
        <v>19080000</v>
      </c>
      <c r="AQ29" s="119" t="s">
        <v>1214</v>
      </c>
      <c r="AR29" s="118">
        <v>0</v>
      </c>
      <c r="AS29" s="392" t="s">
        <v>77</v>
      </c>
      <c r="AT29" s="463">
        <f t="shared" si="3"/>
        <v>15480000</v>
      </c>
      <c r="AU29" s="464">
        <v>3600000</v>
      </c>
      <c r="AV29" s="98">
        <f t="shared" si="4"/>
        <v>0.81132075471698117</v>
      </c>
      <c r="AW29" s="392" t="s">
        <v>77</v>
      </c>
      <c r="AX29" s="119" t="s">
        <v>1215</v>
      </c>
      <c r="AY29" s="258" t="s">
        <v>7570</v>
      </c>
      <c r="AZ29" s="116" t="s">
        <v>69</v>
      </c>
      <c r="BA29" s="116" t="s">
        <v>69</v>
      </c>
    </row>
    <row r="30" spans="2:53" s="349" customFormat="1" ht="12.75" x14ac:dyDescent="0.2">
      <c r="B30" s="116">
        <v>2024</v>
      </c>
      <c r="C30" s="116">
        <v>891780111</v>
      </c>
      <c r="D30" s="117" t="s">
        <v>64</v>
      </c>
      <c r="E30" s="118" t="s">
        <v>7569</v>
      </c>
      <c r="F30" s="258" t="s">
        <v>7568</v>
      </c>
      <c r="G30" s="119">
        <v>0</v>
      </c>
      <c r="H30" s="119" t="s">
        <v>75</v>
      </c>
      <c r="I30" s="116" t="s">
        <v>1819</v>
      </c>
      <c r="J30" s="118" t="s">
        <v>7567</v>
      </c>
      <c r="K30" s="453">
        <v>19080000</v>
      </c>
      <c r="L30" s="116" t="s">
        <v>70</v>
      </c>
      <c r="M30" s="118" t="s">
        <v>7566</v>
      </c>
      <c r="N30" s="202">
        <v>1104435442</v>
      </c>
      <c r="O30" s="389">
        <v>35</v>
      </c>
      <c r="P30" s="390">
        <v>45306</v>
      </c>
      <c r="Q30" s="159">
        <v>807300000</v>
      </c>
      <c r="R30" s="390">
        <v>45310</v>
      </c>
      <c r="S30" s="453">
        <f>+K30</f>
        <v>19080000</v>
      </c>
      <c r="T30" s="119" t="s">
        <v>69</v>
      </c>
      <c r="U30" s="389">
        <v>1082903415</v>
      </c>
      <c r="V30" s="118" t="s">
        <v>6906</v>
      </c>
      <c r="W30" s="390">
        <v>45310</v>
      </c>
      <c r="X30" s="390">
        <v>45313</v>
      </c>
      <c r="Y30" s="391" t="s">
        <v>77</v>
      </c>
      <c r="Z30" s="390">
        <v>45473</v>
      </c>
      <c r="AA30" s="124">
        <f t="shared" si="0"/>
        <v>160</v>
      </c>
      <c r="AB30" s="118">
        <v>0</v>
      </c>
      <c r="AC30" s="118">
        <v>0</v>
      </c>
      <c r="AD30" s="118">
        <v>0</v>
      </c>
      <c r="AE30" s="392" t="s">
        <v>77</v>
      </c>
      <c r="AF30" s="124">
        <f t="shared" si="1"/>
        <v>0</v>
      </c>
      <c r="AG30" s="118">
        <v>0</v>
      </c>
      <c r="AH30" s="118">
        <v>0</v>
      </c>
      <c r="AI30" s="392" t="s">
        <v>77</v>
      </c>
      <c r="AJ30" s="118">
        <v>0</v>
      </c>
      <c r="AK30" s="392" t="s">
        <v>77</v>
      </c>
      <c r="AL30" s="392" t="s">
        <v>77</v>
      </c>
      <c r="AM30" s="124">
        <f t="shared" si="2"/>
        <v>0</v>
      </c>
      <c r="AN30" s="458">
        <f>+K30+AC30-AH30</f>
        <v>19080000</v>
      </c>
      <c r="AO30" s="119" t="s">
        <v>69</v>
      </c>
      <c r="AP30" s="453">
        <v>19080000</v>
      </c>
      <c r="AQ30" s="119" t="s">
        <v>1214</v>
      </c>
      <c r="AR30" s="118">
        <v>0</v>
      </c>
      <c r="AS30" s="392" t="s">
        <v>77</v>
      </c>
      <c r="AT30" s="463">
        <f t="shared" si="3"/>
        <v>15480000</v>
      </c>
      <c r="AU30" s="464">
        <v>3600000</v>
      </c>
      <c r="AV30" s="98">
        <f t="shared" si="4"/>
        <v>0.81132075471698117</v>
      </c>
      <c r="AW30" s="392" t="s">
        <v>77</v>
      </c>
      <c r="AX30" s="119" t="s">
        <v>1215</v>
      </c>
      <c r="AY30" s="258" t="s">
        <v>7565</v>
      </c>
      <c r="AZ30" s="116" t="s">
        <v>69</v>
      </c>
      <c r="BA30" s="116" t="s">
        <v>69</v>
      </c>
    </row>
    <row r="31" spans="2:53" s="349" customFormat="1" ht="12.75" x14ac:dyDescent="0.2">
      <c r="B31" s="116">
        <v>2024</v>
      </c>
      <c r="C31" s="116">
        <v>891780111</v>
      </c>
      <c r="D31" s="117" t="s">
        <v>64</v>
      </c>
      <c r="E31" s="118" t="s">
        <v>7564</v>
      </c>
      <c r="F31" s="258" t="s">
        <v>7563</v>
      </c>
      <c r="G31" s="119">
        <v>0</v>
      </c>
      <c r="H31" s="119" t="s">
        <v>75</v>
      </c>
      <c r="I31" s="116" t="s">
        <v>1819</v>
      </c>
      <c r="J31" s="118" t="s">
        <v>7562</v>
      </c>
      <c r="K31" s="453">
        <v>20140000</v>
      </c>
      <c r="L31" s="116" t="s">
        <v>70</v>
      </c>
      <c r="M31" s="118" t="s">
        <v>7561</v>
      </c>
      <c r="N31" s="202">
        <v>36386177</v>
      </c>
      <c r="O31" s="389">
        <v>39</v>
      </c>
      <c r="P31" s="390">
        <v>45306</v>
      </c>
      <c r="Q31" s="159">
        <v>524300000</v>
      </c>
      <c r="R31" s="390">
        <v>45310</v>
      </c>
      <c r="S31" s="453">
        <f>+K31</f>
        <v>20140000</v>
      </c>
      <c r="T31" s="119" t="s">
        <v>69</v>
      </c>
      <c r="U31" s="389">
        <v>39049658</v>
      </c>
      <c r="V31" s="118" t="s">
        <v>6991</v>
      </c>
      <c r="W31" s="390">
        <v>45310</v>
      </c>
      <c r="X31" s="390">
        <v>45313</v>
      </c>
      <c r="Y31" s="391" t="s">
        <v>77</v>
      </c>
      <c r="Z31" s="390">
        <v>45473</v>
      </c>
      <c r="AA31" s="124">
        <f t="shared" si="0"/>
        <v>160</v>
      </c>
      <c r="AB31" s="118">
        <v>0</v>
      </c>
      <c r="AC31" s="118">
        <v>0</v>
      </c>
      <c r="AD31" s="118">
        <v>0</v>
      </c>
      <c r="AE31" s="392" t="s">
        <v>77</v>
      </c>
      <c r="AF31" s="124">
        <f t="shared" si="1"/>
        <v>0</v>
      </c>
      <c r="AG31" s="118">
        <v>0</v>
      </c>
      <c r="AH31" s="118">
        <v>0</v>
      </c>
      <c r="AI31" s="392" t="s">
        <v>77</v>
      </c>
      <c r="AJ31" s="118">
        <v>0</v>
      </c>
      <c r="AK31" s="392" t="s">
        <v>77</v>
      </c>
      <c r="AL31" s="392" t="s">
        <v>77</v>
      </c>
      <c r="AM31" s="124">
        <f t="shared" si="2"/>
        <v>0</v>
      </c>
      <c r="AN31" s="458">
        <f>+K31+AC31-AH31</f>
        <v>20140000</v>
      </c>
      <c r="AO31" s="119" t="s">
        <v>69</v>
      </c>
      <c r="AP31" s="453">
        <v>20140000</v>
      </c>
      <c r="AQ31" s="119" t="s">
        <v>1214</v>
      </c>
      <c r="AR31" s="118">
        <v>0</v>
      </c>
      <c r="AS31" s="392" t="s">
        <v>77</v>
      </c>
      <c r="AT31" s="463">
        <f t="shared" si="3"/>
        <v>16340000</v>
      </c>
      <c r="AU31" s="464">
        <v>3800000</v>
      </c>
      <c r="AV31" s="98">
        <f t="shared" si="4"/>
        <v>0.81132075471698117</v>
      </c>
      <c r="AW31" s="392" t="s">
        <v>77</v>
      </c>
      <c r="AX31" s="119" t="s">
        <v>1215</v>
      </c>
      <c r="AY31" s="258" t="s">
        <v>7560</v>
      </c>
      <c r="AZ31" s="116" t="s">
        <v>69</v>
      </c>
      <c r="BA31" s="116" t="s">
        <v>69</v>
      </c>
    </row>
    <row r="32" spans="2:53" s="349" customFormat="1" ht="12.75" x14ac:dyDescent="0.2">
      <c r="B32" s="116">
        <v>2024</v>
      </c>
      <c r="C32" s="116">
        <v>891780111</v>
      </c>
      <c r="D32" s="117" t="s">
        <v>64</v>
      </c>
      <c r="E32" s="118" t="s">
        <v>7559</v>
      </c>
      <c r="F32" s="258" t="s">
        <v>7558</v>
      </c>
      <c r="G32" s="119">
        <v>0</v>
      </c>
      <c r="H32" s="119" t="s">
        <v>75</v>
      </c>
      <c r="I32" s="116" t="s">
        <v>1819</v>
      </c>
      <c r="J32" s="118" t="s">
        <v>7557</v>
      </c>
      <c r="K32" s="453">
        <v>20140000</v>
      </c>
      <c r="L32" s="116" t="s">
        <v>70</v>
      </c>
      <c r="M32" s="118" t="s">
        <v>7556</v>
      </c>
      <c r="N32" s="202">
        <v>1082984449</v>
      </c>
      <c r="O32" s="389">
        <v>39</v>
      </c>
      <c r="P32" s="390">
        <v>45306</v>
      </c>
      <c r="Q32" s="159">
        <v>524300000</v>
      </c>
      <c r="R32" s="390">
        <v>45310</v>
      </c>
      <c r="S32" s="453">
        <f>+K32</f>
        <v>20140000</v>
      </c>
      <c r="T32" s="119" t="s">
        <v>69</v>
      </c>
      <c r="U32" s="389">
        <v>39049658</v>
      </c>
      <c r="V32" s="118" t="s">
        <v>6991</v>
      </c>
      <c r="W32" s="390">
        <v>45310</v>
      </c>
      <c r="X32" s="390">
        <v>45313</v>
      </c>
      <c r="Y32" s="391" t="s">
        <v>77</v>
      </c>
      <c r="Z32" s="390">
        <v>45473</v>
      </c>
      <c r="AA32" s="124">
        <f t="shared" si="0"/>
        <v>160</v>
      </c>
      <c r="AB32" s="118">
        <v>0</v>
      </c>
      <c r="AC32" s="118">
        <v>0</v>
      </c>
      <c r="AD32" s="118">
        <v>0</v>
      </c>
      <c r="AE32" s="392" t="s">
        <v>77</v>
      </c>
      <c r="AF32" s="124">
        <f t="shared" si="1"/>
        <v>0</v>
      </c>
      <c r="AG32" s="118">
        <v>0</v>
      </c>
      <c r="AH32" s="118">
        <v>0</v>
      </c>
      <c r="AI32" s="392" t="s">
        <v>77</v>
      </c>
      <c r="AJ32" s="118">
        <v>0</v>
      </c>
      <c r="AK32" s="392" t="s">
        <v>77</v>
      </c>
      <c r="AL32" s="392" t="s">
        <v>77</v>
      </c>
      <c r="AM32" s="124">
        <f t="shared" si="2"/>
        <v>0</v>
      </c>
      <c r="AN32" s="458">
        <f>+K32+AC32-AH32</f>
        <v>20140000</v>
      </c>
      <c r="AO32" s="119" t="s">
        <v>69</v>
      </c>
      <c r="AP32" s="453">
        <v>20140000</v>
      </c>
      <c r="AQ32" s="119" t="s">
        <v>1214</v>
      </c>
      <c r="AR32" s="118">
        <v>0</v>
      </c>
      <c r="AS32" s="392" t="s">
        <v>77</v>
      </c>
      <c r="AT32" s="463">
        <f t="shared" si="3"/>
        <v>16340000</v>
      </c>
      <c r="AU32" s="464">
        <v>3800000</v>
      </c>
      <c r="AV32" s="98">
        <f t="shared" si="4"/>
        <v>0.81132075471698117</v>
      </c>
      <c r="AW32" s="392" t="s">
        <v>77</v>
      </c>
      <c r="AX32" s="119" t="s">
        <v>1215</v>
      </c>
      <c r="AY32" s="258" t="s">
        <v>7555</v>
      </c>
      <c r="AZ32" s="116" t="s">
        <v>69</v>
      </c>
      <c r="BA32" s="116" t="s">
        <v>69</v>
      </c>
    </row>
    <row r="33" spans="2:53" s="349" customFormat="1" ht="12.75" x14ac:dyDescent="0.2">
      <c r="B33" s="116">
        <v>2024</v>
      </c>
      <c r="C33" s="116">
        <v>891780111</v>
      </c>
      <c r="D33" s="117" t="s">
        <v>64</v>
      </c>
      <c r="E33" s="118" t="s">
        <v>7554</v>
      </c>
      <c r="F33" s="258" t="s">
        <v>7553</v>
      </c>
      <c r="G33" s="119">
        <v>0</v>
      </c>
      <c r="H33" s="119" t="s">
        <v>75</v>
      </c>
      <c r="I33" s="116" t="s">
        <v>1819</v>
      </c>
      <c r="J33" s="118" t="s">
        <v>7552</v>
      </c>
      <c r="K33" s="453">
        <v>18550000</v>
      </c>
      <c r="L33" s="116" t="s">
        <v>70</v>
      </c>
      <c r="M33" s="118" t="s">
        <v>7551</v>
      </c>
      <c r="N33" s="202">
        <v>1045710831</v>
      </c>
      <c r="O33" s="389">
        <v>36</v>
      </c>
      <c r="P33" s="390">
        <v>45306</v>
      </c>
      <c r="Q33" s="159">
        <v>734700000</v>
      </c>
      <c r="R33" s="390">
        <v>45310</v>
      </c>
      <c r="S33" s="453">
        <f>+K33</f>
        <v>18550000</v>
      </c>
      <c r="T33" s="119" t="s">
        <v>69</v>
      </c>
      <c r="U33" s="389">
        <v>85155551</v>
      </c>
      <c r="V33" s="118" t="s">
        <v>6500</v>
      </c>
      <c r="W33" s="390">
        <v>45310</v>
      </c>
      <c r="X33" s="390">
        <v>45313</v>
      </c>
      <c r="Y33" s="391" t="s">
        <v>77</v>
      </c>
      <c r="Z33" s="390">
        <v>45473</v>
      </c>
      <c r="AA33" s="124">
        <f t="shared" si="0"/>
        <v>160</v>
      </c>
      <c r="AB33" s="118">
        <v>0</v>
      </c>
      <c r="AC33" s="118">
        <v>0</v>
      </c>
      <c r="AD33" s="118">
        <v>0</v>
      </c>
      <c r="AE33" s="392" t="s">
        <v>77</v>
      </c>
      <c r="AF33" s="124">
        <f t="shared" si="1"/>
        <v>0</v>
      </c>
      <c r="AG33" s="118">
        <v>0</v>
      </c>
      <c r="AH33" s="118">
        <v>0</v>
      </c>
      <c r="AI33" s="392" t="s">
        <v>77</v>
      </c>
      <c r="AJ33" s="118">
        <v>0</v>
      </c>
      <c r="AK33" s="392" t="s">
        <v>77</v>
      </c>
      <c r="AL33" s="392" t="s">
        <v>77</v>
      </c>
      <c r="AM33" s="124">
        <f t="shared" si="2"/>
        <v>0</v>
      </c>
      <c r="AN33" s="458">
        <f>+K33+AC33-AH33</f>
        <v>18550000</v>
      </c>
      <c r="AO33" s="119" t="s">
        <v>69</v>
      </c>
      <c r="AP33" s="453">
        <v>18550000</v>
      </c>
      <c r="AQ33" s="119" t="s">
        <v>1214</v>
      </c>
      <c r="AR33" s="118">
        <v>0</v>
      </c>
      <c r="AS33" s="392" t="s">
        <v>77</v>
      </c>
      <c r="AT33" s="463">
        <f t="shared" si="3"/>
        <v>15050000</v>
      </c>
      <c r="AU33" s="464">
        <v>3500000</v>
      </c>
      <c r="AV33" s="98">
        <f t="shared" si="4"/>
        <v>0.81132075471698117</v>
      </c>
      <c r="AW33" s="392" t="s">
        <v>77</v>
      </c>
      <c r="AX33" s="119" t="s">
        <v>1215</v>
      </c>
      <c r="AY33" s="258" t="s">
        <v>7550</v>
      </c>
      <c r="AZ33" s="116" t="s">
        <v>69</v>
      </c>
      <c r="BA33" s="116" t="s">
        <v>69</v>
      </c>
    </row>
    <row r="34" spans="2:53" s="349" customFormat="1" ht="12.75" x14ac:dyDescent="0.2">
      <c r="B34" s="116">
        <v>2024</v>
      </c>
      <c r="C34" s="116">
        <v>891780111</v>
      </c>
      <c r="D34" s="117" t="s">
        <v>64</v>
      </c>
      <c r="E34" s="118" t="s">
        <v>7549</v>
      </c>
      <c r="F34" s="258" t="s">
        <v>7548</v>
      </c>
      <c r="G34" s="119">
        <v>0</v>
      </c>
      <c r="H34" s="119" t="s">
        <v>75</v>
      </c>
      <c r="I34" s="116" t="s">
        <v>1819</v>
      </c>
      <c r="J34" s="118" t="s">
        <v>7547</v>
      </c>
      <c r="K34" s="453">
        <v>29790000</v>
      </c>
      <c r="L34" s="116" t="s">
        <v>70</v>
      </c>
      <c r="M34" s="118" t="s">
        <v>7546</v>
      </c>
      <c r="N34" s="202">
        <v>85155278</v>
      </c>
      <c r="O34" s="389">
        <v>38</v>
      </c>
      <c r="P34" s="390">
        <v>45306</v>
      </c>
      <c r="Q34" s="159">
        <v>585250000</v>
      </c>
      <c r="R34" s="390">
        <v>45310</v>
      </c>
      <c r="S34" s="453">
        <f>+K34</f>
        <v>29790000</v>
      </c>
      <c r="T34" s="119" t="s">
        <v>69</v>
      </c>
      <c r="U34" s="389">
        <v>1082884010</v>
      </c>
      <c r="V34" s="118" t="s">
        <v>7140</v>
      </c>
      <c r="W34" s="390">
        <v>45310</v>
      </c>
      <c r="X34" s="390">
        <v>45313</v>
      </c>
      <c r="Y34" s="391" t="s">
        <v>77</v>
      </c>
      <c r="Z34" s="390">
        <v>45473</v>
      </c>
      <c r="AA34" s="124">
        <f t="shared" si="0"/>
        <v>160</v>
      </c>
      <c r="AB34" s="118">
        <v>0</v>
      </c>
      <c r="AC34" s="118">
        <v>0</v>
      </c>
      <c r="AD34" s="118">
        <v>0</v>
      </c>
      <c r="AE34" s="392" t="s">
        <v>77</v>
      </c>
      <c r="AF34" s="124">
        <f t="shared" si="1"/>
        <v>0</v>
      </c>
      <c r="AG34" s="118">
        <v>0</v>
      </c>
      <c r="AH34" s="118">
        <v>0</v>
      </c>
      <c r="AI34" s="392" t="s">
        <v>77</v>
      </c>
      <c r="AJ34" s="118">
        <v>0</v>
      </c>
      <c r="AK34" s="392" t="s">
        <v>77</v>
      </c>
      <c r="AL34" s="392" t="s">
        <v>77</v>
      </c>
      <c r="AM34" s="124">
        <f t="shared" si="2"/>
        <v>0</v>
      </c>
      <c r="AN34" s="458">
        <f>+K34+AC34-AH34</f>
        <v>29790000</v>
      </c>
      <c r="AO34" s="119" t="s">
        <v>69</v>
      </c>
      <c r="AP34" s="453">
        <v>29790000</v>
      </c>
      <c r="AQ34" s="119" t="s">
        <v>1214</v>
      </c>
      <c r="AR34" s="118">
        <v>0</v>
      </c>
      <c r="AS34" s="392" t="s">
        <v>77</v>
      </c>
      <c r="AT34" s="463">
        <f t="shared" si="3"/>
        <v>23990000</v>
      </c>
      <c r="AU34" s="464">
        <v>5800000</v>
      </c>
      <c r="AV34" s="98">
        <f t="shared" si="4"/>
        <v>0.80530379321920109</v>
      </c>
      <c r="AW34" s="392" t="s">
        <v>77</v>
      </c>
      <c r="AX34" s="119" t="s">
        <v>1215</v>
      </c>
      <c r="AY34" s="258" t="s">
        <v>7545</v>
      </c>
      <c r="AZ34" s="116" t="s">
        <v>69</v>
      </c>
      <c r="BA34" s="116" t="s">
        <v>69</v>
      </c>
    </row>
    <row r="35" spans="2:53" s="349" customFormat="1" ht="12.75" x14ac:dyDescent="0.2">
      <c r="B35" s="116">
        <v>2024</v>
      </c>
      <c r="C35" s="116">
        <v>891780111</v>
      </c>
      <c r="D35" s="117" t="s">
        <v>64</v>
      </c>
      <c r="E35" s="118" t="s">
        <v>7544</v>
      </c>
      <c r="F35" s="258" t="s">
        <v>7543</v>
      </c>
      <c r="G35" s="119">
        <v>0</v>
      </c>
      <c r="H35" s="119" t="s">
        <v>75</v>
      </c>
      <c r="I35" s="116" t="s">
        <v>1819</v>
      </c>
      <c r="J35" s="118" t="s">
        <v>7542</v>
      </c>
      <c r="K35" s="453">
        <v>18550000</v>
      </c>
      <c r="L35" s="116" t="s">
        <v>70</v>
      </c>
      <c r="M35" s="118" t="s">
        <v>7541</v>
      </c>
      <c r="N35" s="202">
        <v>1083023702</v>
      </c>
      <c r="O35" s="389">
        <v>35</v>
      </c>
      <c r="P35" s="390">
        <v>45306</v>
      </c>
      <c r="Q35" s="159">
        <v>807300000</v>
      </c>
      <c r="R35" s="390">
        <v>45310</v>
      </c>
      <c r="S35" s="453">
        <f>+K35</f>
        <v>18550000</v>
      </c>
      <c r="T35" s="119" t="s">
        <v>69</v>
      </c>
      <c r="U35" s="389">
        <v>1082903415</v>
      </c>
      <c r="V35" s="118" t="s">
        <v>6906</v>
      </c>
      <c r="W35" s="390">
        <v>45310</v>
      </c>
      <c r="X35" s="390">
        <v>45313</v>
      </c>
      <c r="Y35" s="391" t="s">
        <v>77</v>
      </c>
      <c r="Z35" s="390">
        <v>45473</v>
      </c>
      <c r="AA35" s="124">
        <f t="shared" si="0"/>
        <v>160</v>
      </c>
      <c r="AB35" s="118">
        <v>0</v>
      </c>
      <c r="AC35" s="118">
        <v>0</v>
      </c>
      <c r="AD35" s="118">
        <v>0</v>
      </c>
      <c r="AE35" s="392" t="s">
        <v>77</v>
      </c>
      <c r="AF35" s="124">
        <f t="shared" si="1"/>
        <v>0</v>
      </c>
      <c r="AG35" s="118">
        <v>0</v>
      </c>
      <c r="AH35" s="118">
        <v>0</v>
      </c>
      <c r="AI35" s="392" t="s">
        <v>77</v>
      </c>
      <c r="AJ35" s="118">
        <v>0</v>
      </c>
      <c r="AK35" s="392" t="s">
        <v>77</v>
      </c>
      <c r="AL35" s="392" t="s">
        <v>77</v>
      </c>
      <c r="AM35" s="124">
        <f t="shared" si="2"/>
        <v>0</v>
      </c>
      <c r="AN35" s="458">
        <f>+K35+AC35-AH35</f>
        <v>18550000</v>
      </c>
      <c r="AO35" s="119" t="s">
        <v>69</v>
      </c>
      <c r="AP35" s="453">
        <v>18550000</v>
      </c>
      <c r="AQ35" s="119" t="s">
        <v>1214</v>
      </c>
      <c r="AR35" s="118">
        <v>0</v>
      </c>
      <c r="AS35" s="392" t="s">
        <v>77</v>
      </c>
      <c r="AT35" s="463">
        <f t="shared" si="3"/>
        <v>15050000</v>
      </c>
      <c r="AU35" s="464">
        <v>3500000</v>
      </c>
      <c r="AV35" s="98">
        <f t="shared" si="4"/>
        <v>0.81132075471698117</v>
      </c>
      <c r="AW35" s="392" t="s">
        <v>77</v>
      </c>
      <c r="AX35" s="119" t="s">
        <v>1215</v>
      </c>
      <c r="AY35" s="258" t="s">
        <v>7540</v>
      </c>
      <c r="AZ35" s="116" t="s">
        <v>69</v>
      </c>
      <c r="BA35" s="116" t="s">
        <v>69</v>
      </c>
    </row>
    <row r="36" spans="2:53" s="349" customFormat="1" ht="12.75" x14ac:dyDescent="0.2">
      <c r="B36" s="116">
        <v>2024</v>
      </c>
      <c r="C36" s="116">
        <v>891780111</v>
      </c>
      <c r="D36" s="117" t="s">
        <v>64</v>
      </c>
      <c r="E36" s="118" t="s">
        <v>7539</v>
      </c>
      <c r="F36" s="258" t="s">
        <v>7538</v>
      </c>
      <c r="G36" s="119">
        <v>0</v>
      </c>
      <c r="H36" s="119" t="s">
        <v>75</v>
      </c>
      <c r="I36" s="116" t="s">
        <v>1819</v>
      </c>
      <c r="J36" s="118" t="s">
        <v>7537</v>
      </c>
      <c r="K36" s="453">
        <v>19080000</v>
      </c>
      <c r="L36" s="116" t="s">
        <v>70</v>
      </c>
      <c r="M36" s="118" t="s">
        <v>7536</v>
      </c>
      <c r="N36" s="202">
        <v>1082990677</v>
      </c>
      <c r="O36" s="389">
        <v>38</v>
      </c>
      <c r="P36" s="390">
        <v>45306</v>
      </c>
      <c r="Q36" s="159">
        <v>585250000</v>
      </c>
      <c r="R36" s="390">
        <v>45310</v>
      </c>
      <c r="S36" s="453">
        <f>+K36</f>
        <v>19080000</v>
      </c>
      <c r="T36" s="119" t="s">
        <v>69</v>
      </c>
      <c r="U36" s="389">
        <v>1082884010</v>
      </c>
      <c r="V36" s="118" t="s">
        <v>7140</v>
      </c>
      <c r="W36" s="390">
        <v>45310</v>
      </c>
      <c r="X36" s="390">
        <v>45313</v>
      </c>
      <c r="Y36" s="391" t="s">
        <v>77</v>
      </c>
      <c r="Z36" s="390">
        <v>45473</v>
      </c>
      <c r="AA36" s="124">
        <f t="shared" si="0"/>
        <v>160</v>
      </c>
      <c r="AB36" s="118">
        <v>0</v>
      </c>
      <c r="AC36" s="118">
        <v>0</v>
      </c>
      <c r="AD36" s="118">
        <v>0</v>
      </c>
      <c r="AE36" s="392" t="s">
        <v>77</v>
      </c>
      <c r="AF36" s="124">
        <f t="shared" si="1"/>
        <v>0</v>
      </c>
      <c r="AG36" s="118">
        <v>0</v>
      </c>
      <c r="AH36" s="118">
        <v>0</v>
      </c>
      <c r="AI36" s="392" t="s">
        <v>77</v>
      </c>
      <c r="AJ36" s="118">
        <v>0</v>
      </c>
      <c r="AK36" s="392" t="s">
        <v>77</v>
      </c>
      <c r="AL36" s="392" t="s">
        <v>77</v>
      </c>
      <c r="AM36" s="124">
        <f t="shared" si="2"/>
        <v>0</v>
      </c>
      <c r="AN36" s="458">
        <f>+K36+AC36-AH36</f>
        <v>19080000</v>
      </c>
      <c r="AO36" s="119" t="s">
        <v>69</v>
      </c>
      <c r="AP36" s="453">
        <v>19080000</v>
      </c>
      <c r="AQ36" s="119" t="s">
        <v>1214</v>
      </c>
      <c r="AR36" s="118">
        <v>0</v>
      </c>
      <c r="AS36" s="392" t="s">
        <v>77</v>
      </c>
      <c r="AT36" s="463">
        <f t="shared" si="3"/>
        <v>15480000</v>
      </c>
      <c r="AU36" s="464">
        <v>3600000</v>
      </c>
      <c r="AV36" s="98">
        <f t="shared" si="4"/>
        <v>0.81132075471698117</v>
      </c>
      <c r="AW36" s="392" t="s">
        <v>77</v>
      </c>
      <c r="AX36" s="119" t="s">
        <v>1215</v>
      </c>
      <c r="AY36" s="258" t="s">
        <v>7535</v>
      </c>
      <c r="AZ36" s="116" t="s">
        <v>69</v>
      </c>
      <c r="BA36" s="116" t="s">
        <v>69</v>
      </c>
    </row>
    <row r="37" spans="2:53" s="349" customFormat="1" ht="12.75" x14ac:dyDescent="0.2">
      <c r="B37" s="116">
        <v>2024</v>
      </c>
      <c r="C37" s="116">
        <v>891780111</v>
      </c>
      <c r="D37" s="117" t="s">
        <v>64</v>
      </c>
      <c r="E37" s="118" t="s">
        <v>7534</v>
      </c>
      <c r="F37" s="258" t="s">
        <v>7533</v>
      </c>
      <c r="G37" s="119">
        <v>0</v>
      </c>
      <c r="H37" s="119" t="s">
        <v>75</v>
      </c>
      <c r="I37" s="116" t="s">
        <v>1819</v>
      </c>
      <c r="J37" s="118" t="s">
        <v>7532</v>
      </c>
      <c r="K37" s="453">
        <v>21200000</v>
      </c>
      <c r="L37" s="116" t="s">
        <v>70</v>
      </c>
      <c r="M37" s="118" t="s">
        <v>7531</v>
      </c>
      <c r="N37" s="202">
        <v>1082950124</v>
      </c>
      <c r="O37" s="389">
        <v>38</v>
      </c>
      <c r="P37" s="390">
        <v>45306</v>
      </c>
      <c r="Q37" s="159">
        <v>585250000</v>
      </c>
      <c r="R37" s="390">
        <v>45310</v>
      </c>
      <c r="S37" s="453">
        <f>+K37</f>
        <v>21200000</v>
      </c>
      <c r="T37" s="119" t="s">
        <v>69</v>
      </c>
      <c r="U37" s="389">
        <v>1082884010</v>
      </c>
      <c r="V37" s="118" t="s">
        <v>7140</v>
      </c>
      <c r="W37" s="390">
        <v>45310</v>
      </c>
      <c r="X37" s="390">
        <v>45313</v>
      </c>
      <c r="Y37" s="391" t="s">
        <v>77</v>
      </c>
      <c r="Z37" s="390">
        <v>45473</v>
      </c>
      <c r="AA37" s="124">
        <f t="shared" si="0"/>
        <v>160</v>
      </c>
      <c r="AB37" s="118">
        <v>0</v>
      </c>
      <c r="AC37" s="118">
        <v>0</v>
      </c>
      <c r="AD37" s="118">
        <v>0</v>
      </c>
      <c r="AE37" s="392" t="s">
        <v>77</v>
      </c>
      <c r="AF37" s="124">
        <f t="shared" si="1"/>
        <v>0</v>
      </c>
      <c r="AG37" s="118">
        <v>0</v>
      </c>
      <c r="AH37" s="118">
        <v>0</v>
      </c>
      <c r="AI37" s="392" t="s">
        <v>77</v>
      </c>
      <c r="AJ37" s="118">
        <v>0</v>
      </c>
      <c r="AK37" s="392" t="s">
        <v>77</v>
      </c>
      <c r="AL37" s="392" t="s">
        <v>77</v>
      </c>
      <c r="AM37" s="124">
        <f t="shared" si="2"/>
        <v>0</v>
      </c>
      <c r="AN37" s="458">
        <f>+K37+AC37-AH37</f>
        <v>21200000</v>
      </c>
      <c r="AO37" s="119" t="s">
        <v>69</v>
      </c>
      <c r="AP37" s="453">
        <v>21200000</v>
      </c>
      <c r="AQ37" s="119" t="s">
        <v>1214</v>
      </c>
      <c r="AR37" s="118">
        <v>0</v>
      </c>
      <c r="AS37" s="392" t="s">
        <v>77</v>
      </c>
      <c r="AT37" s="463">
        <f t="shared" si="3"/>
        <v>17200000</v>
      </c>
      <c r="AU37" s="464">
        <v>4000000</v>
      </c>
      <c r="AV37" s="98">
        <f t="shared" si="4"/>
        <v>0.81132075471698117</v>
      </c>
      <c r="AW37" s="392" t="s">
        <v>77</v>
      </c>
      <c r="AX37" s="119" t="s">
        <v>1215</v>
      </c>
      <c r="AY37" s="381" t="s">
        <v>7530</v>
      </c>
      <c r="AZ37" s="116" t="s">
        <v>69</v>
      </c>
      <c r="BA37" s="116" t="s">
        <v>69</v>
      </c>
    </row>
    <row r="38" spans="2:53" s="349" customFormat="1" ht="12.75" x14ac:dyDescent="0.2">
      <c r="B38" s="116">
        <v>2024</v>
      </c>
      <c r="C38" s="116">
        <v>891780111</v>
      </c>
      <c r="D38" s="117" t="s">
        <v>64</v>
      </c>
      <c r="E38" s="118" t="s">
        <v>7529</v>
      </c>
      <c r="F38" s="258" t="s">
        <v>7528</v>
      </c>
      <c r="G38" s="119">
        <v>0</v>
      </c>
      <c r="H38" s="119" t="s">
        <v>75</v>
      </c>
      <c r="I38" s="116" t="s">
        <v>1819</v>
      </c>
      <c r="J38" s="118" t="s">
        <v>7527</v>
      </c>
      <c r="K38" s="453">
        <v>20140000</v>
      </c>
      <c r="L38" s="116" t="s">
        <v>70</v>
      </c>
      <c r="M38" s="118" t="s">
        <v>7526</v>
      </c>
      <c r="N38" s="202">
        <v>1047476135</v>
      </c>
      <c r="O38" s="389">
        <v>38</v>
      </c>
      <c r="P38" s="390">
        <v>45306</v>
      </c>
      <c r="Q38" s="159">
        <v>585250000</v>
      </c>
      <c r="R38" s="390">
        <v>45310</v>
      </c>
      <c r="S38" s="453">
        <f>+K38</f>
        <v>20140000</v>
      </c>
      <c r="T38" s="119" t="s">
        <v>69</v>
      </c>
      <c r="U38" s="389">
        <v>1082884010</v>
      </c>
      <c r="V38" s="118" t="s">
        <v>7140</v>
      </c>
      <c r="W38" s="390">
        <v>45310</v>
      </c>
      <c r="X38" s="390">
        <v>45313</v>
      </c>
      <c r="Y38" s="391" t="s">
        <v>77</v>
      </c>
      <c r="Z38" s="390">
        <v>45473</v>
      </c>
      <c r="AA38" s="124">
        <f t="shared" si="0"/>
        <v>160</v>
      </c>
      <c r="AB38" s="118">
        <v>0</v>
      </c>
      <c r="AC38" s="118">
        <v>0</v>
      </c>
      <c r="AD38" s="118">
        <v>0</v>
      </c>
      <c r="AE38" s="392" t="s">
        <v>77</v>
      </c>
      <c r="AF38" s="124">
        <f t="shared" si="1"/>
        <v>0</v>
      </c>
      <c r="AG38" s="118">
        <v>0</v>
      </c>
      <c r="AH38" s="118">
        <v>0</v>
      </c>
      <c r="AI38" s="392" t="s">
        <v>77</v>
      </c>
      <c r="AJ38" s="118">
        <v>0</v>
      </c>
      <c r="AK38" s="392" t="s">
        <v>77</v>
      </c>
      <c r="AL38" s="392" t="s">
        <v>77</v>
      </c>
      <c r="AM38" s="124">
        <f t="shared" si="2"/>
        <v>0</v>
      </c>
      <c r="AN38" s="458">
        <f>+K38+AC38-AH38</f>
        <v>20140000</v>
      </c>
      <c r="AO38" s="119" t="s">
        <v>69</v>
      </c>
      <c r="AP38" s="453">
        <v>20140000</v>
      </c>
      <c r="AQ38" s="119" t="s">
        <v>1214</v>
      </c>
      <c r="AR38" s="118">
        <v>0</v>
      </c>
      <c r="AS38" s="392" t="s">
        <v>77</v>
      </c>
      <c r="AT38" s="463">
        <f t="shared" si="3"/>
        <v>16340000</v>
      </c>
      <c r="AU38" s="464">
        <v>3800000</v>
      </c>
      <c r="AV38" s="98">
        <f t="shared" si="4"/>
        <v>0.81132075471698117</v>
      </c>
      <c r="AW38" s="392" t="s">
        <v>77</v>
      </c>
      <c r="AX38" s="119" t="s">
        <v>1215</v>
      </c>
      <c r="AY38" s="258" t="s">
        <v>7525</v>
      </c>
      <c r="AZ38" s="116" t="s">
        <v>69</v>
      </c>
      <c r="BA38" s="116" t="s">
        <v>69</v>
      </c>
    </row>
    <row r="39" spans="2:53" s="349" customFormat="1" ht="12.75" x14ac:dyDescent="0.2">
      <c r="B39" s="116">
        <v>2024</v>
      </c>
      <c r="C39" s="116">
        <v>891780111</v>
      </c>
      <c r="D39" s="117" t="s">
        <v>64</v>
      </c>
      <c r="E39" s="118" t="s">
        <v>7524</v>
      </c>
      <c r="F39" s="258" t="s">
        <v>7523</v>
      </c>
      <c r="G39" s="119">
        <v>0</v>
      </c>
      <c r="H39" s="119" t="s">
        <v>75</v>
      </c>
      <c r="I39" s="116" t="s">
        <v>1819</v>
      </c>
      <c r="J39" s="118" t="s">
        <v>7522</v>
      </c>
      <c r="K39" s="453">
        <v>17490000</v>
      </c>
      <c r="L39" s="116" t="s">
        <v>70</v>
      </c>
      <c r="M39" s="118" t="s">
        <v>7521</v>
      </c>
      <c r="N39" s="202">
        <v>1082868615</v>
      </c>
      <c r="O39" s="389">
        <v>36</v>
      </c>
      <c r="P39" s="390">
        <v>45306</v>
      </c>
      <c r="Q39" s="159">
        <v>734700000</v>
      </c>
      <c r="R39" s="390">
        <v>45310</v>
      </c>
      <c r="S39" s="453">
        <f>+K39</f>
        <v>17490000</v>
      </c>
      <c r="T39" s="119" t="s">
        <v>69</v>
      </c>
      <c r="U39" s="389">
        <v>85155551</v>
      </c>
      <c r="V39" s="118" t="s">
        <v>6500</v>
      </c>
      <c r="W39" s="390">
        <v>45310</v>
      </c>
      <c r="X39" s="390">
        <v>45313</v>
      </c>
      <c r="Y39" s="391" t="s">
        <v>77</v>
      </c>
      <c r="Z39" s="390">
        <v>45473</v>
      </c>
      <c r="AA39" s="124">
        <f t="shared" si="0"/>
        <v>160</v>
      </c>
      <c r="AB39" s="118">
        <v>0</v>
      </c>
      <c r="AC39" s="118">
        <v>0</v>
      </c>
      <c r="AD39" s="118">
        <v>0</v>
      </c>
      <c r="AE39" s="392" t="s">
        <v>77</v>
      </c>
      <c r="AF39" s="124">
        <f t="shared" si="1"/>
        <v>0</v>
      </c>
      <c r="AG39" s="118">
        <v>0</v>
      </c>
      <c r="AH39" s="118">
        <v>0</v>
      </c>
      <c r="AI39" s="392" t="s">
        <v>77</v>
      </c>
      <c r="AJ39" s="118">
        <v>0</v>
      </c>
      <c r="AK39" s="392" t="s">
        <v>77</v>
      </c>
      <c r="AL39" s="392" t="s">
        <v>77</v>
      </c>
      <c r="AM39" s="124">
        <f t="shared" si="2"/>
        <v>0</v>
      </c>
      <c r="AN39" s="458">
        <f>+K39+AC39-AH39</f>
        <v>17490000</v>
      </c>
      <c r="AO39" s="119" t="s">
        <v>69</v>
      </c>
      <c r="AP39" s="453">
        <v>17490000</v>
      </c>
      <c r="AQ39" s="119" t="s">
        <v>1214</v>
      </c>
      <c r="AR39" s="118">
        <v>0</v>
      </c>
      <c r="AS39" s="392" t="s">
        <v>77</v>
      </c>
      <c r="AT39" s="463">
        <f t="shared" si="3"/>
        <v>14190000</v>
      </c>
      <c r="AU39" s="464">
        <v>3300000</v>
      </c>
      <c r="AV39" s="98">
        <f t="shared" si="4"/>
        <v>0.81132075471698117</v>
      </c>
      <c r="AW39" s="392" t="s">
        <v>77</v>
      </c>
      <c r="AX39" s="119" t="s">
        <v>1215</v>
      </c>
      <c r="AY39" s="258" t="s">
        <v>7520</v>
      </c>
      <c r="AZ39" s="116" t="s">
        <v>69</v>
      </c>
      <c r="BA39" s="116" t="s">
        <v>69</v>
      </c>
    </row>
    <row r="40" spans="2:53" s="349" customFormat="1" ht="12.75" x14ac:dyDescent="0.2">
      <c r="B40" s="116">
        <v>2024</v>
      </c>
      <c r="C40" s="116">
        <v>891780111</v>
      </c>
      <c r="D40" s="117" t="s">
        <v>64</v>
      </c>
      <c r="E40" s="118" t="s">
        <v>7519</v>
      </c>
      <c r="F40" s="258" t="s">
        <v>7518</v>
      </c>
      <c r="G40" s="119">
        <v>0</v>
      </c>
      <c r="H40" s="119" t="s">
        <v>75</v>
      </c>
      <c r="I40" s="116" t="s">
        <v>1819</v>
      </c>
      <c r="J40" s="118" t="s">
        <v>7482</v>
      </c>
      <c r="K40" s="453">
        <v>20140000</v>
      </c>
      <c r="L40" s="116" t="s">
        <v>70</v>
      </c>
      <c r="M40" s="118" t="s">
        <v>7517</v>
      </c>
      <c r="N40" s="455">
        <v>1083034324</v>
      </c>
      <c r="O40" s="389">
        <v>39</v>
      </c>
      <c r="P40" s="390">
        <v>45306</v>
      </c>
      <c r="Q40" s="159">
        <v>524300000</v>
      </c>
      <c r="R40" s="390">
        <v>45310</v>
      </c>
      <c r="S40" s="453">
        <f>+K40</f>
        <v>20140000</v>
      </c>
      <c r="T40" s="119" t="s">
        <v>69</v>
      </c>
      <c r="U40" s="389">
        <v>39049658</v>
      </c>
      <c r="V40" s="118" t="s">
        <v>6991</v>
      </c>
      <c r="W40" s="390">
        <v>45310</v>
      </c>
      <c r="X40" s="390">
        <v>45313</v>
      </c>
      <c r="Y40" s="391" t="s">
        <v>77</v>
      </c>
      <c r="Z40" s="390">
        <v>45473</v>
      </c>
      <c r="AA40" s="124">
        <f t="shared" si="0"/>
        <v>160</v>
      </c>
      <c r="AB40" s="118">
        <v>0</v>
      </c>
      <c r="AC40" s="118">
        <v>0</v>
      </c>
      <c r="AD40" s="118">
        <v>0</v>
      </c>
      <c r="AE40" s="392" t="s">
        <v>77</v>
      </c>
      <c r="AF40" s="124">
        <f t="shared" si="1"/>
        <v>0</v>
      </c>
      <c r="AG40" s="118">
        <v>0</v>
      </c>
      <c r="AH40" s="118">
        <v>0</v>
      </c>
      <c r="AI40" s="392" t="s">
        <v>77</v>
      </c>
      <c r="AJ40" s="118">
        <v>0</v>
      </c>
      <c r="AK40" s="392" t="s">
        <v>77</v>
      </c>
      <c r="AL40" s="392" t="s">
        <v>77</v>
      </c>
      <c r="AM40" s="124">
        <f t="shared" si="2"/>
        <v>0</v>
      </c>
      <c r="AN40" s="458">
        <f>+K40+AC40-AH40</f>
        <v>20140000</v>
      </c>
      <c r="AO40" s="119" t="s">
        <v>69</v>
      </c>
      <c r="AP40" s="453">
        <v>20140000</v>
      </c>
      <c r="AQ40" s="119" t="s">
        <v>1214</v>
      </c>
      <c r="AR40" s="118">
        <v>0</v>
      </c>
      <c r="AS40" s="392" t="s">
        <v>77</v>
      </c>
      <c r="AT40" s="463">
        <f t="shared" si="3"/>
        <v>16340000</v>
      </c>
      <c r="AU40" s="464">
        <v>3800000</v>
      </c>
      <c r="AV40" s="98">
        <f t="shared" si="4"/>
        <v>0.81132075471698117</v>
      </c>
      <c r="AW40" s="392" t="s">
        <v>77</v>
      </c>
      <c r="AX40" s="119" t="s">
        <v>1215</v>
      </c>
      <c r="AY40" s="258" t="s">
        <v>7516</v>
      </c>
      <c r="AZ40" s="116" t="s">
        <v>69</v>
      </c>
      <c r="BA40" s="116" t="s">
        <v>69</v>
      </c>
    </row>
    <row r="41" spans="2:53" s="349" customFormat="1" ht="12.75" x14ac:dyDescent="0.2">
      <c r="B41" s="116">
        <v>2024</v>
      </c>
      <c r="C41" s="116">
        <v>891780111</v>
      </c>
      <c r="D41" s="117" t="s">
        <v>64</v>
      </c>
      <c r="E41" s="118" t="s">
        <v>7515</v>
      </c>
      <c r="F41" s="258" t="s">
        <v>7514</v>
      </c>
      <c r="G41" s="119">
        <v>0</v>
      </c>
      <c r="H41" s="119" t="s">
        <v>75</v>
      </c>
      <c r="I41" s="116" t="s">
        <v>1819</v>
      </c>
      <c r="J41" s="118" t="s">
        <v>7513</v>
      </c>
      <c r="K41" s="453">
        <v>17490000</v>
      </c>
      <c r="L41" s="116" t="s">
        <v>70</v>
      </c>
      <c r="M41" s="118" t="s">
        <v>7512</v>
      </c>
      <c r="N41" s="455">
        <v>1124006778</v>
      </c>
      <c r="O41" s="389">
        <v>36</v>
      </c>
      <c r="P41" s="390">
        <v>45306</v>
      </c>
      <c r="Q41" s="159">
        <v>734700000</v>
      </c>
      <c r="R41" s="390">
        <v>45310</v>
      </c>
      <c r="S41" s="453">
        <f>+K41</f>
        <v>17490000</v>
      </c>
      <c r="T41" s="119" t="s">
        <v>69</v>
      </c>
      <c r="U41" s="389">
        <v>85155551</v>
      </c>
      <c r="V41" s="118" t="s">
        <v>6500</v>
      </c>
      <c r="W41" s="390">
        <v>45310</v>
      </c>
      <c r="X41" s="390">
        <v>45313</v>
      </c>
      <c r="Y41" s="391" t="s">
        <v>77</v>
      </c>
      <c r="Z41" s="390">
        <v>45473</v>
      </c>
      <c r="AA41" s="124">
        <f t="shared" si="0"/>
        <v>160</v>
      </c>
      <c r="AB41" s="118">
        <v>0</v>
      </c>
      <c r="AC41" s="118">
        <v>0</v>
      </c>
      <c r="AD41" s="118">
        <v>0</v>
      </c>
      <c r="AE41" s="392" t="s">
        <v>77</v>
      </c>
      <c r="AF41" s="124">
        <f t="shared" si="1"/>
        <v>0</v>
      </c>
      <c r="AG41" s="118">
        <v>0</v>
      </c>
      <c r="AH41" s="118">
        <v>0</v>
      </c>
      <c r="AI41" s="392" t="s">
        <v>77</v>
      </c>
      <c r="AJ41" s="118">
        <v>0</v>
      </c>
      <c r="AK41" s="392" t="s">
        <v>77</v>
      </c>
      <c r="AL41" s="392" t="s">
        <v>77</v>
      </c>
      <c r="AM41" s="124">
        <f t="shared" si="2"/>
        <v>0</v>
      </c>
      <c r="AN41" s="458">
        <f>+K41+AC41-AH41</f>
        <v>17490000</v>
      </c>
      <c r="AO41" s="119" t="s">
        <v>69</v>
      </c>
      <c r="AP41" s="453">
        <v>17490000</v>
      </c>
      <c r="AQ41" s="119" t="s">
        <v>1214</v>
      </c>
      <c r="AR41" s="118">
        <v>0</v>
      </c>
      <c r="AS41" s="392" t="s">
        <v>77</v>
      </c>
      <c r="AT41" s="463">
        <f t="shared" si="3"/>
        <v>14190000</v>
      </c>
      <c r="AU41" s="464">
        <v>3300000</v>
      </c>
      <c r="AV41" s="98">
        <f t="shared" si="4"/>
        <v>0.81132075471698117</v>
      </c>
      <c r="AW41" s="392" t="s">
        <v>77</v>
      </c>
      <c r="AX41" s="119" t="s">
        <v>1215</v>
      </c>
      <c r="AY41" s="258" t="s">
        <v>7511</v>
      </c>
      <c r="AZ41" s="116" t="s">
        <v>69</v>
      </c>
      <c r="BA41" s="116" t="s">
        <v>69</v>
      </c>
    </row>
    <row r="42" spans="2:53" s="349" customFormat="1" ht="12.75" x14ac:dyDescent="0.2">
      <c r="B42" s="116">
        <v>2024</v>
      </c>
      <c r="C42" s="116">
        <v>891780111</v>
      </c>
      <c r="D42" s="117" t="s">
        <v>64</v>
      </c>
      <c r="E42" s="118" t="s">
        <v>7510</v>
      </c>
      <c r="F42" s="258" t="s">
        <v>7509</v>
      </c>
      <c r="G42" s="119">
        <v>0</v>
      </c>
      <c r="H42" s="119" t="s">
        <v>75</v>
      </c>
      <c r="I42" s="116" t="s">
        <v>1819</v>
      </c>
      <c r="J42" s="118" t="s">
        <v>7508</v>
      </c>
      <c r="K42" s="453">
        <v>20140000</v>
      </c>
      <c r="L42" s="116" t="s">
        <v>70</v>
      </c>
      <c r="M42" s="118" t="s">
        <v>7507</v>
      </c>
      <c r="N42" s="455">
        <v>57462496</v>
      </c>
      <c r="O42" s="389">
        <v>39</v>
      </c>
      <c r="P42" s="390">
        <v>45306</v>
      </c>
      <c r="Q42" s="159">
        <v>524300000</v>
      </c>
      <c r="R42" s="390">
        <v>45310</v>
      </c>
      <c r="S42" s="453">
        <f>+K42+AC42</f>
        <v>25840000</v>
      </c>
      <c r="T42" s="119" t="s">
        <v>69</v>
      </c>
      <c r="U42" s="389">
        <v>39049658</v>
      </c>
      <c r="V42" s="118" t="s">
        <v>6991</v>
      </c>
      <c r="W42" s="390">
        <v>45310</v>
      </c>
      <c r="X42" s="390">
        <v>45313</v>
      </c>
      <c r="Y42" s="391" t="s">
        <v>77</v>
      </c>
      <c r="Z42" s="390">
        <v>45473</v>
      </c>
      <c r="AA42" s="124">
        <f t="shared" si="0"/>
        <v>160</v>
      </c>
      <c r="AB42" s="118">
        <v>1</v>
      </c>
      <c r="AC42" s="118">
        <v>5700000</v>
      </c>
      <c r="AD42" s="118">
        <v>0</v>
      </c>
      <c r="AE42" s="392" t="s">
        <v>77</v>
      </c>
      <c r="AF42" s="124">
        <f t="shared" si="1"/>
        <v>0</v>
      </c>
      <c r="AG42" s="118">
        <v>0</v>
      </c>
      <c r="AH42" s="118">
        <v>0</v>
      </c>
      <c r="AI42" s="392" t="s">
        <v>77</v>
      </c>
      <c r="AJ42" s="118">
        <v>0</v>
      </c>
      <c r="AK42" s="392" t="s">
        <v>77</v>
      </c>
      <c r="AL42" s="392" t="s">
        <v>77</v>
      </c>
      <c r="AM42" s="124">
        <f t="shared" si="2"/>
        <v>0</v>
      </c>
      <c r="AN42" s="458">
        <f>+K42+AC42-AH42</f>
        <v>25840000</v>
      </c>
      <c r="AO42" s="119" t="s">
        <v>69</v>
      </c>
      <c r="AP42" s="453">
        <v>20140000</v>
      </c>
      <c r="AQ42" s="119" t="s">
        <v>1214</v>
      </c>
      <c r="AR42" s="118">
        <v>0</v>
      </c>
      <c r="AS42" s="392" t="s">
        <v>77</v>
      </c>
      <c r="AT42" s="463">
        <f t="shared" si="3"/>
        <v>20140000</v>
      </c>
      <c r="AU42" s="464">
        <v>5700000</v>
      </c>
      <c r="AV42" s="98">
        <f t="shared" si="4"/>
        <v>0.77941176470588236</v>
      </c>
      <c r="AW42" s="392" t="s">
        <v>77</v>
      </c>
      <c r="AX42" s="119" t="s">
        <v>1215</v>
      </c>
      <c r="AY42" s="258" t="s">
        <v>7506</v>
      </c>
      <c r="AZ42" s="116" t="s">
        <v>69</v>
      </c>
      <c r="BA42" s="116" t="s">
        <v>69</v>
      </c>
    </row>
    <row r="43" spans="2:53" s="349" customFormat="1" ht="12.75" x14ac:dyDescent="0.2">
      <c r="B43" s="116">
        <v>2024</v>
      </c>
      <c r="C43" s="116">
        <v>891780111</v>
      </c>
      <c r="D43" s="117" t="s">
        <v>64</v>
      </c>
      <c r="E43" s="118" t="s">
        <v>7505</v>
      </c>
      <c r="F43" s="258" t="s">
        <v>7504</v>
      </c>
      <c r="G43" s="119">
        <v>0</v>
      </c>
      <c r="H43" s="119" t="s">
        <v>75</v>
      </c>
      <c r="I43" s="116" t="s">
        <v>1819</v>
      </c>
      <c r="J43" s="118" t="s">
        <v>7503</v>
      </c>
      <c r="K43" s="453">
        <v>21730000</v>
      </c>
      <c r="L43" s="116" t="s">
        <v>70</v>
      </c>
      <c r="M43" s="118" t="s">
        <v>7502</v>
      </c>
      <c r="N43" s="455">
        <v>1082983109</v>
      </c>
      <c r="O43" s="389">
        <v>36</v>
      </c>
      <c r="P43" s="390">
        <v>45306</v>
      </c>
      <c r="Q43" s="159">
        <v>734700000</v>
      </c>
      <c r="R43" s="390">
        <v>45310</v>
      </c>
      <c r="S43" s="453">
        <f>+K43</f>
        <v>21730000</v>
      </c>
      <c r="T43" s="119" t="s">
        <v>69</v>
      </c>
      <c r="U43" s="389">
        <v>85155551</v>
      </c>
      <c r="V43" s="118" t="s">
        <v>6500</v>
      </c>
      <c r="W43" s="390">
        <v>45310</v>
      </c>
      <c r="X43" s="390">
        <v>45313</v>
      </c>
      <c r="Y43" s="391" t="s">
        <v>77</v>
      </c>
      <c r="Z43" s="390">
        <v>45473</v>
      </c>
      <c r="AA43" s="124">
        <f t="shared" si="0"/>
        <v>160</v>
      </c>
      <c r="AB43" s="118">
        <v>0</v>
      </c>
      <c r="AC43" s="118">
        <v>0</v>
      </c>
      <c r="AD43" s="118">
        <v>0</v>
      </c>
      <c r="AE43" s="392" t="s">
        <v>77</v>
      </c>
      <c r="AF43" s="124">
        <f t="shared" si="1"/>
        <v>0</v>
      </c>
      <c r="AG43" s="118">
        <v>0</v>
      </c>
      <c r="AH43" s="118">
        <v>0</v>
      </c>
      <c r="AI43" s="392" t="s">
        <v>77</v>
      </c>
      <c r="AJ43" s="118">
        <v>0</v>
      </c>
      <c r="AK43" s="392" t="s">
        <v>77</v>
      </c>
      <c r="AL43" s="392" t="s">
        <v>77</v>
      </c>
      <c r="AM43" s="124">
        <f t="shared" si="2"/>
        <v>0</v>
      </c>
      <c r="AN43" s="458">
        <f>+K43+AC43-AH43</f>
        <v>21730000</v>
      </c>
      <c r="AO43" s="119" t="s">
        <v>69</v>
      </c>
      <c r="AP43" s="453">
        <v>21730000</v>
      </c>
      <c r="AQ43" s="119" t="s">
        <v>1214</v>
      </c>
      <c r="AR43" s="118">
        <v>0</v>
      </c>
      <c r="AS43" s="392" t="s">
        <v>77</v>
      </c>
      <c r="AT43" s="463">
        <f t="shared" si="3"/>
        <v>17630000</v>
      </c>
      <c r="AU43" s="464">
        <v>4100000</v>
      </c>
      <c r="AV43" s="98">
        <f t="shared" si="4"/>
        <v>0.81132075471698117</v>
      </c>
      <c r="AW43" s="392" t="s">
        <v>77</v>
      </c>
      <c r="AX43" s="119" t="s">
        <v>1215</v>
      </c>
      <c r="AY43" s="258" t="s">
        <v>7501</v>
      </c>
      <c r="AZ43" s="116" t="s">
        <v>69</v>
      </c>
      <c r="BA43" s="116" t="s">
        <v>69</v>
      </c>
    </row>
    <row r="44" spans="2:53" s="349" customFormat="1" ht="12.75" x14ac:dyDescent="0.2">
      <c r="B44" s="116">
        <v>2024</v>
      </c>
      <c r="C44" s="116">
        <v>891780111</v>
      </c>
      <c r="D44" s="117" t="s">
        <v>64</v>
      </c>
      <c r="E44" s="118" t="s">
        <v>7500</v>
      </c>
      <c r="F44" s="258" t="s">
        <v>7499</v>
      </c>
      <c r="G44" s="119">
        <v>0</v>
      </c>
      <c r="H44" s="119" t="s">
        <v>75</v>
      </c>
      <c r="I44" s="116" t="s">
        <v>1819</v>
      </c>
      <c r="J44" s="118" t="s">
        <v>7482</v>
      </c>
      <c r="K44" s="453">
        <v>20140000</v>
      </c>
      <c r="L44" s="116" t="s">
        <v>70</v>
      </c>
      <c r="M44" s="118" t="s">
        <v>1083</v>
      </c>
      <c r="N44" s="455">
        <v>33224219</v>
      </c>
      <c r="O44" s="389">
        <v>39</v>
      </c>
      <c r="P44" s="390">
        <v>45306</v>
      </c>
      <c r="Q44" s="159">
        <v>524300000</v>
      </c>
      <c r="R44" s="390">
        <v>45310</v>
      </c>
      <c r="S44" s="453">
        <f>+K44</f>
        <v>20140000</v>
      </c>
      <c r="T44" s="119" t="s">
        <v>69</v>
      </c>
      <c r="U44" s="389">
        <v>39049658</v>
      </c>
      <c r="V44" s="118" t="s">
        <v>6991</v>
      </c>
      <c r="W44" s="390">
        <v>45310</v>
      </c>
      <c r="X44" s="390">
        <v>45313</v>
      </c>
      <c r="Y44" s="391" t="s">
        <v>77</v>
      </c>
      <c r="Z44" s="390">
        <v>45473</v>
      </c>
      <c r="AA44" s="124">
        <f t="shared" si="0"/>
        <v>160</v>
      </c>
      <c r="AB44" s="118">
        <v>0</v>
      </c>
      <c r="AC44" s="118">
        <v>0</v>
      </c>
      <c r="AD44" s="118">
        <v>0</v>
      </c>
      <c r="AE44" s="392" t="s">
        <v>77</v>
      </c>
      <c r="AF44" s="124">
        <f t="shared" si="1"/>
        <v>0</v>
      </c>
      <c r="AG44" s="118">
        <v>0</v>
      </c>
      <c r="AH44" s="118">
        <v>0</v>
      </c>
      <c r="AI44" s="392" t="s">
        <v>77</v>
      </c>
      <c r="AJ44" s="118">
        <v>0</v>
      </c>
      <c r="AK44" s="392" t="s">
        <v>77</v>
      </c>
      <c r="AL44" s="392" t="s">
        <v>77</v>
      </c>
      <c r="AM44" s="124">
        <f t="shared" si="2"/>
        <v>0</v>
      </c>
      <c r="AN44" s="458">
        <f>+K44+AC44-AH44</f>
        <v>20140000</v>
      </c>
      <c r="AO44" s="119" t="s">
        <v>69</v>
      </c>
      <c r="AP44" s="453">
        <v>20140000</v>
      </c>
      <c r="AQ44" s="119" t="s">
        <v>1214</v>
      </c>
      <c r="AR44" s="118">
        <v>0</v>
      </c>
      <c r="AS44" s="392" t="s">
        <v>77</v>
      </c>
      <c r="AT44" s="463">
        <f t="shared" si="3"/>
        <v>16340000</v>
      </c>
      <c r="AU44" s="464">
        <v>3800000</v>
      </c>
      <c r="AV44" s="98">
        <f t="shared" si="4"/>
        <v>0.81132075471698117</v>
      </c>
      <c r="AW44" s="392" t="s">
        <v>77</v>
      </c>
      <c r="AX44" s="119" t="s">
        <v>1215</v>
      </c>
      <c r="AY44" s="258" t="s">
        <v>7498</v>
      </c>
      <c r="AZ44" s="116" t="s">
        <v>69</v>
      </c>
      <c r="BA44" s="116" t="s">
        <v>69</v>
      </c>
    </row>
    <row r="45" spans="2:53" s="349" customFormat="1" ht="12.75" x14ac:dyDescent="0.2">
      <c r="B45" s="116">
        <v>2024</v>
      </c>
      <c r="C45" s="116">
        <v>891780111</v>
      </c>
      <c r="D45" s="117" t="s">
        <v>64</v>
      </c>
      <c r="E45" s="118" t="s">
        <v>7497</v>
      </c>
      <c r="F45" s="258" t="s">
        <v>7496</v>
      </c>
      <c r="G45" s="119">
        <v>0</v>
      </c>
      <c r="H45" s="119" t="s">
        <v>75</v>
      </c>
      <c r="I45" s="116" t="s">
        <v>1819</v>
      </c>
      <c r="J45" s="118" t="s">
        <v>7495</v>
      </c>
      <c r="K45" s="453">
        <v>20140000</v>
      </c>
      <c r="L45" s="116" t="s">
        <v>70</v>
      </c>
      <c r="M45" s="118" t="s">
        <v>7494</v>
      </c>
      <c r="N45" s="455">
        <v>1082964235</v>
      </c>
      <c r="O45" s="389">
        <v>37</v>
      </c>
      <c r="P45" s="390">
        <v>45306</v>
      </c>
      <c r="Q45" s="159">
        <v>132500000</v>
      </c>
      <c r="R45" s="390">
        <v>45310</v>
      </c>
      <c r="S45" s="453">
        <f>+K45+AC45</f>
        <v>27640000</v>
      </c>
      <c r="T45" s="119" t="s">
        <v>69</v>
      </c>
      <c r="U45" s="389">
        <v>52389076</v>
      </c>
      <c r="V45" s="118" t="s">
        <v>6811</v>
      </c>
      <c r="W45" s="390">
        <v>45310</v>
      </c>
      <c r="X45" s="390">
        <v>45313</v>
      </c>
      <c r="Y45" s="391" t="s">
        <v>77</v>
      </c>
      <c r="Z45" s="390">
        <v>45473</v>
      </c>
      <c r="AA45" s="124">
        <f t="shared" si="0"/>
        <v>160</v>
      </c>
      <c r="AB45" s="118">
        <v>1</v>
      </c>
      <c r="AC45" s="118">
        <v>7500000</v>
      </c>
      <c r="AD45" s="118">
        <v>0</v>
      </c>
      <c r="AE45" s="392" t="s">
        <v>77</v>
      </c>
      <c r="AF45" s="124">
        <f t="shared" si="1"/>
        <v>0</v>
      </c>
      <c r="AG45" s="118">
        <v>0</v>
      </c>
      <c r="AH45" s="118">
        <v>0</v>
      </c>
      <c r="AI45" s="392" t="s">
        <v>77</v>
      </c>
      <c r="AJ45" s="118">
        <v>0</v>
      </c>
      <c r="AK45" s="392" t="s">
        <v>77</v>
      </c>
      <c r="AL45" s="392" t="s">
        <v>77</v>
      </c>
      <c r="AM45" s="124">
        <f t="shared" si="2"/>
        <v>0</v>
      </c>
      <c r="AN45" s="458">
        <f>+K45+AC45-AH45</f>
        <v>27640000</v>
      </c>
      <c r="AO45" s="119" t="s">
        <v>69</v>
      </c>
      <c r="AP45" s="453">
        <v>27640000</v>
      </c>
      <c r="AQ45" s="119" t="s">
        <v>1214</v>
      </c>
      <c r="AR45" s="118">
        <v>0</v>
      </c>
      <c r="AS45" s="392" t="s">
        <v>77</v>
      </c>
      <c r="AT45" s="463">
        <f t="shared" si="3"/>
        <v>22340000</v>
      </c>
      <c r="AU45" s="464">
        <v>5300000</v>
      </c>
      <c r="AV45" s="98">
        <f t="shared" si="4"/>
        <v>0.80824891461649784</v>
      </c>
      <c r="AW45" s="392" t="s">
        <v>77</v>
      </c>
      <c r="AX45" s="119" t="s">
        <v>1215</v>
      </c>
      <c r="AY45" s="258" t="s">
        <v>7493</v>
      </c>
      <c r="AZ45" s="116" t="s">
        <v>69</v>
      </c>
      <c r="BA45" s="116" t="s">
        <v>69</v>
      </c>
    </row>
    <row r="46" spans="2:53" s="349" customFormat="1" ht="12.75" x14ac:dyDescent="0.2">
      <c r="B46" s="116">
        <v>2024</v>
      </c>
      <c r="C46" s="116">
        <v>891780111</v>
      </c>
      <c r="D46" s="117" t="s">
        <v>64</v>
      </c>
      <c r="E46" s="118" t="s">
        <v>7492</v>
      </c>
      <c r="F46" s="258" t="s">
        <v>7491</v>
      </c>
      <c r="G46" s="119">
        <v>0</v>
      </c>
      <c r="H46" s="119" t="s">
        <v>75</v>
      </c>
      <c r="I46" s="116" t="s">
        <v>1819</v>
      </c>
      <c r="J46" s="118" t="s">
        <v>7482</v>
      </c>
      <c r="K46" s="453">
        <v>20140000</v>
      </c>
      <c r="L46" s="116" t="s">
        <v>70</v>
      </c>
      <c r="M46" s="118" t="s">
        <v>7213</v>
      </c>
      <c r="N46" s="455">
        <v>1140866481</v>
      </c>
      <c r="O46" s="389">
        <v>39</v>
      </c>
      <c r="P46" s="390">
        <v>45306</v>
      </c>
      <c r="Q46" s="159">
        <v>524300000</v>
      </c>
      <c r="R46" s="390">
        <v>45313</v>
      </c>
      <c r="S46" s="453">
        <f>+K46</f>
        <v>20140000</v>
      </c>
      <c r="T46" s="119" t="s">
        <v>69</v>
      </c>
      <c r="U46" s="389">
        <v>39049658</v>
      </c>
      <c r="V46" s="118" t="s">
        <v>6991</v>
      </c>
      <c r="W46" s="390">
        <v>45313</v>
      </c>
      <c r="X46" s="390">
        <v>45313</v>
      </c>
      <c r="Y46" s="391" t="s">
        <v>77</v>
      </c>
      <c r="Z46" s="390">
        <v>45473</v>
      </c>
      <c r="AA46" s="124">
        <f t="shared" si="0"/>
        <v>160</v>
      </c>
      <c r="AB46" s="118">
        <v>0</v>
      </c>
      <c r="AC46" s="118">
        <v>0</v>
      </c>
      <c r="AD46" s="118">
        <v>0</v>
      </c>
      <c r="AE46" s="392" t="s">
        <v>77</v>
      </c>
      <c r="AF46" s="124">
        <f t="shared" si="1"/>
        <v>0</v>
      </c>
      <c r="AG46" s="118">
        <v>0</v>
      </c>
      <c r="AH46" s="118">
        <v>0</v>
      </c>
      <c r="AI46" s="392" t="s">
        <v>77</v>
      </c>
      <c r="AJ46" s="118">
        <v>0</v>
      </c>
      <c r="AK46" s="392" t="s">
        <v>77</v>
      </c>
      <c r="AL46" s="392" t="s">
        <v>77</v>
      </c>
      <c r="AM46" s="124">
        <f t="shared" si="2"/>
        <v>0</v>
      </c>
      <c r="AN46" s="458">
        <f>+K46+AC46-AH46</f>
        <v>20140000</v>
      </c>
      <c r="AO46" s="119" t="s">
        <v>69</v>
      </c>
      <c r="AP46" s="453">
        <v>20140000</v>
      </c>
      <c r="AQ46" s="119" t="s">
        <v>1214</v>
      </c>
      <c r="AR46" s="118">
        <v>0</v>
      </c>
      <c r="AS46" s="392" t="s">
        <v>77</v>
      </c>
      <c r="AT46" s="463">
        <f t="shared" si="3"/>
        <v>16340000</v>
      </c>
      <c r="AU46" s="464">
        <v>3800000</v>
      </c>
      <c r="AV46" s="98">
        <f t="shared" si="4"/>
        <v>0.81132075471698117</v>
      </c>
      <c r="AW46" s="392" t="s">
        <v>77</v>
      </c>
      <c r="AX46" s="119" t="s">
        <v>1215</v>
      </c>
      <c r="AY46" s="258" t="s">
        <v>7490</v>
      </c>
      <c r="AZ46" s="116" t="s">
        <v>69</v>
      </c>
      <c r="BA46" s="116" t="s">
        <v>69</v>
      </c>
    </row>
    <row r="47" spans="2:53" s="349" customFormat="1" ht="12.75" x14ac:dyDescent="0.2">
      <c r="B47" s="116">
        <v>2024</v>
      </c>
      <c r="C47" s="116">
        <v>891780111</v>
      </c>
      <c r="D47" s="117" t="s">
        <v>64</v>
      </c>
      <c r="E47" s="118" t="s">
        <v>7489</v>
      </c>
      <c r="F47" s="258" t="s">
        <v>7488</v>
      </c>
      <c r="G47" s="119">
        <v>0</v>
      </c>
      <c r="H47" s="119" t="s">
        <v>75</v>
      </c>
      <c r="I47" s="116" t="s">
        <v>1819</v>
      </c>
      <c r="J47" s="118" t="s">
        <v>7487</v>
      </c>
      <c r="K47" s="453">
        <v>19080000</v>
      </c>
      <c r="L47" s="116" t="s">
        <v>70</v>
      </c>
      <c r="M47" s="118" t="s">
        <v>7486</v>
      </c>
      <c r="N47" s="455">
        <v>1082992358</v>
      </c>
      <c r="O47" s="389">
        <v>38</v>
      </c>
      <c r="P47" s="390">
        <v>45306</v>
      </c>
      <c r="Q47" s="159">
        <v>585250000</v>
      </c>
      <c r="R47" s="390">
        <v>45313</v>
      </c>
      <c r="S47" s="453">
        <f>+K47</f>
        <v>19080000</v>
      </c>
      <c r="T47" s="119" t="s">
        <v>69</v>
      </c>
      <c r="U47" s="389">
        <v>1082884010</v>
      </c>
      <c r="V47" s="118" t="s">
        <v>7140</v>
      </c>
      <c r="W47" s="390">
        <v>45313</v>
      </c>
      <c r="X47" s="390">
        <v>45313</v>
      </c>
      <c r="Y47" s="391" t="s">
        <v>77</v>
      </c>
      <c r="Z47" s="390">
        <v>45473</v>
      </c>
      <c r="AA47" s="124">
        <f t="shared" si="0"/>
        <v>160</v>
      </c>
      <c r="AB47" s="118">
        <v>0</v>
      </c>
      <c r="AC47" s="118">
        <v>0</v>
      </c>
      <c r="AD47" s="118">
        <v>0</v>
      </c>
      <c r="AE47" s="392" t="s">
        <v>77</v>
      </c>
      <c r="AF47" s="124">
        <f t="shared" si="1"/>
        <v>0</v>
      </c>
      <c r="AG47" s="118">
        <v>0</v>
      </c>
      <c r="AH47" s="118">
        <v>0</v>
      </c>
      <c r="AI47" s="392" t="s">
        <v>77</v>
      </c>
      <c r="AJ47" s="118">
        <v>0</v>
      </c>
      <c r="AK47" s="392" t="s">
        <v>77</v>
      </c>
      <c r="AL47" s="392" t="s">
        <v>77</v>
      </c>
      <c r="AM47" s="124">
        <f t="shared" si="2"/>
        <v>0</v>
      </c>
      <c r="AN47" s="458">
        <f>+K47+AC47-AH47</f>
        <v>19080000</v>
      </c>
      <c r="AO47" s="119" t="s">
        <v>69</v>
      </c>
      <c r="AP47" s="453">
        <v>19080000</v>
      </c>
      <c r="AQ47" s="119" t="s">
        <v>1214</v>
      </c>
      <c r="AR47" s="118">
        <v>0</v>
      </c>
      <c r="AS47" s="392" t="s">
        <v>77</v>
      </c>
      <c r="AT47" s="463">
        <f t="shared" si="3"/>
        <v>15480000</v>
      </c>
      <c r="AU47" s="464">
        <v>3600000</v>
      </c>
      <c r="AV47" s="98">
        <f t="shared" si="4"/>
        <v>0.81132075471698117</v>
      </c>
      <c r="AW47" s="392" t="s">
        <v>77</v>
      </c>
      <c r="AX47" s="119" t="s">
        <v>1215</v>
      </c>
      <c r="AY47" s="258" t="s">
        <v>7485</v>
      </c>
      <c r="AZ47" s="116" t="s">
        <v>69</v>
      </c>
      <c r="BA47" s="116" t="s">
        <v>69</v>
      </c>
    </row>
    <row r="48" spans="2:53" s="349" customFormat="1" ht="12.75" x14ac:dyDescent="0.2">
      <c r="B48" s="116">
        <v>2024</v>
      </c>
      <c r="C48" s="116">
        <v>891780111</v>
      </c>
      <c r="D48" s="117" t="s">
        <v>64</v>
      </c>
      <c r="E48" s="118" t="s">
        <v>7484</v>
      </c>
      <c r="F48" s="258" t="s">
        <v>7483</v>
      </c>
      <c r="G48" s="119">
        <v>0</v>
      </c>
      <c r="H48" s="119" t="s">
        <v>75</v>
      </c>
      <c r="I48" s="116" t="s">
        <v>1819</v>
      </c>
      <c r="J48" s="118" t="s">
        <v>7482</v>
      </c>
      <c r="K48" s="453">
        <v>20140000</v>
      </c>
      <c r="L48" s="116" t="s">
        <v>70</v>
      </c>
      <c r="M48" s="118" t="s">
        <v>7481</v>
      </c>
      <c r="N48" s="455">
        <v>1082935131</v>
      </c>
      <c r="O48" s="389">
        <v>39</v>
      </c>
      <c r="P48" s="390">
        <v>45306</v>
      </c>
      <c r="Q48" s="159">
        <v>524300000</v>
      </c>
      <c r="R48" s="390">
        <v>45313</v>
      </c>
      <c r="S48" s="453">
        <f>+K48</f>
        <v>20140000</v>
      </c>
      <c r="T48" s="119" t="s">
        <v>69</v>
      </c>
      <c r="U48" s="389">
        <v>39049658</v>
      </c>
      <c r="V48" s="118" t="s">
        <v>6991</v>
      </c>
      <c r="W48" s="390">
        <v>45313</v>
      </c>
      <c r="X48" s="390">
        <v>45313</v>
      </c>
      <c r="Y48" s="391" t="s">
        <v>77</v>
      </c>
      <c r="Z48" s="390">
        <v>45473</v>
      </c>
      <c r="AA48" s="124">
        <f t="shared" si="0"/>
        <v>160</v>
      </c>
      <c r="AB48" s="118">
        <v>0</v>
      </c>
      <c r="AC48" s="118">
        <v>0</v>
      </c>
      <c r="AD48" s="118">
        <v>0</v>
      </c>
      <c r="AE48" s="392" t="s">
        <v>77</v>
      </c>
      <c r="AF48" s="124">
        <f t="shared" si="1"/>
        <v>0</v>
      </c>
      <c r="AG48" s="118">
        <v>0</v>
      </c>
      <c r="AH48" s="118">
        <v>0</v>
      </c>
      <c r="AI48" s="392" t="s">
        <v>77</v>
      </c>
      <c r="AJ48" s="118">
        <v>0</v>
      </c>
      <c r="AK48" s="392" t="s">
        <v>77</v>
      </c>
      <c r="AL48" s="392" t="s">
        <v>77</v>
      </c>
      <c r="AM48" s="124">
        <f t="shared" si="2"/>
        <v>0</v>
      </c>
      <c r="AN48" s="458">
        <f>+K48+AC48-AH48</f>
        <v>20140000</v>
      </c>
      <c r="AO48" s="119" t="s">
        <v>69</v>
      </c>
      <c r="AP48" s="453">
        <v>20140000</v>
      </c>
      <c r="AQ48" s="119" t="s">
        <v>1214</v>
      </c>
      <c r="AR48" s="118">
        <v>0</v>
      </c>
      <c r="AS48" s="392" t="s">
        <v>77</v>
      </c>
      <c r="AT48" s="463">
        <f t="shared" si="3"/>
        <v>16340000</v>
      </c>
      <c r="AU48" s="464">
        <v>3800000</v>
      </c>
      <c r="AV48" s="98">
        <f t="shared" si="4"/>
        <v>0.81132075471698117</v>
      </c>
      <c r="AW48" s="392" t="s">
        <v>77</v>
      </c>
      <c r="AX48" s="119" t="s">
        <v>1215</v>
      </c>
      <c r="AY48" s="258" t="s">
        <v>7480</v>
      </c>
      <c r="AZ48" s="116" t="s">
        <v>69</v>
      </c>
      <c r="BA48" s="116" t="s">
        <v>69</v>
      </c>
    </row>
    <row r="49" spans="2:53" s="349" customFormat="1" ht="12.75" x14ac:dyDescent="0.2">
      <c r="B49" s="116">
        <v>2024</v>
      </c>
      <c r="C49" s="116">
        <v>891780111</v>
      </c>
      <c r="D49" s="117" t="s">
        <v>64</v>
      </c>
      <c r="E49" s="118" t="s">
        <v>7479</v>
      </c>
      <c r="F49" s="258" t="s">
        <v>7478</v>
      </c>
      <c r="G49" s="119">
        <v>0</v>
      </c>
      <c r="H49" s="119" t="s">
        <v>75</v>
      </c>
      <c r="I49" s="116" t="s">
        <v>1819</v>
      </c>
      <c r="J49" s="118" t="s">
        <v>7477</v>
      </c>
      <c r="K49" s="453">
        <v>20140000</v>
      </c>
      <c r="L49" s="116" t="s">
        <v>70</v>
      </c>
      <c r="M49" s="118" t="s">
        <v>7476</v>
      </c>
      <c r="N49" s="455">
        <v>1082875128</v>
      </c>
      <c r="O49" s="389">
        <v>34</v>
      </c>
      <c r="P49" s="390">
        <v>45306</v>
      </c>
      <c r="Q49" s="159">
        <v>305400000</v>
      </c>
      <c r="R49" s="390">
        <v>45313</v>
      </c>
      <c r="S49" s="453">
        <f>+K49</f>
        <v>20140000</v>
      </c>
      <c r="T49" s="119" t="s">
        <v>69</v>
      </c>
      <c r="U49" s="389">
        <v>1082903415</v>
      </c>
      <c r="V49" s="118" t="s">
        <v>6906</v>
      </c>
      <c r="W49" s="390">
        <v>45313</v>
      </c>
      <c r="X49" s="390">
        <v>45313</v>
      </c>
      <c r="Y49" s="391" t="s">
        <v>77</v>
      </c>
      <c r="Z49" s="390">
        <v>45473</v>
      </c>
      <c r="AA49" s="124">
        <f t="shared" si="0"/>
        <v>160</v>
      </c>
      <c r="AB49" s="118">
        <v>0</v>
      </c>
      <c r="AC49" s="118">
        <v>0</v>
      </c>
      <c r="AD49" s="118">
        <v>0</v>
      </c>
      <c r="AE49" s="392" t="s">
        <v>77</v>
      </c>
      <c r="AF49" s="124">
        <f t="shared" si="1"/>
        <v>0</v>
      </c>
      <c r="AG49" s="118">
        <v>0</v>
      </c>
      <c r="AH49" s="118">
        <v>0</v>
      </c>
      <c r="AI49" s="392" t="s">
        <v>77</v>
      </c>
      <c r="AJ49" s="118">
        <v>0</v>
      </c>
      <c r="AK49" s="392" t="s">
        <v>77</v>
      </c>
      <c r="AL49" s="392" t="s">
        <v>77</v>
      </c>
      <c r="AM49" s="124">
        <f t="shared" si="2"/>
        <v>0</v>
      </c>
      <c r="AN49" s="458">
        <f>+K49+AC49-AH49</f>
        <v>20140000</v>
      </c>
      <c r="AO49" s="119" t="s">
        <v>69</v>
      </c>
      <c r="AP49" s="453">
        <v>20140000</v>
      </c>
      <c r="AQ49" s="119" t="s">
        <v>1214</v>
      </c>
      <c r="AR49" s="118">
        <v>0</v>
      </c>
      <c r="AS49" s="392" t="s">
        <v>77</v>
      </c>
      <c r="AT49" s="463">
        <f t="shared" si="3"/>
        <v>16340000</v>
      </c>
      <c r="AU49" s="464">
        <v>3800000</v>
      </c>
      <c r="AV49" s="98">
        <f t="shared" si="4"/>
        <v>0.81132075471698117</v>
      </c>
      <c r="AW49" s="392" t="s">
        <v>77</v>
      </c>
      <c r="AX49" s="119" t="s">
        <v>1215</v>
      </c>
      <c r="AY49" s="258" t="s">
        <v>7475</v>
      </c>
      <c r="AZ49" s="116" t="s">
        <v>69</v>
      </c>
      <c r="BA49" s="116" t="s">
        <v>69</v>
      </c>
    </row>
    <row r="50" spans="2:53" s="349" customFormat="1" ht="12.75" x14ac:dyDescent="0.2">
      <c r="B50" s="116">
        <v>2024</v>
      </c>
      <c r="C50" s="116">
        <v>891780111</v>
      </c>
      <c r="D50" s="117" t="s">
        <v>64</v>
      </c>
      <c r="E50" s="118" t="s">
        <v>7474</v>
      </c>
      <c r="F50" s="258" t="s">
        <v>7473</v>
      </c>
      <c r="G50" s="119">
        <v>0</v>
      </c>
      <c r="H50" s="119" t="s">
        <v>75</v>
      </c>
      <c r="I50" s="116" t="s">
        <v>1819</v>
      </c>
      <c r="J50" s="118" t="s">
        <v>7472</v>
      </c>
      <c r="K50" s="453">
        <v>21200000</v>
      </c>
      <c r="L50" s="116" t="s">
        <v>70</v>
      </c>
      <c r="M50" s="118" t="s">
        <v>7471</v>
      </c>
      <c r="N50" s="455">
        <v>1084732648</v>
      </c>
      <c r="O50" s="389">
        <v>36</v>
      </c>
      <c r="P50" s="390">
        <v>45306</v>
      </c>
      <c r="Q50" s="159">
        <v>734700000</v>
      </c>
      <c r="R50" s="390">
        <v>45313</v>
      </c>
      <c r="S50" s="453">
        <f>+K50</f>
        <v>21200000</v>
      </c>
      <c r="T50" s="119" t="s">
        <v>69</v>
      </c>
      <c r="U50" s="389">
        <v>85155551</v>
      </c>
      <c r="V50" s="118" t="s">
        <v>6500</v>
      </c>
      <c r="W50" s="390">
        <v>45313</v>
      </c>
      <c r="X50" s="390">
        <v>45313</v>
      </c>
      <c r="Y50" s="391" t="s">
        <v>77</v>
      </c>
      <c r="Z50" s="390">
        <v>45473</v>
      </c>
      <c r="AA50" s="124">
        <f t="shared" si="0"/>
        <v>160</v>
      </c>
      <c r="AB50" s="118">
        <v>0</v>
      </c>
      <c r="AC50" s="118">
        <v>0</v>
      </c>
      <c r="AD50" s="118">
        <v>0</v>
      </c>
      <c r="AE50" s="392" t="s">
        <v>77</v>
      </c>
      <c r="AF50" s="124">
        <f t="shared" si="1"/>
        <v>0</v>
      </c>
      <c r="AG50" s="118">
        <v>0</v>
      </c>
      <c r="AH50" s="118">
        <v>0</v>
      </c>
      <c r="AI50" s="392" t="s">
        <v>77</v>
      </c>
      <c r="AJ50" s="118">
        <v>0</v>
      </c>
      <c r="AK50" s="392" t="s">
        <v>77</v>
      </c>
      <c r="AL50" s="392" t="s">
        <v>77</v>
      </c>
      <c r="AM50" s="124">
        <f t="shared" si="2"/>
        <v>0</v>
      </c>
      <c r="AN50" s="458">
        <f>+K50+AC50-AH50</f>
        <v>21200000</v>
      </c>
      <c r="AO50" s="119" t="s">
        <v>69</v>
      </c>
      <c r="AP50" s="453">
        <v>21200000</v>
      </c>
      <c r="AQ50" s="119" t="s">
        <v>1214</v>
      </c>
      <c r="AR50" s="118">
        <v>0</v>
      </c>
      <c r="AS50" s="392" t="s">
        <v>77</v>
      </c>
      <c r="AT50" s="463">
        <f t="shared" si="3"/>
        <v>17200000</v>
      </c>
      <c r="AU50" s="464">
        <v>4000000</v>
      </c>
      <c r="AV50" s="98">
        <f t="shared" si="4"/>
        <v>0.81132075471698117</v>
      </c>
      <c r="AW50" s="392" t="s">
        <v>77</v>
      </c>
      <c r="AX50" s="119" t="s">
        <v>1215</v>
      </c>
      <c r="AY50" s="258" t="s">
        <v>7470</v>
      </c>
      <c r="AZ50" s="116" t="s">
        <v>69</v>
      </c>
      <c r="BA50" s="116" t="s">
        <v>69</v>
      </c>
    </row>
    <row r="51" spans="2:53" s="349" customFormat="1" ht="12.75" x14ac:dyDescent="0.2">
      <c r="B51" s="116">
        <v>2024</v>
      </c>
      <c r="C51" s="116">
        <v>891780111</v>
      </c>
      <c r="D51" s="117" t="s">
        <v>64</v>
      </c>
      <c r="E51" s="118" t="s">
        <v>7469</v>
      </c>
      <c r="F51" s="258" t="s">
        <v>7468</v>
      </c>
      <c r="G51" s="119">
        <v>0</v>
      </c>
      <c r="H51" s="119" t="s">
        <v>75</v>
      </c>
      <c r="I51" s="116" t="s">
        <v>1819</v>
      </c>
      <c r="J51" s="118" t="s">
        <v>7467</v>
      </c>
      <c r="K51" s="453">
        <v>21730000</v>
      </c>
      <c r="L51" s="116" t="s">
        <v>70</v>
      </c>
      <c r="M51" s="118" t="s">
        <v>7466</v>
      </c>
      <c r="N51" s="455">
        <v>85152793</v>
      </c>
      <c r="O51" s="389">
        <v>34</v>
      </c>
      <c r="P51" s="390">
        <v>45306</v>
      </c>
      <c r="Q51" s="159">
        <v>305400000</v>
      </c>
      <c r="R51" s="390">
        <v>45313</v>
      </c>
      <c r="S51" s="453">
        <f>+K51</f>
        <v>21730000</v>
      </c>
      <c r="T51" s="119" t="s">
        <v>69</v>
      </c>
      <c r="U51" s="389">
        <v>1082903415</v>
      </c>
      <c r="V51" s="118" t="s">
        <v>6906</v>
      </c>
      <c r="W51" s="390">
        <v>45313</v>
      </c>
      <c r="X51" s="390">
        <v>45313</v>
      </c>
      <c r="Y51" s="391" t="s">
        <v>77</v>
      </c>
      <c r="Z51" s="390">
        <v>45473</v>
      </c>
      <c r="AA51" s="124">
        <f t="shared" si="0"/>
        <v>160</v>
      </c>
      <c r="AB51" s="118">
        <v>0</v>
      </c>
      <c r="AC51" s="118">
        <v>0</v>
      </c>
      <c r="AD51" s="118">
        <v>0</v>
      </c>
      <c r="AE51" s="392" t="s">
        <v>77</v>
      </c>
      <c r="AF51" s="124">
        <f t="shared" si="1"/>
        <v>0</v>
      </c>
      <c r="AG51" s="118">
        <v>0</v>
      </c>
      <c r="AH51" s="118">
        <v>0</v>
      </c>
      <c r="AI51" s="392" t="s">
        <v>77</v>
      </c>
      <c r="AJ51" s="118">
        <v>0</v>
      </c>
      <c r="AK51" s="392" t="s">
        <v>77</v>
      </c>
      <c r="AL51" s="392" t="s">
        <v>77</v>
      </c>
      <c r="AM51" s="124">
        <f t="shared" si="2"/>
        <v>0</v>
      </c>
      <c r="AN51" s="458">
        <f>+K51+AC51-AH51</f>
        <v>21730000</v>
      </c>
      <c r="AO51" s="119" t="s">
        <v>69</v>
      </c>
      <c r="AP51" s="453">
        <v>21730000</v>
      </c>
      <c r="AQ51" s="119" t="s">
        <v>1214</v>
      </c>
      <c r="AR51" s="118">
        <v>0</v>
      </c>
      <c r="AS51" s="392" t="s">
        <v>77</v>
      </c>
      <c r="AT51" s="463">
        <f t="shared" si="3"/>
        <v>17630000</v>
      </c>
      <c r="AU51" s="464">
        <v>4100000</v>
      </c>
      <c r="AV51" s="98">
        <f t="shared" si="4"/>
        <v>0.81132075471698117</v>
      </c>
      <c r="AW51" s="392" t="s">
        <v>77</v>
      </c>
      <c r="AX51" s="119" t="s">
        <v>1215</v>
      </c>
      <c r="AY51" s="258" t="s">
        <v>7465</v>
      </c>
      <c r="AZ51" s="116" t="s">
        <v>69</v>
      </c>
      <c r="BA51" s="116" t="s">
        <v>69</v>
      </c>
    </row>
    <row r="52" spans="2:53" s="349" customFormat="1" ht="12.75" x14ac:dyDescent="0.2">
      <c r="B52" s="116">
        <v>2024</v>
      </c>
      <c r="C52" s="116">
        <v>891780111</v>
      </c>
      <c r="D52" s="117" t="s">
        <v>64</v>
      </c>
      <c r="E52" s="118" t="s">
        <v>7464</v>
      </c>
      <c r="F52" s="258" t="s">
        <v>7463</v>
      </c>
      <c r="G52" s="119">
        <v>0</v>
      </c>
      <c r="H52" s="119" t="s">
        <v>75</v>
      </c>
      <c r="I52" s="116" t="s">
        <v>1819</v>
      </c>
      <c r="J52" s="118" t="s">
        <v>7462</v>
      </c>
      <c r="K52" s="453">
        <v>18550000</v>
      </c>
      <c r="L52" s="116" t="s">
        <v>70</v>
      </c>
      <c r="M52" s="118" t="s">
        <v>7461</v>
      </c>
      <c r="N52" s="455">
        <v>1082958642</v>
      </c>
      <c r="O52" s="389">
        <v>36</v>
      </c>
      <c r="P52" s="390">
        <v>45306</v>
      </c>
      <c r="Q52" s="159">
        <v>734700000</v>
      </c>
      <c r="R52" s="390">
        <v>45313</v>
      </c>
      <c r="S52" s="453">
        <f>+K52</f>
        <v>18550000</v>
      </c>
      <c r="T52" s="119" t="s">
        <v>69</v>
      </c>
      <c r="U52" s="389">
        <v>85155551</v>
      </c>
      <c r="V52" s="118" t="s">
        <v>6500</v>
      </c>
      <c r="W52" s="390">
        <v>45313</v>
      </c>
      <c r="X52" s="390">
        <v>45313</v>
      </c>
      <c r="Y52" s="391" t="s">
        <v>77</v>
      </c>
      <c r="Z52" s="390">
        <v>45473</v>
      </c>
      <c r="AA52" s="124">
        <f t="shared" si="0"/>
        <v>160</v>
      </c>
      <c r="AB52" s="118">
        <v>0</v>
      </c>
      <c r="AC52" s="118">
        <v>0</v>
      </c>
      <c r="AD52" s="118">
        <v>0</v>
      </c>
      <c r="AE52" s="392" t="s">
        <v>77</v>
      </c>
      <c r="AF52" s="124">
        <f t="shared" si="1"/>
        <v>0</v>
      </c>
      <c r="AG52" s="118">
        <v>0</v>
      </c>
      <c r="AH52" s="118">
        <v>0</v>
      </c>
      <c r="AI52" s="392" t="s">
        <v>77</v>
      </c>
      <c r="AJ52" s="118">
        <v>0</v>
      </c>
      <c r="AK52" s="392" t="s">
        <v>77</v>
      </c>
      <c r="AL52" s="392" t="s">
        <v>77</v>
      </c>
      <c r="AM52" s="124">
        <f t="shared" si="2"/>
        <v>0</v>
      </c>
      <c r="AN52" s="458">
        <f>+K52+AC52-AH52</f>
        <v>18550000</v>
      </c>
      <c r="AO52" s="119" t="s">
        <v>69</v>
      </c>
      <c r="AP52" s="453">
        <v>18550000</v>
      </c>
      <c r="AQ52" s="119" t="s">
        <v>1214</v>
      </c>
      <c r="AR52" s="118">
        <v>0</v>
      </c>
      <c r="AS52" s="392" t="s">
        <v>77</v>
      </c>
      <c r="AT52" s="463">
        <f t="shared" si="3"/>
        <v>15050000</v>
      </c>
      <c r="AU52" s="464">
        <v>3500000</v>
      </c>
      <c r="AV52" s="98">
        <f t="shared" si="4"/>
        <v>0.81132075471698117</v>
      </c>
      <c r="AW52" s="392" t="s">
        <v>77</v>
      </c>
      <c r="AX52" s="119" t="s">
        <v>1215</v>
      </c>
      <c r="AY52" s="258" t="s">
        <v>7460</v>
      </c>
      <c r="AZ52" s="116" t="s">
        <v>69</v>
      </c>
      <c r="BA52" s="116" t="s">
        <v>69</v>
      </c>
    </row>
    <row r="53" spans="2:53" s="349" customFormat="1" ht="12.75" x14ac:dyDescent="0.2">
      <c r="B53" s="116">
        <v>2024</v>
      </c>
      <c r="C53" s="116">
        <v>891780111</v>
      </c>
      <c r="D53" s="117" t="s">
        <v>64</v>
      </c>
      <c r="E53" s="118" t="s">
        <v>7459</v>
      </c>
      <c r="F53" s="168" t="s">
        <v>7458</v>
      </c>
      <c r="G53" s="119">
        <v>0</v>
      </c>
      <c r="H53" s="119" t="s">
        <v>75</v>
      </c>
      <c r="I53" s="116" t="s">
        <v>1819</v>
      </c>
      <c r="J53" s="118" t="s">
        <v>7457</v>
      </c>
      <c r="K53" s="453">
        <v>18550000</v>
      </c>
      <c r="L53" s="116" t="s">
        <v>70</v>
      </c>
      <c r="M53" s="118" t="s">
        <v>7456</v>
      </c>
      <c r="N53" s="455">
        <v>1082887058</v>
      </c>
      <c r="O53" s="389">
        <v>36</v>
      </c>
      <c r="P53" s="390">
        <v>45306</v>
      </c>
      <c r="Q53" s="159">
        <v>734700000</v>
      </c>
      <c r="R53" s="390">
        <v>45314</v>
      </c>
      <c r="S53" s="453">
        <f>+K53</f>
        <v>18550000</v>
      </c>
      <c r="T53" s="119" t="s">
        <v>69</v>
      </c>
      <c r="U53" s="389">
        <v>85155551</v>
      </c>
      <c r="V53" s="118" t="s">
        <v>6500</v>
      </c>
      <c r="W53" s="390">
        <v>45314</v>
      </c>
      <c r="X53" s="390">
        <v>45314</v>
      </c>
      <c r="Y53" s="391" t="s">
        <v>77</v>
      </c>
      <c r="Z53" s="390">
        <v>45473</v>
      </c>
      <c r="AA53" s="124">
        <f t="shared" si="0"/>
        <v>159</v>
      </c>
      <c r="AB53" s="118">
        <v>0</v>
      </c>
      <c r="AC53" s="118">
        <v>0</v>
      </c>
      <c r="AD53" s="118">
        <v>0</v>
      </c>
      <c r="AE53" s="392" t="s">
        <v>77</v>
      </c>
      <c r="AF53" s="124">
        <f t="shared" si="1"/>
        <v>0</v>
      </c>
      <c r="AG53" s="118">
        <v>0</v>
      </c>
      <c r="AH53" s="118">
        <v>0</v>
      </c>
      <c r="AI53" s="392" t="s">
        <v>77</v>
      </c>
      <c r="AJ53" s="118">
        <v>0</v>
      </c>
      <c r="AK53" s="392" t="s">
        <v>77</v>
      </c>
      <c r="AL53" s="392" t="s">
        <v>77</v>
      </c>
      <c r="AM53" s="124">
        <f t="shared" si="2"/>
        <v>0</v>
      </c>
      <c r="AN53" s="458">
        <f>+K53+AC53-AH53</f>
        <v>18550000</v>
      </c>
      <c r="AO53" s="119" t="s">
        <v>69</v>
      </c>
      <c r="AP53" s="453">
        <v>18550000</v>
      </c>
      <c r="AQ53" s="119" t="s">
        <v>1214</v>
      </c>
      <c r="AR53" s="118">
        <v>0</v>
      </c>
      <c r="AS53" s="392" t="s">
        <v>77</v>
      </c>
      <c r="AT53" s="463">
        <f t="shared" si="3"/>
        <v>15050000</v>
      </c>
      <c r="AU53" s="464">
        <v>3500000</v>
      </c>
      <c r="AV53" s="98">
        <f t="shared" si="4"/>
        <v>0.81132075471698117</v>
      </c>
      <c r="AW53" s="392" t="s">
        <v>77</v>
      </c>
      <c r="AX53" s="119" t="s">
        <v>1215</v>
      </c>
      <c r="AY53" s="168" t="s">
        <v>7451</v>
      </c>
      <c r="AZ53" s="116" t="s">
        <v>69</v>
      </c>
      <c r="BA53" s="116" t="s">
        <v>69</v>
      </c>
    </row>
    <row r="54" spans="2:53" s="349" customFormat="1" ht="12.75" x14ac:dyDescent="0.2">
      <c r="B54" s="116">
        <v>2024</v>
      </c>
      <c r="C54" s="116">
        <v>891780111</v>
      </c>
      <c r="D54" s="117" t="s">
        <v>64</v>
      </c>
      <c r="E54" s="118" t="s">
        <v>7455</v>
      </c>
      <c r="F54" s="168" t="s">
        <v>7454</v>
      </c>
      <c r="G54" s="119">
        <v>0</v>
      </c>
      <c r="H54" s="119" t="s">
        <v>75</v>
      </c>
      <c r="I54" s="116" t="s">
        <v>1819</v>
      </c>
      <c r="J54" s="118" t="s">
        <v>7453</v>
      </c>
      <c r="K54" s="453">
        <v>19080000</v>
      </c>
      <c r="L54" s="116" t="s">
        <v>70</v>
      </c>
      <c r="M54" s="118" t="s">
        <v>7452</v>
      </c>
      <c r="N54" s="455">
        <v>1082944396</v>
      </c>
      <c r="O54" s="389">
        <v>38</v>
      </c>
      <c r="P54" s="390">
        <v>45306</v>
      </c>
      <c r="Q54" s="159">
        <v>585250000</v>
      </c>
      <c r="R54" s="390">
        <v>45314</v>
      </c>
      <c r="S54" s="453">
        <f>+K54</f>
        <v>19080000</v>
      </c>
      <c r="T54" s="119" t="s">
        <v>69</v>
      </c>
      <c r="U54" s="389">
        <v>1082884010</v>
      </c>
      <c r="V54" s="118" t="s">
        <v>7140</v>
      </c>
      <c r="W54" s="390">
        <v>45314</v>
      </c>
      <c r="X54" s="390">
        <v>45314</v>
      </c>
      <c r="Y54" s="391" t="s">
        <v>77</v>
      </c>
      <c r="Z54" s="390">
        <v>45473</v>
      </c>
      <c r="AA54" s="124">
        <f t="shared" si="0"/>
        <v>159</v>
      </c>
      <c r="AB54" s="118">
        <v>0</v>
      </c>
      <c r="AC54" s="118">
        <v>0</v>
      </c>
      <c r="AD54" s="118">
        <v>0</v>
      </c>
      <c r="AE54" s="392" t="s">
        <v>77</v>
      </c>
      <c r="AF54" s="124">
        <f t="shared" si="1"/>
        <v>0</v>
      </c>
      <c r="AG54" s="118">
        <v>0</v>
      </c>
      <c r="AH54" s="118">
        <v>0</v>
      </c>
      <c r="AI54" s="392" t="s">
        <v>77</v>
      </c>
      <c r="AJ54" s="118">
        <v>0</v>
      </c>
      <c r="AK54" s="392" t="s">
        <v>77</v>
      </c>
      <c r="AL54" s="392" t="s">
        <v>77</v>
      </c>
      <c r="AM54" s="124">
        <f t="shared" si="2"/>
        <v>0</v>
      </c>
      <c r="AN54" s="458">
        <f>+K54+AC54-AH54</f>
        <v>19080000</v>
      </c>
      <c r="AO54" s="119" t="s">
        <v>69</v>
      </c>
      <c r="AP54" s="453">
        <v>19080000</v>
      </c>
      <c r="AQ54" s="119" t="s">
        <v>1214</v>
      </c>
      <c r="AR54" s="118">
        <v>0</v>
      </c>
      <c r="AS54" s="392" t="s">
        <v>77</v>
      </c>
      <c r="AT54" s="463">
        <f t="shared" si="3"/>
        <v>15480000</v>
      </c>
      <c r="AU54" s="464">
        <v>3600000</v>
      </c>
      <c r="AV54" s="98">
        <f t="shared" si="4"/>
        <v>0.81132075471698117</v>
      </c>
      <c r="AW54" s="392" t="s">
        <v>77</v>
      </c>
      <c r="AX54" s="119" t="s">
        <v>1215</v>
      </c>
      <c r="AY54" s="168" t="s">
        <v>7451</v>
      </c>
      <c r="AZ54" s="116" t="s">
        <v>69</v>
      </c>
      <c r="BA54" s="116" t="s">
        <v>69</v>
      </c>
    </row>
    <row r="55" spans="2:53" s="349" customFormat="1" ht="12.75" x14ac:dyDescent="0.2">
      <c r="B55" s="116">
        <v>2024</v>
      </c>
      <c r="C55" s="116">
        <v>891780111</v>
      </c>
      <c r="D55" s="117" t="s">
        <v>64</v>
      </c>
      <c r="E55" s="118" t="s">
        <v>7450</v>
      </c>
      <c r="F55" s="168" t="s">
        <v>7449</v>
      </c>
      <c r="G55" s="119">
        <v>0</v>
      </c>
      <c r="H55" s="119" t="s">
        <v>75</v>
      </c>
      <c r="I55" s="116" t="s">
        <v>1819</v>
      </c>
      <c r="J55" s="118" t="s">
        <v>7448</v>
      </c>
      <c r="K55" s="453">
        <v>18433333</v>
      </c>
      <c r="L55" s="116" t="s">
        <v>70</v>
      </c>
      <c r="M55" s="118" t="s">
        <v>7447</v>
      </c>
      <c r="N55" s="455">
        <v>1082936555</v>
      </c>
      <c r="O55" s="389">
        <v>36</v>
      </c>
      <c r="P55" s="390">
        <v>45306</v>
      </c>
      <c r="Q55" s="159">
        <v>734700000</v>
      </c>
      <c r="R55" s="390">
        <v>45314</v>
      </c>
      <c r="S55" s="453">
        <f>+K55</f>
        <v>18433333</v>
      </c>
      <c r="T55" s="119" t="s">
        <v>69</v>
      </c>
      <c r="U55" s="389">
        <v>85155551</v>
      </c>
      <c r="V55" s="118" t="s">
        <v>6500</v>
      </c>
      <c r="W55" s="390">
        <v>45314</v>
      </c>
      <c r="X55" s="390">
        <v>45314</v>
      </c>
      <c r="Y55" s="391" t="s">
        <v>77</v>
      </c>
      <c r="Z55" s="390">
        <v>45473</v>
      </c>
      <c r="AA55" s="124">
        <f t="shared" si="0"/>
        <v>159</v>
      </c>
      <c r="AB55" s="118">
        <v>0</v>
      </c>
      <c r="AC55" s="118">
        <v>0</v>
      </c>
      <c r="AD55" s="118">
        <v>0</v>
      </c>
      <c r="AE55" s="392" t="s">
        <v>77</v>
      </c>
      <c r="AF55" s="124">
        <f t="shared" si="1"/>
        <v>0</v>
      </c>
      <c r="AG55" s="118">
        <v>0</v>
      </c>
      <c r="AH55" s="118">
        <v>0</v>
      </c>
      <c r="AI55" s="392" t="s">
        <v>77</v>
      </c>
      <c r="AJ55" s="118">
        <v>0</v>
      </c>
      <c r="AK55" s="392" t="s">
        <v>77</v>
      </c>
      <c r="AL55" s="392" t="s">
        <v>77</v>
      </c>
      <c r="AM55" s="124">
        <f t="shared" si="2"/>
        <v>0</v>
      </c>
      <c r="AN55" s="458">
        <f>+K55+AC55-AH55</f>
        <v>18433333</v>
      </c>
      <c r="AO55" s="119" t="s">
        <v>69</v>
      </c>
      <c r="AP55" s="453">
        <v>18433333</v>
      </c>
      <c r="AQ55" s="119" t="s">
        <v>1214</v>
      </c>
      <c r="AR55" s="118">
        <v>0</v>
      </c>
      <c r="AS55" s="392" t="s">
        <v>77</v>
      </c>
      <c r="AT55" s="463">
        <f t="shared" si="3"/>
        <v>14933333</v>
      </c>
      <c r="AU55" s="464">
        <v>3500000</v>
      </c>
      <c r="AV55" s="98">
        <f t="shared" si="4"/>
        <v>0.81012657884496531</v>
      </c>
      <c r="AW55" s="392" t="s">
        <v>77</v>
      </c>
      <c r="AX55" s="119" t="s">
        <v>1215</v>
      </c>
      <c r="AY55" s="382" t="s">
        <v>7446</v>
      </c>
      <c r="AZ55" s="116" t="s">
        <v>69</v>
      </c>
      <c r="BA55" s="116" t="s">
        <v>69</v>
      </c>
    </row>
    <row r="56" spans="2:53" s="349" customFormat="1" ht="12.75" x14ac:dyDescent="0.2">
      <c r="B56" s="116">
        <v>2024</v>
      </c>
      <c r="C56" s="116">
        <v>891780111</v>
      </c>
      <c r="D56" s="117" t="s">
        <v>64</v>
      </c>
      <c r="E56" s="118" t="s">
        <v>7445</v>
      </c>
      <c r="F56" s="168" t="s">
        <v>7444</v>
      </c>
      <c r="G56" s="119">
        <v>0</v>
      </c>
      <c r="H56" s="119" t="s">
        <v>75</v>
      </c>
      <c r="I56" s="116" t="s">
        <v>1819</v>
      </c>
      <c r="J56" s="118" t="s">
        <v>7443</v>
      </c>
      <c r="K56" s="453">
        <v>18550000</v>
      </c>
      <c r="L56" s="116" t="s">
        <v>70</v>
      </c>
      <c r="M56" s="118" t="s">
        <v>7442</v>
      </c>
      <c r="N56" s="455">
        <v>57445651</v>
      </c>
      <c r="O56" s="389">
        <v>36</v>
      </c>
      <c r="P56" s="390">
        <v>45306</v>
      </c>
      <c r="Q56" s="159">
        <v>734700000</v>
      </c>
      <c r="R56" s="390">
        <v>45315</v>
      </c>
      <c r="S56" s="453">
        <f>+K56</f>
        <v>18550000</v>
      </c>
      <c r="T56" s="119" t="s">
        <v>69</v>
      </c>
      <c r="U56" s="389">
        <v>85155551</v>
      </c>
      <c r="V56" s="118" t="s">
        <v>6500</v>
      </c>
      <c r="W56" s="390">
        <v>45315</v>
      </c>
      <c r="X56" s="390">
        <v>45315</v>
      </c>
      <c r="Y56" s="391" t="s">
        <v>77</v>
      </c>
      <c r="Z56" s="390">
        <v>45473</v>
      </c>
      <c r="AA56" s="124">
        <f t="shared" si="0"/>
        <v>158</v>
      </c>
      <c r="AB56" s="118">
        <v>0</v>
      </c>
      <c r="AC56" s="118">
        <v>0</v>
      </c>
      <c r="AD56" s="118">
        <v>0</v>
      </c>
      <c r="AE56" s="392" t="s">
        <v>77</v>
      </c>
      <c r="AF56" s="124">
        <f t="shared" si="1"/>
        <v>0</v>
      </c>
      <c r="AG56" s="118">
        <v>0</v>
      </c>
      <c r="AH56" s="118">
        <v>0</v>
      </c>
      <c r="AI56" s="392" t="s">
        <v>77</v>
      </c>
      <c r="AJ56" s="118">
        <v>0</v>
      </c>
      <c r="AK56" s="392" t="s">
        <v>77</v>
      </c>
      <c r="AL56" s="392" t="s">
        <v>77</v>
      </c>
      <c r="AM56" s="124">
        <f t="shared" si="2"/>
        <v>0</v>
      </c>
      <c r="AN56" s="458">
        <f>+K56+AC56-AH56</f>
        <v>18550000</v>
      </c>
      <c r="AO56" s="119" t="s">
        <v>69</v>
      </c>
      <c r="AP56" s="453">
        <v>18550000</v>
      </c>
      <c r="AQ56" s="119" t="s">
        <v>1214</v>
      </c>
      <c r="AR56" s="118">
        <v>0</v>
      </c>
      <c r="AS56" s="392" t="s">
        <v>77</v>
      </c>
      <c r="AT56" s="463">
        <f t="shared" si="3"/>
        <v>14850000</v>
      </c>
      <c r="AU56" s="464">
        <v>3700000</v>
      </c>
      <c r="AV56" s="98">
        <f t="shared" si="4"/>
        <v>0.80053908355795145</v>
      </c>
      <c r="AW56" s="392" t="s">
        <v>77</v>
      </c>
      <c r="AX56" s="119" t="s">
        <v>1215</v>
      </c>
      <c r="AY56" s="382" t="s">
        <v>7441</v>
      </c>
      <c r="AZ56" s="116" t="s">
        <v>69</v>
      </c>
      <c r="BA56" s="116" t="s">
        <v>69</v>
      </c>
    </row>
    <row r="57" spans="2:53" s="349" customFormat="1" ht="12.75" x14ac:dyDescent="0.2">
      <c r="B57" s="116">
        <v>2024</v>
      </c>
      <c r="C57" s="116">
        <v>891780111</v>
      </c>
      <c r="D57" s="117" t="s">
        <v>64</v>
      </c>
      <c r="E57" s="118" t="s">
        <v>7440</v>
      </c>
      <c r="F57" s="168" t="s">
        <v>7439</v>
      </c>
      <c r="G57" s="119">
        <v>0</v>
      </c>
      <c r="H57" s="119" t="s">
        <v>75</v>
      </c>
      <c r="I57" s="116" t="s">
        <v>1819</v>
      </c>
      <c r="J57" s="118" t="s">
        <v>7438</v>
      </c>
      <c r="K57" s="453">
        <v>18316667</v>
      </c>
      <c r="L57" s="116" t="s">
        <v>70</v>
      </c>
      <c r="M57" s="118" t="s">
        <v>7437</v>
      </c>
      <c r="N57" s="455">
        <v>12617352</v>
      </c>
      <c r="O57" s="389">
        <v>36</v>
      </c>
      <c r="P57" s="390">
        <v>45306</v>
      </c>
      <c r="Q57" s="159">
        <v>734700000</v>
      </c>
      <c r="R57" s="390">
        <v>45320</v>
      </c>
      <c r="S57" s="453">
        <f>+K57</f>
        <v>18316667</v>
      </c>
      <c r="T57" s="119" t="s">
        <v>69</v>
      </c>
      <c r="U57" s="389">
        <v>85155551</v>
      </c>
      <c r="V57" s="118" t="s">
        <v>6500</v>
      </c>
      <c r="W57" s="390">
        <v>45320</v>
      </c>
      <c r="X57" s="390">
        <v>45320</v>
      </c>
      <c r="Y57" s="391" t="s">
        <v>77</v>
      </c>
      <c r="Z57" s="390">
        <v>45473</v>
      </c>
      <c r="AA57" s="124">
        <f t="shared" si="0"/>
        <v>153</v>
      </c>
      <c r="AB57" s="118">
        <v>0</v>
      </c>
      <c r="AC57" s="118">
        <v>0</v>
      </c>
      <c r="AD57" s="118">
        <v>0</v>
      </c>
      <c r="AE57" s="392" t="s">
        <v>77</v>
      </c>
      <c r="AF57" s="124">
        <f t="shared" si="1"/>
        <v>0</v>
      </c>
      <c r="AG57" s="118">
        <v>0</v>
      </c>
      <c r="AH57" s="118">
        <v>0</v>
      </c>
      <c r="AI57" s="392" t="s">
        <v>77</v>
      </c>
      <c r="AJ57" s="118">
        <v>0</v>
      </c>
      <c r="AK57" s="392" t="s">
        <v>77</v>
      </c>
      <c r="AL57" s="392" t="s">
        <v>77</v>
      </c>
      <c r="AM57" s="124">
        <f t="shared" si="2"/>
        <v>0</v>
      </c>
      <c r="AN57" s="458">
        <f>+K57+AC57-AH57</f>
        <v>18316667</v>
      </c>
      <c r="AO57" s="119" t="s">
        <v>69</v>
      </c>
      <c r="AP57" s="453">
        <v>18316667</v>
      </c>
      <c r="AQ57" s="119" t="s">
        <v>1214</v>
      </c>
      <c r="AR57" s="118">
        <v>0</v>
      </c>
      <c r="AS57" s="392" t="s">
        <v>77</v>
      </c>
      <c r="AT57" s="463">
        <f t="shared" si="3"/>
        <v>14816667</v>
      </c>
      <c r="AU57" s="464">
        <v>3500000</v>
      </c>
      <c r="AV57" s="98">
        <f t="shared" si="4"/>
        <v>0.80891720092962327</v>
      </c>
      <c r="AW57" s="392" t="s">
        <v>77</v>
      </c>
      <c r="AX57" s="119" t="s">
        <v>1215</v>
      </c>
      <c r="AY57" s="382" t="s">
        <v>7436</v>
      </c>
      <c r="AZ57" s="116" t="s">
        <v>69</v>
      </c>
      <c r="BA57" s="116" t="s">
        <v>69</v>
      </c>
    </row>
    <row r="58" spans="2:53" s="349" customFormat="1" ht="12.75" x14ac:dyDescent="0.2">
      <c r="B58" s="116">
        <v>2024</v>
      </c>
      <c r="C58" s="116">
        <v>891780111</v>
      </c>
      <c r="D58" s="117" t="s">
        <v>64</v>
      </c>
      <c r="E58" s="118" t="s">
        <v>7435</v>
      </c>
      <c r="F58" s="168" t="s">
        <v>7434</v>
      </c>
      <c r="G58" s="119">
        <v>0</v>
      </c>
      <c r="H58" s="119" t="s">
        <v>75</v>
      </c>
      <c r="I58" s="116" t="s">
        <v>1819</v>
      </c>
      <c r="J58" s="118" t="s">
        <v>7433</v>
      </c>
      <c r="K58" s="159">
        <v>17500000</v>
      </c>
      <c r="L58" s="116" t="s">
        <v>70</v>
      </c>
      <c r="M58" s="393" t="s">
        <v>7432</v>
      </c>
      <c r="N58" s="202">
        <v>1143161098</v>
      </c>
      <c r="O58" s="389">
        <v>36</v>
      </c>
      <c r="P58" s="390">
        <v>45306</v>
      </c>
      <c r="Q58" s="159">
        <v>734700000</v>
      </c>
      <c r="R58" s="390">
        <v>45323</v>
      </c>
      <c r="S58" s="159">
        <v>17500000</v>
      </c>
      <c r="T58" s="119" t="s">
        <v>69</v>
      </c>
      <c r="U58" s="389">
        <v>85155551</v>
      </c>
      <c r="V58" s="258" t="s">
        <v>6500</v>
      </c>
      <c r="W58" s="390">
        <v>45323</v>
      </c>
      <c r="X58" s="390">
        <v>45323</v>
      </c>
      <c r="Y58" s="391" t="s">
        <v>77</v>
      </c>
      <c r="Z58" s="390">
        <v>45473</v>
      </c>
      <c r="AA58" s="124">
        <f t="shared" si="0"/>
        <v>150</v>
      </c>
      <c r="AB58" s="118">
        <v>0</v>
      </c>
      <c r="AC58" s="118">
        <v>0</v>
      </c>
      <c r="AD58" s="118">
        <v>0</v>
      </c>
      <c r="AE58" s="392" t="s">
        <v>77</v>
      </c>
      <c r="AF58" s="124">
        <f t="shared" si="1"/>
        <v>0</v>
      </c>
      <c r="AG58" s="118">
        <v>0</v>
      </c>
      <c r="AH58" s="118">
        <v>0</v>
      </c>
      <c r="AI58" s="392" t="s">
        <v>77</v>
      </c>
      <c r="AJ58" s="118">
        <v>0</v>
      </c>
      <c r="AK58" s="392" t="s">
        <v>77</v>
      </c>
      <c r="AL58" s="392" t="s">
        <v>77</v>
      </c>
      <c r="AM58" s="124">
        <f t="shared" si="2"/>
        <v>0</v>
      </c>
      <c r="AN58" s="458">
        <f>+K58+AC58-AH58</f>
        <v>17500000</v>
      </c>
      <c r="AO58" s="119" t="s">
        <v>69</v>
      </c>
      <c r="AP58" s="451">
        <v>17500000</v>
      </c>
      <c r="AQ58" s="119" t="s">
        <v>1214</v>
      </c>
      <c r="AR58" s="118">
        <v>0</v>
      </c>
      <c r="AS58" s="392" t="s">
        <v>77</v>
      </c>
      <c r="AT58" s="463">
        <f t="shared" si="3"/>
        <v>14000000</v>
      </c>
      <c r="AU58" s="464">
        <v>3500000</v>
      </c>
      <c r="AV58" s="98">
        <f t="shared" si="4"/>
        <v>0.8</v>
      </c>
      <c r="AW58" s="392" t="s">
        <v>77</v>
      </c>
      <c r="AX58" s="119" t="s">
        <v>1215</v>
      </c>
      <c r="AY58" s="168" t="s">
        <v>7431</v>
      </c>
      <c r="AZ58" s="116" t="s">
        <v>69</v>
      </c>
      <c r="BA58" s="116" t="s">
        <v>69</v>
      </c>
    </row>
    <row r="59" spans="2:53" s="349" customFormat="1" ht="12.75" x14ac:dyDescent="0.2">
      <c r="B59" s="116">
        <v>2024</v>
      </c>
      <c r="C59" s="116">
        <v>891780111</v>
      </c>
      <c r="D59" s="117" t="s">
        <v>64</v>
      </c>
      <c r="E59" s="118" t="s">
        <v>7430</v>
      </c>
      <c r="F59" s="168" t="s">
        <v>7429</v>
      </c>
      <c r="G59" s="119">
        <v>0</v>
      </c>
      <c r="H59" s="119" t="s">
        <v>75</v>
      </c>
      <c r="I59" s="116" t="s">
        <v>1819</v>
      </c>
      <c r="J59" s="118" t="s">
        <v>7428</v>
      </c>
      <c r="K59" s="159">
        <v>17500000</v>
      </c>
      <c r="L59" s="116" t="s">
        <v>70</v>
      </c>
      <c r="M59" s="393" t="s">
        <v>7427</v>
      </c>
      <c r="N59" s="202">
        <v>1010074079</v>
      </c>
      <c r="O59" s="389">
        <v>39</v>
      </c>
      <c r="P59" s="390">
        <v>45306</v>
      </c>
      <c r="Q59" s="159">
        <v>524300000</v>
      </c>
      <c r="R59" s="390">
        <v>45323</v>
      </c>
      <c r="S59" s="159">
        <v>17500000</v>
      </c>
      <c r="T59" s="119" t="s">
        <v>69</v>
      </c>
      <c r="U59" s="389">
        <v>39049658</v>
      </c>
      <c r="V59" s="258" t="s">
        <v>7207</v>
      </c>
      <c r="W59" s="390">
        <v>45323</v>
      </c>
      <c r="X59" s="390">
        <v>45323</v>
      </c>
      <c r="Y59" s="391" t="s">
        <v>77</v>
      </c>
      <c r="Z59" s="390">
        <v>45473</v>
      </c>
      <c r="AA59" s="124">
        <f t="shared" si="0"/>
        <v>150</v>
      </c>
      <c r="AB59" s="118">
        <v>0</v>
      </c>
      <c r="AC59" s="118">
        <v>0</v>
      </c>
      <c r="AD59" s="118">
        <v>0</v>
      </c>
      <c r="AE59" s="392" t="s">
        <v>77</v>
      </c>
      <c r="AF59" s="124">
        <f t="shared" si="1"/>
        <v>0</v>
      </c>
      <c r="AG59" s="118">
        <v>0</v>
      </c>
      <c r="AH59" s="118">
        <v>0</v>
      </c>
      <c r="AI59" s="392" t="s">
        <v>77</v>
      </c>
      <c r="AJ59" s="118">
        <v>0</v>
      </c>
      <c r="AK59" s="392" t="s">
        <v>77</v>
      </c>
      <c r="AL59" s="392" t="s">
        <v>77</v>
      </c>
      <c r="AM59" s="124">
        <f t="shared" si="2"/>
        <v>0</v>
      </c>
      <c r="AN59" s="458">
        <f>+K59+AC59-AH59</f>
        <v>17500000</v>
      </c>
      <c r="AO59" s="119" t="s">
        <v>69</v>
      </c>
      <c r="AP59" s="451">
        <v>17500000</v>
      </c>
      <c r="AQ59" s="119" t="s">
        <v>1214</v>
      </c>
      <c r="AR59" s="118">
        <v>0</v>
      </c>
      <c r="AS59" s="392" t="s">
        <v>77</v>
      </c>
      <c r="AT59" s="463">
        <f t="shared" si="3"/>
        <v>14000000</v>
      </c>
      <c r="AU59" s="464">
        <v>3500000</v>
      </c>
      <c r="AV59" s="98">
        <f t="shared" si="4"/>
        <v>0.8</v>
      </c>
      <c r="AW59" s="392" t="s">
        <v>77</v>
      </c>
      <c r="AX59" s="119" t="s">
        <v>1215</v>
      </c>
      <c r="AY59" s="168" t="s">
        <v>7426</v>
      </c>
      <c r="AZ59" s="116" t="s">
        <v>69</v>
      </c>
      <c r="BA59" s="116" t="s">
        <v>69</v>
      </c>
    </row>
    <row r="60" spans="2:53" s="349" customFormat="1" ht="12.75" x14ac:dyDescent="0.2">
      <c r="B60" s="116">
        <v>2024</v>
      </c>
      <c r="C60" s="116">
        <v>891780111</v>
      </c>
      <c r="D60" s="117" t="s">
        <v>64</v>
      </c>
      <c r="E60" s="118" t="s">
        <v>7425</v>
      </c>
      <c r="F60" s="168" t="s">
        <v>7424</v>
      </c>
      <c r="G60" s="119">
        <v>0</v>
      </c>
      <c r="H60" s="119" t="s">
        <v>75</v>
      </c>
      <c r="I60" s="116" t="s">
        <v>1819</v>
      </c>
      <c r="J60" s="118" t="s">
        <v>7423</v>
      </c>
      <c r="K60" s="159">
        <v>16000000</v>
      </c>
      <c r="L60" s="116" t="s">
        <v>70</v>
      </c>
      <c r="M60" s="393" t="s">
        <v>7422</v>
      </c>
      <c r="N60" s="202">
        <v>1118868814</v>
      </c>
      <c r="O60" s="389">
        <v>111</v>
      </c>
      <c r="P60" s="390">
        <v>45310</v>
      </c>
      <c r="Q60" s="159">
        <v>376500000</v>
      </c>
      <c r="R60" s="390">
        <v>45323</v>
      </c>
      <c r="S60" s="159">
        <v>16000000</v>
      </c>
      <c r="T60" s="119" t="s">
        <v>69</v>
      </c>
      <c r="U60" s="389">
        <v>63563343</v>
      </c>
      <c r="V60" s="258" t="s">
        <v>6782</v>
      </c>
      <c r="W60" s="390">
        <v>45323</v>
      </c>
      <c r="X60" s="390">
        <v>45323</v>
      </c>
      <c r="Y60" s="391" t="s">
        <v>77</v>
      </c>
      <c r="Z60" s="390">
        <v>45473</v>
      </c>
      <c r="AA60" s="124">
        <f t="shared" si="0"/>
        <v>150</v>
      </c>
      <c r="AB60" s="118">
        <v>0</v>
      </c>
      <c r="AC60" s="118">
        <v>0</v>
      </c>
      <c r="AD60" s="118">
        <v>0</v>
      </c>
      <c r="AE60" s="392" t="s">
        <v>77</v>
      </c>
      <c r="AF60" s="124">
        <f t="shared" si="1"/>
        <v>0</v>
      </c>
      <c r="AG60" s="118">
        <v>0</v>
      </c>
      <c r="AH60" s="118">
        <v>0</v>
      </c>
      <c r="AI60" s="392" t="s">
        <v>77</v>
      </c>
      <c r="AJ60" s="118">
        <v>0</v>
      </c>
      <c r="AK60" s="392" t="s">
        <v>77</v>
      </c>
      <c r="AL60" s="392" t="s">
        <v>77</v>
      </c>
      <c r="AM60" s="124">
        <f t="shared" si="2"/>
        <v>0</v>
      </c>
      <c r="AN60" s="458">
        <f>+K60+AC60-AH60</f>
        <v>16000000</v>
      </c>
      <c r="AO60" s="119" t="s">
        <v>69</v>
      </c>
      <c r="AP60" s="451">
        <v>16000000</v>
      </c>
      <c r="AQ60" s="119" t="s">
        <v>1214</v>
      </c>
      <c r="AR60" s="118">
        <v>0</v>
      </c>
      <c r="AS60" s="392" t="s">
        <v>77</v>
      </c>
      <c r="AT60" s="463">
        <f t="shared" si="3"/>
        <v>12800000</v>
      </c>
      <c r="AU60" s="464">
        <v>3200000</v>
      </c>
      <c r="AV60" s="98">
        <f t="shared" si="4"/>
        <v>0.8</v>
      </c>
      <c r="AW60" s="392" t="s">
        <v>77</v>
      </c>
      <c r="AX60" s="119" t="s">
        <v>1215</v>
      </c>
      <c r="AY60" s="168" t="s">
        <v>7421</v>
      </c>
      <c r="AZ60" s="116" t="s">
        <v>69</v>
      </c>
      <c r="BA60" s="116" t="s">
        <v>69</v>
      </c>
    </row>
    <row r="61" spans="2:53" s="349" customFormat="1" ht="12.75" x14ac:dyDescent="0.2">
      <c r="B61" s="116">
        <v>2024</v>
      </c>
      <c r="C61" s="116">
        <v>891780111</v>
      </c>
      <c r="D61" s="117" t="s">
        <v>64</v>
      </c>
      <c r="E61" s="118" t="s">
        <v>7420</v>
      </c>
      <c r="F61" s="168" t="s">
        <v>7419</v>
      </c>
      <c r="G61" s="119">
        <v>0</v>
      </c>
      <c r="H61" s="119" t="s">
        <v>75</v>
      </c>
      <c r="I61" s="116" t="s">
        <v>1819</v>
      </c>
      <c r="J61" s="118" t="s">
        <v>7418</v>
      </c>
      <c r="K61" s="159">
        <v>18000000</v>
      </c>
      <c r="L61" s="116" t="s">
        <v>70</v>
      </c>
      <c r="M61" s="393" t="s">
        <v>7417</v>
      </c>
      <c r="N61" s="202">
        <v>1082890110</v>
      </c>
      <c r="O61" s="389">
        <v>38</v>
      </c>
      <c r="P61" s="390">
        <v>45306</v>
      </c>
      <c r="Q61" s="159">
        <v>585250000</v>
      </c>
      <c r="R61" s="390">
        <v>45323</v>
      </c>
      <c r="S61" s="159">
        <v>18000000</v>
      </c>
      <c r="T61" s="119" t="s">
        <v>69</v>
      </c>
      <c r="U61" s="389">
        <v>1082884010</v>
      </c>
      <c r="V61" s="258" t="s">
        <v>6591</v>
      </c>
      <c r="W61" s="390">
        <v>45323</v>
      </c>
      <c r="X61" s="390">
        <v>45323</v>
      </c>
      <c r="Y61" s="391" t="s">
        <v>77</v>
      </c>
      <c r="Z61" s="390">
        <v>45473</v>
      </c>
      <c r="AA61" s="124">
        <f t="shared" si="0"/>
        <v>150</v>
      </c>
      <c r="AB61" s="118">
        <v>0</v>
      </c>
      <c r="AC61" s="118">
        <v>0</v>
      </c>
      <c r="AD61" s="118">
        <v>0</v>
      </c>
      <c r="AE61" s="392" t="s">
        <v>77</v>
      </c>
      <c r="AF61" s="124">
        <f t="shared" si="1"/>
        <v>0</v>
      </c>
      <c r="AG61" s="118">
        <v>0</v>
      </c>
      <c r="AH61" s="118">
        <v>0</v>
      </c>
      <c r="AI61" s="392" t="s">
        <v>77</v>
      </c>
      <c r="AJ61" s="118">
        <v>0</v>
      </c>
      <c r="AK61" s="392" t="s">
        <v>77</v>
      </c>
      <c r="AL61" s="392" t="s">
        <v>77</v>
      </c>
      <c r="AM61" s="124">
        <f t="shared" si="2"/>
        <v>0</v>
      </c>
      <c r="AN61" s="458">
        <f>+K61+AC61-AH61</f>
        <v>18000000</v>
      </c>
      <c r="AO61" s="119" t="s">
        <v>69</v>
      </c>
      <c r="AP61" s="451">
        <v>18000000</v>
      </c>
      <c r="AQ61" s="119" t="s">
        <v>1214</v>
      </c>
      <c r="AR61" s="118">
        <v>0</v>
      </c>
      <c r="AS61" s="392" t="s">
        <v>77</v>
      </c>
      <c r="AT61" s="463">
        <f t="shared" si="3"/>
        <v>14400000</v>
      </c>
      <c r="AU61" s="464">
        <v>3600000</v>
      </c>
      <c r="AV61" s="98">
        <f t="shared" si="4"/>
        <v>0.8</v>
      </c>
      <c r="AW61" s="392" t="s">
        <v>77</v>
      </c>
      <c r="AX61" s="119" t="s">
        <v>1215</v>
      </c>
      <c r="AY61" s="168" t="s">
        <v>7416</v>
      </c>
      <c r="AZ61" s="116" t="s">
        <v>69</v>
      </c>
      <c r="BA61" s="116" t="s">
        <v>69</v>
      </c>
    </row>
    <row r="62" spans="2:53" s="349" customFormat="1" ht="12.75" x14ac:dyDescent="0.2">
      <c r="B62" s="116">
        <v>2024</v>
      </c>
      <c r="C62" s="116">
        <v>891780111</v>
      </c>
      <c r="D62" s="117" t="s">
        <v>64</v>
      </c>
      <c r="E62" s="118" t="s">
        <v>7415</v>
      </c>
      <c r="F62" s="168" t="s">
        <v>7414</v>
      </c>
      <c r="G62" s="119">
        <v>0</v>
      </c>
      <c r="H62" s="119" t="s">
        <v>75</v>
      </c>
      <c r="I62" s="116" t="s">
        <v>1819</v>
      </c>
      <c r="J62" s="118" t="s">
        <v>7413</v>
      </c>
      <c r="K62" s="159">
        <v>19000000</v>
      </c>
      <c r="L62" s="116" t="s">
        <v>70</v>
      </c>
      <c r="M62" s="393" t="s">
        <v>7412</v>
      </c>
      <c r="N62" s="202">
        <v>1082957323</v>
      </c>
      <c r="O62" s="389">
        <v>38</v>
      </c>
      <c r="P62" s="390">
        <v>45306</v>
      </c>
      <c r="Q62" s="159">
        <v>585250000</v>
      </c>
      <c r="R62" s="390">
        <v>45323</v>
      </c>
      <c r="S62" s="159">
        <v>19000000</v>
      </c>
      <c r="T62" s="119" t="s">
        <v>69</v>
      </c>
      <c r="U62" s="389">
        <v>1082884010</v>
      </c>
      <c r="V62" s="258" t="s">
        <v>6591</v>
      </c>
      <c r="W62" s="390">
        <v>45323</v>
      </c>
      <c r="X62" s="390">
        <v>45323</v>
      </c>
      <c r="Y62" s="391" t="s">
        <v>77</v>
      </c>
      <c r="Z62" s="390">
        <v>45473</v>
      </c>
      <c r="AA62" s="124">
        <f t="shared" si="0"/>
        <v>150</v>
      </c>
      <c r="AB62" s="118">
        <v>0</v>
      </c>
      <c r="AC62" s="118">
        <v>0</v>
      </c>
      <c r="AD62" s="118">
        <v>0</v>
      </c>
      <c r="AE62" s="392" t="s">
        <v>77</v>
      </c>
      <c r="AF62" s="124">
        <f t="shared" si="1"/>
        <v>0</v>
      </c>
      <c r="AG62" s="118">
        <v>0</v>
      </c>
      <c r="AH62" s="118">
        <v>0</v>
      </c>
      <c r="AI62" s="392" t="s">
        <v>77</v>
      </c>
      <c r="AJ62" s="118">
        <v>0</v>
      </c>
      <c r="AK62" s="392" t="s">
        <v>77</v>
      </c>
      <c r="AL62" s="392" t="s">
        <v>77</v>
      </c>
      <c r="AM62" s="124">
        <f t="shared" si="2"/>
        <v>0</v>
      </c>
      <c r="AN62" s="458">
        <f>+K62+AC62-AH62</f>
        <v>19000000</v>
      </c>
      <c r="AO62" s="119" t="s">
        <v>69</v>
      </c>
      <c r="AP62" s="451">
        <v>19000000</v>
      </c>
      <c r="AQ62" s="119" t="s">
        <v>1214</v>
      </c>
      <c r="AR62" s="118">
        <v>0</v>
      </c>
      <c r="AS62" s="392" t="s">
        <v>77</v>
      </c>
      <c r="AT62" s="463">
        <f t="shared" si="3"/>
        <v>15200000</v>
      </c>
      <c r="AU62" s="464">
        <v>3800000</v>
      </c>
      <c r="AV62" s="98">
        <f t="shared" si="4"/>
        <v>0.8</v>
      </c>
      <c r="AW62" s="392" t="s">
        <v>77</v>
      </c>
      <c r="AX62" s="119" t="s">
        <v>1215</v>
      </c>
      <c r="AY62" s="168" t="s">
        <v>7411</v>
      </c>
      <c r="AZ62" s="116" t="s">
        <v>69</v>
      </c>
      <c r="BA62" s="116" t="s">
        <v>69</v>
      </c>
    </row>
    <row r="63" spans="2:53" s="349" customFormat="1" ht="12.75" x14ac:dyDescent="0.2">
      <c r="B63" s="116">
        <v>2024</v>
      </c>
      <c r="C63" s="116">
        <v>891780111</v>
      </c>
      <c r="D63" s="117" t="s">
        <v>64</v>
      </c>
      <c r="E63" s="118" t="s">
        <v>7410</v>
      </c>
      <c r="F63" s="168" t="s">
        <v>7409</v>
      </c>
      <c r="G63" s="119">
        <v>0</v>
      </c>
      <c r="H63" s="119" t="s">
        <v>75</v>
      </c>
      <c r="I63" s="116" t="s">
        <v>1819</v>
      </c>
      <c r="J63" s="118" t="s">
        <v>7408</v>
      </c>
      <c r="K63" s="159">
        <v>13500000</v>
      </c>
      <c r="L63" s="116" t="s">
        <v>70</v>
      </c>
      <c r="M63" s="393" t="s">
        <v>7407</v>
      </c>
      <c r="N63" s="202">
        <v>1082906452</v>
      </c>
      <c r="O63" s="389">
        <v>39</v>
      </c>
      <c r="P63" s="390">
        <v>45306</v>
      </c>
      <c r="Q63" s="159">
        <v>524300000</v>
      </c>
      <c r="R63" s="390">
        <v>45323</v>
      </c>
      <c r="S63" s="159">
        <v>13500000</v>
      </c>
      <c r="T63" s="119" t="s">
        <v>69</v>
      </c>
      <c r="U63" s="389">
        <v>39049658</v>
      </c>
      <c r="V63" s="258" t="s">
        <v>7207</v>
      </c>
      <c r="W63" s="390">
        <v>45323</v>
      </c>
      <c r="X63" s="390">
        <v>45323</v>
      </c>
      <c r="Y63" s="391" t="s">
        <v>77</v>
      </c>
      <c r="Z63" s="390">
        <v>45412</v>
      </c>
      <c r="AA63" s="124">
        <f t="shared" si="0"/>
        <v>89</v>
      </c>
      <c r="AB63" s="118">
        <v>0</v>
      </c>
      <c r="AC63" s="118">
        <v>0</v>
      </c>
      <c r="AD63" s="118">
        <v>0</v>
      </c>
      <c r="AE63" s="392" t="s">
        <v>77</v>
      </c>
      <c r="AF63" s="124">
        <f t="shared" si="1"/>
        <v>0</v>
      </c>
      <c r="AG63" s="118">
        <v>0</v>
      </c>
      <c r="AH63" s="118">
        <v>0</v>
      </c>
      <c r="AI63" s="392" t="s">
        <v>77</v>
      </c>
      <c r="AJ63" s="118">
        <v>0</v>
      </c>
      <c r="AK63" s="392" t="s">
        <v>77</v>
      </c>
      <c r="AL63" s="392" t="s">
        <v>77</v>
      </c>
      <c r="AM63" s="124">
        <f t="shared" si="2"/>
        <v>0</v>
      </c>
      <c r="AN63" s="458">
        <f>+K63+AC63-AH63</f>
        <v>13500000</v>
      </c>
      <c r="AO63" s="119" t="s">
        <v>69</v>
      </c>
      <c r="AP63" s="451">
        <v>13500000</v>
      </c>
      <c r="AQ63" s="119" t="s">
        <v>1214</v>
      </c>
      <c r="AR63" s="118">
        <v>0</v>
      </c>
      <c r="AS63" s="392" t="s">
        <v>77</v>
      </c>
      <c r="AT63" s="463">
        <f t="shared" si="3"/>
        <v>13500000</v>
      </c>
      <c r="AU63" s="464">
        <v>0</v>
      </c>
      <c r="AV63" s="98">
        <f t="shared" si="4"/>
        <v>1</v>
      </c>
      <c r="AW63" s="392" t="s">
        <v>77</v>
      </c>
      <c r="AX63" s="119" t="s">
        <v>1497</v>
      </c>
      <c r="AY63" s="168" t="s">
        <v>7406</v>
      </c>
      <c r="AZ63" s="116" t="s">
        <v>69</v>
      </c>
      <c r="BA63" s="116" t="s">
        <v>69</v>
      </c>
    </row>
    <row r="64" spans="2:53" s="349" customFormat="1" ht="12.75" x14ac:dyDescent="0.2">
      <c r="B64" s="116">
        <v>2024</v>
      </c>
      <c r="C64" s="116">
        <v>891780111</v>
      </c>
      <c r="D64" s="117" t="s">
        <v>64</v>
      </c>
      <c r="E64" s="118" t="s">
        <v>7405</v>
      </c>
      <c r="F64" s="168" t="s">
        <v>7404</v>
      </c>
      <c r="G64" s="119">
        <v>0</v>
      </c>
      <c r="H64" s="119" t="s">
        <v>75</v>
      </c>
      <c r="I64" s="116" t="s">
        <v>1819</v>
      </c>
      <c r="J64" s="118" t="s">
        <v>7403</v>
      </c>
      <c r="K64" s="159">
        <v>16000000</v>
      </c>
      <c r="L64" s="116" t="s">
        <v>70</v>
      </c>
      <c r="M64" s="393" t="s">
        <v>7402</v>
      </c>
      <c r="N64" s="202">
        <v>1129504010</v>
      </c>
      <c r="O64" s="389">
        <v>111</v>
      </c>
      <c r="P64" s="390">
        <v>45310</v>
      </c>
      <c r="Q64" s="159">
        <v>376500000</v>
      </c>
      <c r="R64" s="390">
        <v>45323</v>
      </c>
      <c r="S64" s="159">
        <f>16000000+AC64</f>
        <v>21200000</v>
      </c>
      <c r="T64" s="119" t="s">
        <v>69</v>
      </c>
      <c r="U64" s="389">
        <v>63563343</v>
      </c>
      <c r="V64" s="258" t="s">
        <v>6782</v>
      </c>
      <c r="W64" s="390">
        <v>45323</v>
      </c>
      <c r="X64" s="390">
        <v>45323</v>
      </c>
      <c r="Y64" s="391" t="s">
        <v>77</v>
      </c>
      <c r="Z64" s="390">
        <v>45473</v>
      </c>
      <c r="AA64" s="124">
        <f t="shared" si="0"/>
        <v>150</v>
      </c>
      <c r="AB64" s="118">
        <v>1</v>
      </c>
      <c r="AC64" s="118">
        <v>5200000</v>
      </c>
      <c r="AD64" s="118">
        <v>0</v>
      </c>
      <c r="AE64" s="392" t="s">
        <v>77</v>
      </c>
      <c r="AF64" s="124">
        <f t="shared" si="1"/>
        <v>0</v>
      </c>
      <c r="AG64" s="118">
        <v>0</v>
      </c>
      <c r="AH64" s="118">
        <v>0</v>
      </c>
      <c r="AI64" s="392" t="s">
        <v>77</v>
      </c>
      <c r="AJ64" s="118">
        <v>0</v>
      </c>
      <c r="AK64" s="392" t="s">
        <v>77</v>
      </c>
      <c r="AL64" s="392" t="s">
        <v>77</v>
      </c>
      <c r="AM64" s="124">
        <f t="shared" si="2"/>
        <v>0</v>
      </c>
      <c r="AN64" s="458">
        <f>+K64+AC64-AH64</f>
        <v>21200000</v>
      </c>
      <c r="AO64" s="119" t="s">
        <v>69</v>
      </c>
      <c r="AP64" s="451">
        <v>16000000</v>
      </c>
      <c r="AQ64" s="119" t="s">
        <v>1214</v>
      </c>
      <c r="AR64" s="118">
        <v>0</v>
      </c>
      <c r="AS64" s="392" t="s">
        <v>77</v>
      </c>
      <c r="AT64" s="463">
        <f t="shared" si="3"/>
        <v>16266666</v>
      </c>
      <c r="AU64" s="464">
        <v>4933334</v>
      </c>
      <c r="AV64" s="98">
        <f t="shared" si="4"/>
        <v>0.76729556603773585</v>
      </c>
      <c r="AW64" s="392" t="s">
        <v>77</v>
      </c>
      <c r="AX64" s="119" t="s">
        <v>1215</v>
      </c>
      <c r="AY64" s="168" t="s">
        <v>7401</v>
      </c>
      <c r="AZ64" s="116" t="s">
        <v>69</v>
      </c>
      <c r="BA64" s="116" t="s">
        <v>69</v>
      </c>
    </row>
    <row r="65" spans="2:53" s="349" customFormat="1" ht="12.75" x14ac:dyDescent="0.2">
      <c r="B65" s="116">
        <v>2024</v>
      </c>
      <c r="C65" s="116">
        <v>891780111</v>
      </c>
      <c r="D65" s="117" t="s">
        <v>64</v>
      </c>
      <c r="E65" s="118" t="s">
        <v>7400</v>
      </c>
      <c r="F65" s="168" t="s">
        <v>7399</v>
      </c>
      <c r="G65" s="119">
        <v>0</v>
      </c>
      <c r="H65" s="119" t="s">
        <v>75</v>
      </c>
      <c r="I65" s="116" t="s">
        <v>1819</v>
      </c>
      <c r="J65" s="118" t="s">
        <v>7398</v>
      </c>
      <c r="K65" s="159">
        <v>17500000</v>
      </c>
      <c r="L65" s="116" t="s">
        <v>70</v>
      </c>
      <c r="M65" s="393" t="s">
        <v>7397</v>
      </c>
      <c r="N65" s="202">
        <v>1010124615</v>
      </c>
      <c r="O65" s="389">
        <v>111</v>
      </c>
      <c r="P65" s="390">
        <v>45310</v>
      </c>
      <c r="Q65" s="159">
        <v>376500000</v>
      </c>
      <c r="R65" s="390">
        <v>45323</v>
      </c>
      <c r="S65" s="159">
        <v>17500000</v>
      </c>
      <c r="T65" s="119" t="s">
        <v>69</v>
      </c>
      <c r="U65" s="389">
        <v>63563343</v>
      </c>
      <c r="V65" s="258" t="s">
        <v>6782</v>
      </c>
      <c r="W65" s="390">
        <v>45323</v>
      </c>
      <c r="X65" s="390">
        <v>45323</v>
      </c>
      <c r="Y65" s="391" t="s">
        <v>77</v>
      </c>
      <c r="Z65" s="390">
        <v>45473</v>
      </c>
      <c r="AA65" s="124">
        <f t="shared" si="0"/>
        <v>150</v>
      </c>
      <c r="AB65" s="118">
        <v>0</v>
      </c>
      <c r="AC65" s="118">
        <v>0</v>
      </c>
      <c r="AD65" s="118">
        <v>0</v>
      </c>
      <c r="AE65" s="392" t="s">
        <v>77</v>
      </c>
      <c r="AF65" s="124">
        <f t="shared" si="1"/>
        <v>0</v>
      </c>
      <c r="AG65" s="118">
        <v>0</v>
      </c>
      <c r="AH65" s="118">
        <v>0</v>
      </c>
      <c r="AI65" s="392" t="s">
        <v>77</v>
      </c>
      <c r="AJ65" s="118">
        <v>0</v>
      </c>
      <c r="AK65" s="392" t="s">
        <v>77</v>
      </c>
      <c r="AL65" s="392" t="s">
        <v>77</v>
      </c>
      <c r="AM65" s="124">
        <f t="shared" si="2"/>
        <v>0</v>
      </c>
      <c r="AN65" s="458">
        <f>+K65+AC65-AH65</f>
        <v>17500000</v>
      </c>
      <c r="AO65" s="119" t="s">
        <v>69</v>
      </c>
      <c r="AP65" s="451">
        <v>17500000</v>
      </c>
      <c r="AQ65" s="119" t="s">
        <v>1214</v>
      </c>
      <c r="AR65" s="118">
        <v>0</v>
      </c>
      <c r="AS65" s="392" t="s">
        <v>77</v>
      </c>
      <c r="AT65" s="463">
        <f t="shared" si="3"/>
        <v>14000000</v>
      </c>
      <c r="AU65" s="464">
        <v>3500000</v>
      </c>
      <c r="AV65" s="98">
        <f t="shared" si="4"/>
        <v>0.8</v>
      </c>
      <c r="AW65" s="392" t="s">
        <v>77</v>
      </c>
      <c r="AX65" s="119" t="s">
        <v>1215</v>
      </c>
      <c r="AY65" s="168" t="s">
        <v>6798</v>
      </c>
      <c r="AZ65" s="116" t="s">
        <v>69</v>
      </c>
      <c r="BA65" s="116" t="s">
        <v>69</v>
      </c>
    </row>
    <row r="66" spans="2:53" s="349" customFormat="1" ht="12.75" x14ac:dyDescent="0.2">
      <c r="B66" s="116">
        <v>2024</v>
      </c>
      <c r="C66" s="116">
        <v>891780111</v>
      </c>
      <c r="D66" s="117" t="s">
        <v>64</v>
      </c>
      <c r="E66" s="118" t="s">
        <v>7396</v>
      </c>
      <c r="F66" s="168" t="s">
        <v>7395</v>
      </c>
      <c r="G66" s="119">
        <v>0</v>
      </c>
      <c r="H66" s="119" t="s">
        <v>75</v>
      </c>
      <c r="I66" s="116" t="s">
        <v>1819</v>
      </c>
      <c r="J66" s="118" t="s">
        <v>7394</v>
      </c>
      <c r="K66" s="159">
        <v>17500000</v>
      </c>
      <c r="L66" s="116" t="s">
        <v>70</v>
      </c>
      <c r="M66" s="393" t="s">
        <v>7393</v>
      </c>
      <c r="N66" s="202">
        <v>1082984823</v>
      </c>
      <c r="O66" s="389">
        <v>184</v>
      </c>
      <c r="P66" s="390">
        <v>45321</v>
      </c>
      <c r="Q66" s="159">
        <v>210000000</v>
      </c>
      <c r="R66" s="390">
        <v>45323</v>
      </c>
      <c r="S66" s="159">
        <v>17500000</v>
      </c>
      <c r="T66" s="119" t="s">
        <v>69</v>
      </c>
      <c r="U66" s="389">
        <v>85472020</v>
      </c>
      <c r="V66" s="258" t="s">
        <v>7351</v>
      </c>
      <c r="W66" s="390">
        <v>45323</v>
      </c>
      <c r="X66" s="390">
        <v>45323</v>
      </c>
      <c r="Y66" s="391" t="s">
        <v>77</v>
      </c>
      <c r="Z66" s="390">
        <v>45473</v>
      </c>
      <c r="AA66" s="124">
        <f t="shared" si="0"/>
        <v>150</v>
      </c>
      <c r="AB66" s="118">
        <v>0</v>
      </c>
      <c r="AC66" s="118">
        <v>0</v>
      </c>
      <c r="AD66" s="118">
        <v>0</v>
      </c>
      <c r="AE66" s="392" t="s">
        <v>77</v>
      </c>
      <c r="AF66" s="124">
        <f t="shared" si="1"/>
        <v>0</v>
      </c>
      <c r="AG66" s="118">
        <v>0</v>
      </c>
      <c r="AH66" s="118">
        <v>0</v>
      </c>
      <c r="AI66" s="392" t="s">
        <v>77</v>
      </c>
      <c r="AJ66" s="118">
        <v>0</v>
      </c>
      <c r="AK66" s="392" t="s">
        <v>77</v>
      </c>
      <c r="AL66" s="392" t="s">
        <v>77</v>
      </c>
      <c r="AM66" s="124">
        <f t="shared" si="2"/>
        <v>0</v>
      </c>
      <c r="AN66" s="458">
        <f>+K66+AC66-AH66</f>
        <v>17500000</v>
      </c>
      <c r="AO66" s="119" t="s">
        <v>69</v>
      </c>
      <c r="AP66" s="451">
        <v>17500000</v>
      </c>
      <c r="AQ66" s="119" t="s">
        <v>1214</v>
      </c>
      <c r="AR66" s="118">
        <v>0</v>
      </c>
      <c r="AS66" s="392" t="s">
        <v>77</v>
      </c>
      <c r="AT66" s="463">
        <f t="shared" si="3"/>
        <v>14000000</v>
      </c>
      <c r="AU66" s="464">
        <v>3500000</v>
      </c>
      <c r="AV66" s="98">
        <f t="shared" si="4"/>
        <v>0.8</v>
      </c>
      <c r="AW66" s="392" t="s">
        <v>77</v>
      </c>
      <c r="AX66" s="119" t="s">
        <v>1215</v>
      </c>
      <c r="AY66" s="168" t="s">
        <v>7392</v>
      </c>
      <c r="AZ66" s="116" t="s">
        <v>69</v>
      </c>
      <c r="BA66" s="116" t="s">
        <v>69</v>
      </c>
    </row>
    <row r="67" spans="2:53" s="349" customFormat="1" ht="14.25" customHeight="1" x14ac:dyDescent="0.2">
      <c r="B67" s="116">
        <v>2024</v>
      </c>
      <c r="C67" s="116">
        <v>891780111</v>
      </c>
      <c r="D67" s="117" t="s">
        <v>64</v>
      </c>
      <c r="E67" s="118" t="s">
        <v>7391</v>
      </c>
      <c r="F67" s="168" t="s">
        <v>7390</v>
      </c>
      <c r="G67" s="119">
        <v>0</v>
      </c>
      <c r="H67" s="119" t="s">
        <v>75</v>
      </c>
      <c r="I67" s="116" t="s">
        <v>1819</v>
      </c>
      <c r="J67" s="118" t="s">
        <v>7389</v>
      </c>
      <c r="K67" s="159">
        <v>15000000</v>
      </c>
      <c r="L67" s="116" t="s">
        <v>70</v>
      </c>
      <c r="M67" s="393" t="s">
        <v>7388</v>
      </c>
      <c r="N67" s="202">
        <v>1082982365</v>
      </c>
      <c r="O67" s="389">
        <v>184</v>
      </c>
      <c r="P67" s="390">
        <v>45321</v>
      </c>
      <c r="Q67" s="159">
        <v>210000000</v>
      </c>
      <c r="R67" s="390">
        <v>45323</v>
      </c>
      <c r="S67" s="159">
        <v>15000000</v>
      </c>
      <c r="T67" s="119" t="s">
        <v>69</v>
      </c>
      <c r="U67" s="389">
        <v>94449083</v>
      </c>
      <c r="V67" s="258" t="s">
        <v>7387</v>
      </c>
      <c r="W67" s="390">
        <v>45323</v>
      </c>
      <c r="X67" s="390">
        <v>45323</v>
      </c>
      <c r="Y67" s="391" t="s">
        <v>77</v>
      </c>
      <c r="Z67" s="390">
        <v>45473</v>
      </c>
      <c r="AA67" s="124">
        <f t="shared" si="0"/>
        <v>150</v>
      </c>
      <c r="AB67" s="118">
        <v>0</v>
      </c>
      <c r="AC67" s="118">
        <v>0</v>
      </c>
      <c r="AD67" s="118">
        <v>0</v>
      </c>
      <c r="AE67" s="392" t="s">
        <v>77</v>
      </c>
      <c r="AF67" s="124">
        <f t="shared" si="1"/>
        <v>0</v>
      </c>
      <c r="AG67" s="118">
        <v>0</v>
      </c>
      <c r="AH67" s="118">
        <v>0</v>
      </c>
      <c r="AI67" s="392" t="s">
        <v>77</v>
      </c>
      <c r="AJ67" s="118">
        <v>0</v>
      </c>
      <c r="AK67" s="392" t="s">
        <v>77</v>
      </c>
      <c r="AL67" s="392" t="s">
        <v>77</v>
      </c>
      <c r="AM67" s="124">
        <f t="shared" si="2"/>
        <v>0</v>
      </c>
      <c r="AN67" s="458">
        <f>+K67+AC67-AH67</f>
        <v>15000000</v>
      </c>
      <c r="AO67" s="119" t="s">
        <v>69</v>
      </c>
      <c r="AP67" s="451">
        <v>15000000</v>
      </c>
      <c r="AQ67" s="119" t="s">
        <v>1214</v>
      </c>
      <c r="AR67" s="118">
        <v>0</v>
      </c>
      <c r="AS67" s="392" t="s">
        <v>77</v>
      </c>
      <c r="AT67" s="463">
        <f t="shared" si="3"/>
        <v>12000000</v>
      </c>
      <c r="AU67" s="464">
        <v>3000000</v>
      </c>
      <c r="AV67" s="98">
        <f t="shared" si="4"/>
        <v>0.8</v>
      </c>
      <c r="AW67" s="392" t="s">
        <v>77</v>
      </c>
      <c r="AX67" s="119" t="s">
        <v>1215</v>
      </c>
      <c r="AY67" s="168" t="s">
        <v>7386</v>
      </c>
      <c r="AZ67" s="116" t="s">
        <v>69</v>
      </c>
      <c r="BA67" s="116" t="s">
        <v>69</v>
      </c>
    </row>
    <row r="68" spans="2:53" s="349" customFormat="1" ht="14.25" customHeight="1" x14ac:dyDescent="0.2">
      <c r="B68" s="116">
        <v>2024</v>
      </c>
      <c r="C68" s="116">
        <v>891780111</v>
      </c>
      <c r="D68" s="117" t="s">
        <v>64</v>
      </c>
      <c r="E68" s="118" t="s">
        <v>7385</v>
      </c>
      <c r="F68" s="168" t="s">
        <v>7384</v>
      </c>
      <c r="G68" s="119">
        <v>0</v>
      </c>
      <c r="H68" s="119" t="s">
        <v>75</v>
      </c>
      <c r="I68" s="116" t="s">
        <v>1819</v>
      </c>
      <c r="J68" s="118" t="s">
        <v>7383</v>
      </c>
      <c r="K68" s="159">
        <v>17500000</v>
      </c>
      <c r="L68" s="116" t="s">
        <v>70</v>
      </c>
      <c r="M68" s="393" t="s">
        <v>7382</v>
      </c>
      <c r="N68" s="455">
        <v>57466061</v>
      </c>
      <c r="O68" s="389">
        <v>34</v>
      </c>
      <c r="P68" s="390">
        <v>45306</v>
      </c>
      <c r="Q68" s="159">
        <v>305400000</v>
      </c>
      <c r="R68" s="390">
        <v>45323</v>
      </c>
      <c r="S68" s="159">
        <v>17500000</v>
      </c>
      <c r="T68" s="119" t="s">
        <v>69</v>
      </c>
      <c r="U68" s="389">
        <v>1082903415</v>
      </c>
      <c r="V68" s="258" t="s">
        <v>7381</v>
      </c>
      <c r="W68" s="390">
        <v>45323</v>
      </c>
      <c r="X68" s="390">
        <v>45323</v>
      </c>
      <c r="Y68" s="391" t="s">
        <v>77</v>
      </c>
      <c r="Z68" s="390">
        <v>45473</v>
      </c>
      <c r="AA68" s="124">
        <f t="shared" si="0"/>
        <v>150</v>
      </c>
      <c r="AB68" s="118">
        <v>0</v>
      </c>
      <c r="AC68" s="118">
        <v>0</v>
      </c>
      <c r="AD68" s="118">
        <v>0</v>
      </c>
      <c r="AE68" s="392" t="s">
        <v>77</v>
      </c>
      <c r="AF68" s="124">
        <f t="shared" si="1"/>
        <v>0</v>
      </c>
      <c r="AG68" s="118">
        <v>0</v>
      </c>
      <c r="AH68" s="118">
        <v>0</v>
      </c>
      <c r="AI68" s="392" t="s">
        <v>77</v>
      </c>
      <c r="AJ68" s="118">
        <v>0</v>
      </c>
      <c r="AK68" s="392" t="s">
        <v>77</v>
      </c>
      <c r="AL68" s="392" t="s">
        <v>77</v>
      </c>
      <c r="AM68" s="124">
        <f t="shared" si="2"/>
        <v>0</v>
      </c>
      <c r="AN68" s="458">
        <f>+K68+AC68-AH68</f>
        <v>17500000</v>
      </c>
      <c r="AO68" s="119" t="s">
        <v>69</v>
      </c>
      <c r="AP68" s="159">
        <v>17500000</v>
      </c>
      <c r="AQ68" s="119" t="s">
        <v>1214</v>
      </c>
      <c r="AR68" s="118">
        <v>0</v>
      </c>
      <c r="AS68" s="392" t="s">
        <v>77</v>
      </c>
      <c r="AT68" s="463">
        <f t="shared" si="3"/>
        <v>17500000</v>
      </c>
      <c r="AU68" s="464">
        <v>0</v>
      </c>
      <c r="AV68" s="98">
        <f t="shared" si="4"/>
        <v>1</v>
      </c>
      <c r="AW68" s="392" t="s">
        <v>77</v>
      </c>
      <c r="AX68" s="119" t="s">
        <v>1497</v>
      </c>
      <c r="AY68" s="168" t="s">
        <v>7380</v>
      </c>
      <c r="AZ68" s="116" t="s">
        <v>69</v>
      </c>
      <c r="BA68" s="116" t="s">
        <v>69</v>
      </c>
    </row>
    <row r="69" spans="2:53" s="349" customFormat="1" ht="14.25" customHeight="1" x14ac:dyDescent="0.2">
      <c r="B69" s="116">
        <v>2024</v>
      </c>
      <c r="C69" s="116">
        <v>891780111</v>
      </c>
      <c r="D69" s="117" t="s">
        <v>64</v>
      </c>
      <c r="E69" s="118" t="s">
        <v>7379</v>
      </c>
      <c r="F69" s="168" t="s">
        <v>7378</v>
      </c>
      <c r="G69" s="119">
        <v>0</v>
      </c>
      <c r="H69" s="119" t="s">
        <v>75</v>
      </c>
      <c r="I69" s="116" t="s">
        <v>1819</v>
      </c>
      <c r="J69" s="118" t="s">
        <v>7377</v>
      </c>
      <c r="K69" s="159">
        <v>17500000</v>
      </c>
      <c r="L69" s="116" t="s">
        <v>70</v>
      </c>
      <c r="M69" s="393" t="s">
        <v>7376</v>
      </c>
      <c r="N69" s="202">
        <v>1082989734</v>
      </c>
      <c r="O69" s="389">
        <v>111</v>
      </c>
      <c r="P69" s="390">
        <v>45310</v>
      </c>
      <c r="Q69" s="159">
        <v>376500000</v>
      </c>
      <c r="R69" s="390">
        <v>45323</v>
      </c>
      <c r="S69" s="159">
        <v>17500000</v>
      </c>
      <c r="T69" s="119" t="s">
        <v>69</v>
      </c>
      <c r="U69" s="389">
        <v>63563343</v>
      </c>
      <c r="V69" s="258" t="s">
        <v>7319</v>
      </c>
      <c r="W69" s="390">
        <v>45323</v>
      </c>
      <c r="X69" s="390">
        <v>45323</v>
      </c>
      <c r="Y69" s="391" t="s">
        <v>77</v>
      </c>
      <c r="Z69" s="390">
        <v>45473</v>
      </c>
      <c r="AA69" s="124">
        <f t="shared" si="0"/>
        <v>150</v>
      </c>
      <c r="AB69" s="118">
        <v>0</v>
      </c>
      <c r="AC69" s="118">
        <v>0</v>
      </c>
      <c r="AD69" s="118">
        <v>0</v>
      </c>
      <c r="AE69" s="392" t="s">
        <v>77</v>
      </c>
      <c r="AF69" s="124">
        <f t="shared" si="1"/>
        <v>0</v>
      </c>
      <c r="AG69" s="118">
        <v>0</v>
      </c>
      <c r="AH69" s="118">
        <v>0</v>
      </c>
      <c r="AI69" s="392" t="s">
        <v>77</v>
      </c>
      <c r="AJ69" s="118">
        <v>0</v>
      </c>
      <c r="AK69" s="392" t="s">
        <v>77</v>
      </c>
      <c r="AL69" s="392" t="s">
        <v>77</v>
      </c>
      <c r="AM69" s="124">
        <f t="shared" si="2"/>
        <v>0</v>
      </c>
      <c r="AN69" s="458">
        <f>+K69+AC69-AH69</f>
        <v>17500000</v>
      </c>
      <c r="AO69" s="119" t="s">
        <v>69</v>
      </c>
      <c r="AP69" s="451">
        <v>17500000</v>
      </c>
      <c r="AQ69" s="119" t="s">
        <v>1214</v>
      </c>
      <c r="AR69" s="118">
        <v>0</v>
      </c>
      <c r="AS69" s="392" t="s">
        <v>77</v>
      </c>
      <c r="AT69" s="463">
        <f t="shared" si="3"/>
        <v>14000000</v>
      </c>
      <c r="AU69" s="464">
        <v>3500000</v>
      </c>
      <c r="AV69" s="98">
        <f t="shared" si="4"/>
        <v>0.8</v>
      </c>
      <c r="AW69" s="392" t="s">
        <v>77</v>
      </c>
      <c r="AX69" s="119" t="s">
        <v>1215</v>
      </c>
      <c r="AY69" s="168" t="s">
        <v>7375</v>
      </c>
      <c r="AZ69" s="116" t="s">
        <v>69</v>
      </c>
      <c r="BA69" s="116" t="s">
        <v>69</v>
      </c>
    </row>
    <row r="70" spans="2:53" s="349" customFormat="1" ht="14.25" customHeight="1" x14ac:dyDescent="0.2">
      <c r="B70" s="116">
        <v>2024</v>
      </c>
      <c r="C70" s="116">
        <v>891780111</v>
      </c>
      <c r="D70" s="117" t="s">
        <v>64</v>
      </c>
      <c r="E70" s="118" t="s">
        <v>7374</v>
      </c>
      <c r="F70" s="168" t="s">
        <v>7373</v>
      </c>
      <c r="G70" s="119">
        <v>0</v>
      </c>
      <c r="H70" s="119" t="s">
        <v>75</v>
      </c>
      <c r="I70" s="116" t="s">
        <v>1819</v>
      </c>
      <c r="J70" s="118" t="s">
        <v>7246</v>
      </c>
      <c r="K70" s="159">
        <v>17500000</v>
      </c>
      <c r="L70" s="116" t="s">
        <v>70</v>
      </c>
      <c r="M70" s="393" t="s">
        <v>7372</v>
      </c>
      <c r="N70" s="202">
        <v>1053001646</v>
      </c>
      <c r="O70" s="389">
        <v>34</v>
      </c>
      <c r="P70" s="390">
        <v>45306</v>
      </c>
      <c r="Q70" s="159">
        <v>305400000</v>
      </c>
      <c r="R70" s="390">
        <v>45323</v>
      </c>
      <c r="S70" s="159">
        <v>17500000</v>
      </c>
      <c r="T70" s="119" t="s">
        <v>69</v>
      </c>
      <c r="U70" s="389">
        <v>1082903415</v>
      </c>
      <c r="V70" s="258" t="s">
        <v>6906</v>
      </c>
      <c r="W70" s="390">
        <v>45323</v>
      </c>
      <c r="X70" s="390">
        <v>45323</v>
      </c>
      <c r="Y70" s="391" t="s">
        <v>77</v>
      </c>
      <c r="Z70" s="390">
        <v>45473</v>
      </c>
      <c r="AA70" s="124">
        <f t="shared" si="0"/>
        <v>150</v>
      </c>
      <c r="AB70" s="118">
        <v>0</v>
      </c>
      <c r="AC70" s="118">
        <v>0</v>
      </c>
      <c r="AD70" s="118">
        <v>0</v>
      </c>
      <c r="AE70" s="392" t="s">
        <v>77</v>
      </c>
      <c r="AF70" s="124">
        <f t="shared" si="1"/>
        <v>0</v>
      </c>
      <c r="AG70" s="118">
        <v>0</v>
      </c>
      <c r="AH70" s="118">
        <v>0</v>
      </c>
      <c r="AI70" s="392" t="s">
        <v>77</v>
      </c>
      <c r="AJ70" s="118">
        <v>0</v>
      </c>
      <c r="AK70" s="392" t="s">
        <v>77</v>
      </c>
      <c r="AL70" s="392" t="s">
        <v>77</v>
      </c>
      <c r="AM70" s="124">
        <f t="shared" si="2"/>
        <v>0</v>
      </c>
      <c r="AN70" s="458">
        <f>+K70+AC70-AH70</f>
        <v>17500000</v>
      </c>
      <c r="AO70" s="119" t="s">
        <v>69</v>
      </c>
      <c r="AP70" s="451">
        <v>17500000</v>
      </c>
      <c r="AQ70" s="119" t="s">
        <v>1214</v>
      </c>
      <c r="AR70" s="118">
        <v>0</v>
      </c>
      <c r="AS70" s="392" t="s">
        <v>77</v>
      </c>
      <c r="AT70" s="463">
        <f t="shared" si="3"/>
        <v>14000000</v>
      </c>
      <c r="AU70" s="464">
        <v>3500000</v>
      </c>
      <c r="AV70" s="98">
        <f t="shared" si="4"/>
        <v>0.8</v>
      </c>
      <c r="AW70" s="392" t="s">
        <v>77</v>
      </c>
      <c r="AX70" s="119" t="s">
        <v>1215</v>
      </c>
      <c r="AY70" s="168" t="s">
        <v>7371</v>
      </c>
      <c r="AZ70" s="116" t="s">
        <v>69</v>
      </c>
      <c r="BA70" s="116" t="s">
        <v>69</v>
      </c>
    </row>
    <row r="71" spans="2:53" s="349" customFormat="1" ht="14.25" customHeight="1" x14ac:dyDescent="0.2">
      <c r="B71" s="116">
        <v>2024</v>
      </c>
      <c r="C71" s="116">
        <v>891780111</v>
      </c>
      <c r="D71" s="117" t="s">
        <v>64</v>
      </c>
      <c r="E71" s="118" t="s">
        <v>7370</v>
      </c>
      <c r="F71" s="168" t="s">
        <v>7369</v>
      </c>
      <c r="G71" s="119">
        <v>0</v>
      </c>
      <c r="H71" s="119" t="s">
        <v>75</v>
      </c>
      <c r="I71" s="116" t="s">
        <v>1819</v>
      </c>
      <c r="J71" s="118" t="s">
        <v>7368</v>
      </c>
      <c r="K71" s="159">
        <v>17500000</v>
      </c>
      <c r="L71" s="116" t="s">
        <v>70</v>
      </c>
      <c r="M71" s="393" t="s">
        <v>7367</v>
      </c>
      <c r="N71" s="202">
        <v>1082979078</v>
      </c>
      <c r="O71" s="389">
        <v>38</v>
      </c>
      <c r="P71" s="390">
        <v>45306</v>
      </c>
      <c r="Q71" s="159">
        <v>585250000</v>
      </c>
      <c r="R71" s="390">
        <v>45323</v>
      </c>
      <c r="S71" s="159">
        <v>17500000</v>
      </c>
      <c r="T71" s="119" t="s">
        <v>69</v>
      </c>
      <c r="U71" s="389">
        <v>1082884010</v>
      </c>
      <c r="V71" s="258" t="s">
        <v>6591</v>
      </c>
      <c r="W71" s="390">
        <v>45323</v>
      </c>
      <c r="X71" s="390">
        <v>45323</v>
      </c>
      <c r="Y71" s="391" t="s">
        <v>77</v>
      </c>
      <c r="Z71" s="390">
        <v>45473</v>
      </c>
      <c r="AA71" s="124">
        <f t="shared" si="0"/>
        <v>150</v>
      </c>
      <c r="AB71" s="118">
        <v>0</v>
      </c>
      <c r="AC71" s="118">
        <v>0</v>
      </c>
      <c r="AD71" s="118">
        <v>0</v>
      </c>
      <c r="AE71" s="392" t="s">
        <v>77</v>
      </c>
      <c r="AF71" s="124">
        <f t="shared" si="1"/>
        <v>0</v>
      </c>
      <c r="AG71" s="118">
        <v>0</v>
      </c>
      <c r="AH71" s="118">
        <v>0</v>
      </c>
      <c r="AI71" s="392" t="s">
        <v>77</v>
      </c>
      <c r="AJ71" s="118">
        <v>0</v>
      </c>
      <c r="AK71" s="392" t="s">
        <v>77</v>
      </c>
      <c r="AL71" s="392" t="s">
        <v>77</v>
      </c>
      <c r="AM71" s="124">
        <f t="shared" si="2"/>
        <v>0</v>
      </c>
      <c r="AN71" s="458">
        <f>+K71+AC71-AH71</f>
        <v>17500000</v>
      </c>
      <c r="AO71" s="119" t="s">
        <v>69</v>
      </c>
      <c r="AP71" s="451">
        <v>17500000</v>
      </c>
      <c r="AQ71" s="119" t="s">
        <v>1214</v>
      </c>
      <c r="AR71" s="118">
        <v>0</v>
      </c>
      <c r="AS71" s="392" t="s">
        <v>77</v>
      </c>
      <c r="AT71" s="463">
        <f t="shared" si="3"/>
        <v>14000000</v>
      </c>
      <c r="AU71" s="464">
        <v>3500000</v>
      </c>
      <c r="AV71" s="98">
        <f t="shared" si="4"/>
        <v>0.8</v>
      </c>
      <c r="AW71" s="392" t="s">
        <v>77</v>
      </c>
      <c r="AX71" s="119" t="s">
        <v>1215</v>
      </c>
      <c r="AY71" s="168" t="s">
        <v>7366</v>
      </c>
      <c r="AZ71" s="116" t="s">
        <v>69</v>
      </c>
      <c r="BA71" s="116" t="s">
        <v>69</v>
      </c>
    </row>
    <row r="72" spans="2:53" s="349" customFormat="1" ht="14.25" customHeight="1" x14ac:dyDescent="0.2">
      <c r="B72" s="116">
        <v>2024</v>
      </c>
      <c r="C72" s="116">
        <v>891780111</v>
      </c>
      <c r="D72" s="117" t="s">
        <v>64</v>
      </c>
      <c r="E72" s="118" t="s">
        <v>7365</v>
      </c>
      <c r="F72" s="168" t="s">
        <v>7364</v>
      </c>
      <c r="G72" s="119">
        <v>0</v>
      </c>
      <c r="H72" s="119" t="s">
        <v>75</v>
      </c>
      <c r="I72" s="116" t="s">
        <v>1819</v>
      </c>
      <c r="J72" s="118" t="s">
        <v>7363</v>
      </c>
      <c r="K72" s="159">
        <v>16000000</v>
      </c>
      <c r="L72" s="116" t="s">
        <v>70</v>
      </c>
      <c r="M72" s="393" t="s">
        <v>7362</v>
      </c>
      <c r="N72" s="202">
        <v>1082907569</v>
      </c>
      <c r="O72" s="389">
        <v>111</v>
      </c>
      <c r="P72" s="390">
        <v>45310</v>
      </c>
      <c r="Q72" s="159">
        <v>376500000</v>
      </c>
      <c r="R72" s="390">
        <v>45323</v>
      </c>
      <c r="S72" s="159">
        <v>16000000</v>
      </c>
      <c r="T72" s="119" t="s">
        <v>69</v>
      </c>
      <c r="U72" s="389">
        <v>63563343</v>
      </c>
      <c r="V72" s="258" t="s">
        <v>7319</v>
      </c>
      <c r="W72" s="390">
        <v>45323</v>
      </c>
      <c r="X72" s="390">
        <v>45323</v>
      </c>
      <c r="Y72" s="391" t="s">
        <v>77</v>
      </c>
      <c r="Z72" s="390">
        <v>45473</v>
      </c>
      <c r="AA72" s="124">
        <f t="shared" ref="AA72:AA135" si="5">+IF(Y72="1800-01-01",Z72-X72,Z72-Y72)</f>
        <v>150</v>
      </c>
      <c r="AB72" s="118">
        <v>0</v>
      </c>
      <c r="AC72" s="118">
        <v>0</v>
      </c>
      <c r="AD72" s="118">
        <v>0</v>
      </c>
      <c r="AE72" s="392" t="s">
        <v>77</v>
      </c>
      <c r="AF72" s="124">
        <f t="shared" ref="AF72:AF135" si="6">+IF(AE72="1800-01-01",0,AE72-Z72)</f>
        <v>0</v>
      </c>
      <c r="AG72" s="118">
        <v>0</v>
      </c>
      <c r="AH72" s="118">
        <v>0</v>
      </c>
      <c r="AI72" s="392" t="s">
        <v>77</v>
      </c>
      <c r="AJ72" s="118">
        <v>0</v>
      </c>
      <c r="AK72" s="392" t="s">
        <v>77</v>
      </c>
      <c r="AL72" s="392" t="s">
        <v>77</v>
      </c>
      <c r="AM72" s="124">
        <f t="shared" ref="AM72:AM135" si="7">+IF(AK72="1800-01-01",0,AL72-AK72)</f>
        <v>0</v>
      </c>
      <c r="AN72" s="458">
        <f>+K72+AC72-AH72</f>
        <v>16000000</v>
      </c>
      <c r="AO72" s="119" t="s">
        <v>69</v>
      </c>
      <c r="AP72" s="451">
        <v>16000000</v>
      </c>
      <c r="AQ72" s="119" t="s">
        <v>1214</v>
      </c>
      <c r="AR72" s="118">
        <v>0</v>
      </c>
      <c r="AS72" s="392" t="s">
        <v>77</v>
      </c>
      <c r="AT72" s="463">
        <f t="shared" ref="AT72:AT135" si="8">+AN72-AU72</f>
        <v>12800000</v>
      </c>
      <c r="AU72" s="464">
        <v>3200000</v>
      </c>
      <c r="AV72" s="98">
        <f t="shared" ref="AV72:AV135" si="9">+IFERROR(AT72/AN72,"_")</f>
        <v>0.8</v>
      </c>
      <c r="AW72" s="392" t="s">
        <v>77</v>
      </c>
      <c r="AX72" s="119" t="s">
        <v>1215</v>
      </c>
      <c r="AY72" s="168" t="s">
        <v>7361</v>
      </c>
      <c r="AZ72" s="116" t="s">
        <v>69</v>
      </c>
      <c r="BA72" s="116" t="s">
        <v>69</v>
      </c>
    </row>
    <row r="73" spans="2:53" s="349" customFormat="1" ht="14.25" customHeight="1" x14ac:dyDescent="0.2">
      <c r="B73" s="116">
        <v>2024</v>
      </c>
      <c r="C73" s="116">
        <v>891780111</v>
      </c>
      <c r="D73" s="117" t="s">
        <v>64</v>
      </c>
      <c r="E73" s="118" t="s">
        <v>7360</v>
      </c>
      <c r="F73" s="168" t="s">
        <v>7359</v>
      </c>
      <c r="G73" s="119">
        <v>0</v>
      </c>
      <c r="H73" s="119" t="s">
        <v>75</v>
      </c>
      <c r="I73" s="116" t="s">
        <v>1819</v>
      </c>
      <c r="J73" s="172" t="s">
        <v>7358</v>
      </c>
      <c r="K73" s="159">
        <v>17500000</v>
      </c>
      <c r="L73" s="116" t="s">
        <v>70</v>
      </c>
      <c r="M73" s="393" t="s">
        <v>7357</v>
      </c>
      <c r="N73" s="202">
        <v>1083467782</v>
      </c>
      <c r="O73" s="389">
        <v>184</v>
      </c>
      <c r="P73" s="390">
        <v>45321</v>
      </c>
      <c r="Q73" s="159">
        <v>210000000</v>
      </c>
      <c r="R73" s="390">
        <v>45323</v>
      </c>
      <c r="S73" s="159">
        <v>17500000</v>
      </c>
      <c r="T73" s="119" t="s">
        <v>69</v>
      </c>
      <c r="U73" s="389">
        <v>85472020</v>
      </c>
      <c r="V73" s="258" t="s">
        <v>7351</v>
      </c>
      <c r="W73" s="390">
        <v>45323</v>
      </c>
      <c r="X73" s="390">
        <v>45323</v>
      </c>
      <c r="Y73" s="391" t="s">
        <v>77</v>
      </c>
      <c r="Z73" s="390">
        <v>45473</v>
      </c>
      <c r="AA73" s="124">
        <f t="shared" si="5"/>
        <v>150</v>
      </c>
      <c r="AB73" s="118">
        <v>0</v>
      </c>
      <c r="AC73" s="118">
        <v>0</v>
      </c>
      <c r="AD73" s="118">
        <v>0</v>
      </c>
      <c r="AE73" s="392" t="s">
        <v>77</v>
      </c>
      <c r="AF73" s="124">
        <f t="shared" si="6"/>
        <v>0</v>
      </c>
      <c r="AG73" s="118">
        <v>0</v>
      </c>
      <c r="AH73" s="118">
        <v>0</v>
      </c>
      <c r="AI73" s="392" t="s">
        <v>77</v>
      </c>
      <c r="AJ73" s="118">
        <v>0</v>
      </c>
      <c r="AK73" s="392" t="s">
        <v>77</v>
      </c>
      <c r="AL73" s="392" t="s">
        <v>77</v>
      </c>
      <c r="AM73" s="124">
        <f t="shared" si="7"/>
        <v>0</v>
      </c>
      <c r="AN73" s="458">
        <f>+K73+AC73-AH73</f>
        <v>17500000</v>
      </c>
      <c r="AO73" s="119" t="s">
        <v>69</v>
      </c>
      <c r="AP73" s="451">
        <v>17500000</v>
      </c>
      <c r="AQ73" s="119" t="s">
        <v>1214</v>
      </c>
      <c r="AR73" s="118">
        <v>0</v>
      </c>
      <c r="AS73" s="392" t="s">
        <v>77</v>
      </c>
      <c r="AT73" s="463">
        <f t="shared" si="8"/>
        <v>14000000</v>
      </c>
      <c r="AU73" s="464">
        <v>3500000</v>
      </c>
      <c r="AV73" s="98">
        <f t="shared" si="9"/>
        <v>0.8</v>
      </c>
      <c r="AW73" s="392" t="s">
        <v>77</v>
      </c>
      <c r="AX73" s="119" t="s">
        <v>1215</v>
      </c>
      <c r="AY73" s="168" t="s">
        <v>7356</v>
      </c>
      <c r="AZ73" s="116" t="s">
        <v>69</v>
      </c>
      <c r="BA73" s="116" t="s">
        <v>69</v>
      </c>
    </row>
    <row r="74" spans="2:53" s="349" customFormat="1" ht="14.25" customHeight="1" x14ac:dyDescent="0.2">
      <c r="B74" s="116">
        <v>2024</v>
      </c>
      <c r="C74" s="116">
        <v>891780111</v>
      </c>
      <c r="D74" s="117" t="s">
        <v>64</v>
      </c>
      <c r="E74" s="118" t="s">
        <v>7355</v>
      </c>
      <c r="F74" s="168" t="s">
        <v>7354</v>
      </c>
      <c r="G74" s="119">
        <v>0</v>
      </c>
      <c r="H74" s="119" t="s">
        <v>75</v>
      </c>
      <c r="I74" s="116" t="s">
        <v>1819</v>
      </c>
      <c r="J74" s="172" t="s">
        <v>7353</v>
      </c>
      <c r="K74" s="159">
        <v>17500000</v>
      </c>
      <c r="L74" s="116" t="s">
        <v>70</v>
      </c>
      <c r="M74" s="393" t="s">
        <v>7352</v>
      </c>
      <c r="N74" s="202">
        <v>57463378</v>
      </c>
      <c r="O74" s="389">
        <v>184</v>
      </c>
      <c r="P74" s="390">
        <v>45321</v>
      </c>
      <c r="Q74" s="159">
        <v>210000000</v>
      </c>
      <c r="R74" s="390">
        <v>45323</v>
      </c>
      <c r="S74" s="159">
        <v>17500000</v>
      </c>
      <c r="T74" s="119" t="s">
        <v>69</v>
      </c>
      <c r="U74" s="389">
        <v>85472020</v>
      </c>
      <c r="V74" s="258" t="s">
        <v>7351</v>
      </c>
      <c r="W74" s="390">
        <v>45323</v>
      </c>
      <c r="X74" s="390">
        <v>45323</v>
      </c>
      <c r="Y74" s="391" t="s">
        <v>77</v>
      </c>
      <c r="Z74" s="390">
        <v>45473</v>
      </c>
      <c r="AA74" s="124">
        <f t="shared" si="5"/>
        <v>150</v>
      </c>
      <c r="AB74" s="118">
        <v>0</v>
      </c>
      <c r="AC74" s="118">
        <v>0</v>
      </c>
      <c r="AD74" s="118">
        <v>0</v>
      </c>
      <c r="AE74" s="392" t="s">
        <v>77</v>
      </c>
      <c r="AF74" s="124">
        <f t="shared" si="6"/>
        <v>0</v>
      </c>
      <c r="AG74" s="118">
        <v>0</v>
      </c>
      <c r="AH74" s="118">
        <v>0</v>
      </c>
      <c r="AI74" s="392" t="s">
        <v>77</v>
      </c>
      <c r="AJ74" s="118">
        <v>0</v>
      </c>
      <c r="AK74" s="392" t="s">
        <v>77</v>
      </c>
      <c r="AL74" s="392" t="s">
        <v>77</v>
      </c>
      <c r="AM74" s="124">
        <f t="shared" si="7"/>
        <v>0</v>
      </c>
      <c r="AN74" s="458">
        <f>+K74+AC74-AH74</f>
        <v>17500000</v>
      </c>
      <c r="AO74" s="119" t="s">
        <v>69</v>
      </c>
      <c r="AP74" s="451">
        <v>17500000</v>
      </c>
      <c r="AQ74" s="119" t="s">
        <v>1214</v>
      </c>
      <c r="AR74" s="118">
        <v>0</v>
      </c>
      <c r="AS74" s="392" t="s">
        <v>77</v>
      </c>
      <c r="AT74" s="463">
        <f t="shared" si="8"/>
        <v>14000000</v>
      </c>
      <c r="AU74" s="464">
        <v>3500000</v>
      </c>
      <c r="AV74" s="98">
        <f t="shared" si="9"/>
        <v>0.8</v>
      </c>
      <c r="AW74" s="392" t="s">
        <v>77</v>
      </c>
      <c r="AX74" s="119" t="s">
        <v>1215</v>
      </c>
      <c r="AY74" s="168" t="s">
        <v>7350</v>
      </c>
      <c r="AZ74" s="116" t="s">
        <v>69</v>
      </c>
      <c r="BA74" s="116" t="s">
        <v>69</v>
      </c>
    </row>
    <row r="75" spans="2:53" s="349" customFormat="1" ht="14.25" customHeight="1" x14ac:dyDescent="0.2">
      <c r="B75" s="116">
        <v>2024</v>
      </c>
      <c r="C75" s="116">
        <v>891780111</v>
      </c>
      <c r="D75" s="117" t="s">
        <v>64</v>
      </c>
      <c r="E75" s="118" t="s">
        <v>7349</v>
      </c>
      <c r="F75" s="168" t="s">
        <v>7348</v>
      </c>
      <c r="G75" s="119">
        <v>0</v>
      </c>
      <c r="H75" s="119" t="s">
        <v>75</v>
      </c>
      <c r="I75" s="116" t="s">
        <v>1819</v>
      </c>
      <c r="J75" s="118" t="s">
        <v>7347</v>
      </c>
      <c r="K75" s="159">
        <v>17500000</v>
      </c>
      <c r="L75" s="116" t="s">
        <v>70</v>
      </c>
      <c r="M75" s="393" t="s">
        <v>7346</v>
      </c>
      <c r="N75" s="202">
        <v>1082958955</v>
      </c>
      <c r="O75" s="389">
        <v>111</v>
      </c>
      <c r="P75" s="390">
        <v>45310</v>
      </c>
      <c r="Q75" s="159">
        <v>376500000</v>
      </c>
      <c r="R75" s="390">
        <v>45323</v>
      </c>
      <c r="S75" s="159">
        <v>17500000</v>
      </c>
      <c r="T75" s="119" t="s">
        <v>69</v>
      </c>
      <c r="U75" s="389">
        <v>63563343</v>
      </c>
      <c r="V75" s="258" t="s">
        <v>7319</v>
      </c>
      <c r="W75" s="390">
        <v>45323</v>
      </c>
      <c r="X75" s="390">
        <v>45323</v>
      </c>
      <c r="Y75" s="391" t="s">
        <v>77</v>
      </c>
      <c r="Z75" s="390">
        <v>45473</v>
      </c>
      <c r="AA75" s="124">
        <f t="shared" si="5"/>
        <v>150</v>
      </c>
      <c r="AB75" s="118">
        <v>0</v>
      </c>
      <c r="AC75" s="118">
        <v>0</v>
      </c>
      <c r="AD75" s="118">
        <v>0</v>
      </c>
      <c r="AE75" s="392" t="s">
        <v>77</v>
      </c>
      <c r="AF75" s="124">
        <f t="shared" si="6"/>
        <v>0</v>
      </c>
      <c r="AG75" s="118">
        <v>0</v>
      </c>
      <c r="AH75" s="118">
        <v>0</v>
      </c>
      <c r="AI75" s="392" t="s">
        <v>77</v>
      </c>
      <c r="AJ75" s="118">
        <v>0</v>
      </c>
      <c r="AK75" s="392" t="s">
        <v>77</v>
      </c>
      <c r="AL75" s="392" t="s">
        <v>77</v>
      </c>
      <c r="AM75" s="124">
        <f t="shared" si="7"/>
        <v>0</v>
      </c>
      <c r="AN75" s="458">
        <f>+K75+AC75-AH75</f>
        <v>17500000</v>
      </c>
      <c r="AO75" s="119" t="s">
        <v>69</v>
      </c>
      <c r="AP75" s="451">
        <v>17500000</v>
      </c>
      <c r="AQ75" s="119" t="s">
        <v>1214</v>
      </c>
      <c r="AR75" s="118">
        <v>0</v>
      </c>
      <c r="AS75" s="392" t="s">
        <v>77</v>
      </c>
      <c r="AT75" s="463">
        <f t="shared" si="8"/>
        <v>14000000</v>
      </c>
      <c r="AU75" s="464">
        <v>3500000</v>
      </c>
      <c r="AV75" s="98">
        <f t="shared" si="9"/>
        <v>0.8</v>
      </c>
      <c r="AW75" s="392" t="s">
        <v>77</v>
      </c>
      <c r="AX75" s="119" t="s">
        <v>1215</v>
      </c>
      <c r="AY75" s="168" t="s">
        <v>7345</v>
      </c>
      <c r="AZ75" s="116" t="s">
        <v>69</v>
      </c>
      <c r="BA75" s="116" t="s">
        <v>69</v>
      </c>
    </row>
    <row r="76" spans="2:53" s="349" customFormat="1" ht="14.25" customHeight="1" x14ac:dyDescent="0.2">
      <c r="B76" s="116">
        <v>2024</v>
      </c>
      <c r="C76" s="116">
        <v>891780111</v>
      </c>
      <c r="D76" s="117" t="s">
        <v>64</v>
      </c>
      <c r="E76" s="118" t="s">
        <v>7344</v>
      </c>
      <c r="F76" s="168" t="s">
        <v>7343</v>
      </c>
      <c r="G76" s="119">
        <v>0</v>
      </c>
      <c r="H76" s="119" t="s">
        <v>75</v>
      </c>
      <c r="I76" s="116" t="s">
        <v>1819</v>
      </c>
      <c r="J76" s="118" t="s">
        <v>7342</v>
      </c>
      <c r="K76" s="159">
        <v>31500000</v>
      </c>
      <c r="L76" s="116" t="s">
        <v>70</v>
      </c>
      <c r="M76" s="393" t="s">
        <v>7341</v>
      </c>
      <c r="N76" s="202">
        <v>1082944860</v>
      </c>
      <c r="O76" s="389">
        <v>235</v>
      </c>
      <c r="P76" s="390">
        <v>45323</v>
      </c>
      <c r="Q76" s="159">
        <v>674900000</v>
      </c>
      <c r="R76" s="390">
        <v>45324</v>
      </c>
      <c r="S76" s="159">
        <v>31500000</v>
      </c>
      <c r="T76" s="119" t="s">
        <v>69</v>
      </c>
      <c r="U76" s="389">
        <v>52705148</v>
      </c>
      <c r="V76" s="258" t="s">
        <v>6788</v>
      </c>
      <c r="W76" s="390">
        <v>45324</v>
      </c>
      <c r="X76" s="390">
        <v>45324</v>
      </c>
      <c r="Y76" s="391" t="s">
        <v>77</v>
      </c>
      <c r="Z76" s="390">
        <v>45595</v>
      </c>
      <c r="AA76" s="124">
        <f t="shared" si="5"/>
        <v>271</v>
      </c>
      <c r="AB76" s="118">
        <v>0</v>
      </c>
      <c r="AC76" s="118">
        <v>0</v>
      </c>
      <c r="AD76" s="118">
        <v>0</v>
      </c>
      <c r="AE76" s="392" t="s">
        <v>77</v>
      </c>
      <c r="AF76" s="124">
        <f t="shared" si="6"/>
        <v>0</v>
      </c>
      <c r="AG76" s="118">
        <v>0</v>
      </c>
      <c r="AH76" s="118">
        <v>0</v>
      </c>
      <c r="AI76" s="392" t="s">
        <v>77</v>
      </c>
      <c r="AJ76" s="118">
        <v>0</v>
      </c>
      <c r="AK76" s="392" t="s">
        <v>77</v>
      </c>
      <c r="AL76" s="392" t="s">
        <v>77</v>
      </c>
      <c r="AM76" s="124">
        <f t="shared" si="7"/>
        <v>0</v>
      </c>
      <c r="AN76" s="458">
        <f>+K76+AC76-AH76</f>
        <v>31500000</v>
      </c>
      <c r="AO76" s="119" t="s">
        <v>1214</v>
      </c>
      <c r="AP76" s="159">
        <v>0</v>
      </c>
      <c r="AQ76" s="119" t="s">
        <v>1214</v>
      </c>
      <c r="AR76" s="118">
        <v>0</v>
      </c>
      <c r="AS76" s="392" t="s">
        <v>77</v>
      </c>
      <c r="AT76" s="463">
        <f t="shared" si="8"/>
        <v>10500000</v>
      </c>
      <c r="AU76" s="464">
        <v>21000000</v>
      </c>
      <c r="AV76" s="98">
        <f t="shared" si="9"/>
        <v>0.33333333333333331</v>
      </c>
      <c r="AW76" s="392" t="s">
        <v>77</v>
      </c>
      <c r="AX76" s="119" t="s">
        <v>1215</v>
      </c>
      <c r="AY76" s="168" t="s">
        <v>7340</v>
      </c>
      <c r="AZ76" s="116" t="s">
        <v>69</v>
      </c>
      <c r="BA76" s="116" t="s">
        <v>69</v>
      </c>
    </row>
    <row r="77" spans="2:53" s="349" customFormat="1" ht="14.25" customHeight="1" x14ac:dyDescent="0.2">
      <c r="B77" s="116">
        <v>2024</v>
      </c>
      <c r="C77" s="116">
        <v>891780111</v>
      </c>
      <c r="D77" s="117" t="s">
        <v>64</v>
      </c>
      <c r="E77" s="118" t="s">
        <v>7339</v>
      </c>
      <c r="F77" s="168" t="s">
        <v>7338</v>
      </c>
      <c r="G77" s="119">
        <v>0</v>
      </c>
      <c r="H77" s="119" t="s">
        <v>75</v>
      </c>
      <c r="I77" s="116" t="s">
        <v>1819</v>
      </c>
      <c r="J77" s="118" t="s">
        <v>7337</v>
      </c>
      <c r="K77" s="159">
        <v>14800000</v>
      </c>
      <c r="L77" s="116" t="s">
        <v>70</v>
      </c>
      <c r="M77" s="393" t="s">
        <v>7336</v>
      </c>
      <c r="N77" s="202">
        <v>1104429269</v>
      </c>
      <c r="O77" s="389">
        <v>37</v>
      </c>
      <c r="P77" s="390">
        <v>45306</v>
      </c>
      <c r="Q77" s="159">
        <v>132500000</v>
      </c>
      <c r="R77" s="390">
        <v>45324</v>
      </c>
      <c r="S77" s="159">
        <v>14800000</v>
      </c>
      <c r="T77" s="119" t="s">
        <v>69</v>
      </c>
      <c r="U77" s="389">
        <v>52389076</v>
      </c>
      <c r="V77" s="258" t="s">
        <v>7335</v>
      </c>
      <c r="W77" s="390">
        <v>45324</v>
      </c>
      <c r="X77" s="390">
        <v>45324</v>
      </c>
      <c r="Y77" s="391" t="s">
        <v>77</v>
      </c>
      <c r="Z77" s="390">
        <v>45443</v>
      </c>
      <c r="AA77" s="124">
        <f t="shared" si="5"/>
        <v>119</v>
      </c>
      <c r="AB77" s="118">
        <v>0</v>
      </c>
      <c r="AC77" s="118">
        <v>0</v>
      </c>
      <c r="AD77" s="118">
        <v>0</v>
      </c>
      <c r="AE77" s="392" t="s">
        <v>77</v>
      </c>
      <c r="AF77" s="124">
        <f t="shared" si="6"/>
        <v>0</v>
      </c>
      <c r="AG77" s="118">
        <v>0</v>
      </c>
      <c r="AH77" s="118">
        <v>0</v>
      </c>
      <c r="AI77" s="392" t="s">
        <v>77</v>
      </c>
      <c r="AJ77" s="118">
        <v>0</v>
      </c>
      <c r="AK77" s="392" t="s">
        <v>77</v>
      </c>
      <c r="AL77" s="392" t="s">
        <v>77</v>
      </c>
      <c r="AM77" s="124">
        <f t="shared" si="7"/>
        <v>0</v>
      </c>
      <c r="AN77" s="458">
        <f>+K77+AC77-AH77</f>
        <v>14800000</v>
      </c>
      <c r="AO77" s="119" t="s">
        <v>69</v>
      </c>
      <c r="AP77" s="159">
        <v>14800000</v>
      </c>
      <c r="AQ77" s="119" t="s">
        <v>1214</v>
      </c>
      <c r="AR77" s="118">
        <v>0</v>
      </c>
      <c r="AS77" s="392" t="s">
        <v>77</v>
      </c>
      <c r="AT77" s="463">
        <f t="shared" si="8"/>
        <v>14800000</v>
      </c>
      <c r="AU77" s="464">
        <v>0</v>
      </c>
      <c r="AV77" s="98">
        <f t="shared" si="9"/>
        <v>1</v>
      </c>
      <c r="AW77" s="392" t="s">
        <v>77</v>
      </c>
      <c r="AX77" s="119" t="s">
        <v>1497</v>
      </c>
      <c r="AY77" s="168" t="s">
        <v>7334</v>
      </c>
      <c r="AZ77" s="116" t="s">
        <v>69</v>
      </c>
      <c r="BA77" s="116" t="s">
        <v>69</v>
      </c>
    </row>
    <row r="78" spans="2:53" s="349" customFormat="1" ht="14.25" customHeight="1" x14ac:dyDescent="0.2">
      <c r="B78" s="116">
        <v>2024</v>
      </c>
      <c r="C78" s="116">
        <v>891780111</v>
      </c>
      <c r="D78" s="117" t="s">
        <v>64</v>
      </c>
      <c r="E78" s="118" t="s">
        <v>7333</v>
      </c>
      <c r="F78" s="168" t="s">
        <v>7332</v>
      </c>
      <c r="G78" s="119">
        <v>0</v>
      </c>
      <c r="H78" s="119" t="s">
        <v>75</v>
      </c>
      <c r="I78" s="116" t="s">
        <v>1819</v>
      </c>
      <c r="J78" s="118" t="s">
        <v>7331</v>
      </c>
      <c r="K78" s="159">
        <v>7845200</v>
      </c>
      <c r="L78" s="116" t="s">
        <v>70</v>
      </c>
      <c r="M78" s="393" t="s">
        <v>7330</v>
      </c>
      <c r="N78" s="202">
        <v>1083012321</v>
      </c>
      <c r="O78" s="389">
        <v>235</v>
      </c>
      <c r="P78" s="390">
        <v>45323</v>
      </c>
      <c r="Q78" s="159">
        <v>674900000</v>
      </c>
      <c r="R78" s="390">
        <v>45324</v>
      </c>
      <c r="S78" s="159">
        <v>7845200</v>
      </c>
      <c r="T78" s="119" t="s">
        <v>69</v>
      </c>
      <c r="U78" s="389">
        <v>52705148</v>
      </c>
      <c r="V78" s="258" t="s">
        <v>6788</v>
      </c>
      <c r="W78" s="390">
        <v>45324</v>
      </c>
      <c r="X78" s="390">
        <v>45324</v>
      </c>
      <c r="Y78" s="391" t="s">
        <v>77</v>
      </c>
      <c r="Z78" s="390">
        <v>45381</v>
      </c>
      <c r="AA78" s="124">
        <f t="shared" si="5"/>
        <v>57</v>
      </c>
      <c r="AB78" s="118">
        <v>0</v>
      </c>
      <c r="AC78" s="118">
        <v>0</v>
      </c>
      <c r="AD78" s="118">
        <v>0</v>
      </c>
      <c r="AE78" s="392" t="s">
        <v>77</v>
      </c>
      <c r="AF78" s="124">
        <f t="shared" si="6"/>
        <v>0</v>
      </c>
      <c r="AG78" s="118">
        <v>0</v>
      </c>
      <c r="AH78" s="118">
        <v>0</v>
      </c>
      <c r="AI78" s="392" t="s">
        <v>77</v>
      </c>
      <c r="AJ78" s="118">
        <v>0</v>
      </c>
      <c r="AK78" s="392" t="s">
        <v>77</v>
      </c>
      <c r="AL78" s="392" t="s">
        <v>77</v>
      </c>
      <c r="AM78" s="124">
        <f t="shared" si="7"/>
        <v>0</v>
      </c>
      <c r="AN78" s="458">
        <f>+K78+AC78-AH78</f>
        <v>7845200</v>
      </c>
      <c r="AO78" s="119" t="s">
        <v>1214</v>
      </c>
      <c r="AP78" s="159">
        <v>0</v>
      </c>
      <c r="AQ78" s="119" t="s">
        <v>1214</v>
      </c>
      <c r="AR78" s="118">
        <v>0</v>
      </c>
      <c r="AS78" s="392" t="s">
        <v>77</v>
      </c>
      <c r="AT78" s="463">
        <f t="shared" si="8"/>
        <v>7845200</v>
      </c>
      <c r="AU78" s="464">
        <v>0</v>
      </c>
      <c r="AV78" s="98">
        <f t="shared" si="9"/>
        <v>1</v>
      </c>
      <c r="AW78" s="392" t="s">
        <v>77</v>
      </c>
      <c r="AX78" s="119" t="s">
        <v>1497</v>
      </c>
      <c r="AY78" s="168" t="s">
        <v>7329</v>
      </c>
      <c r="AZ78" s="116" t="s">
        <v>69</v>
      </c>
      <c r="BA78" s="116" t="s">
        <v>69</v>
      </c>
    </row>
    <row r="79" spans="2:53" s="349" customFormat="1" ht="14.25" customHeight="1" x14ac:dyDescent="0.2">
      <c r="B79" s="116">
        <v>2024</v>
      </c>
      <c r="C79" s="116">
        <v>891780111</v>
      </c>
      <c r="D79" s="117" t="s">
        <v>64</v>
      </c>
      <c r="E79" s="118" t="s">
        <v>7328</v>
      </c>
      <c r="F79" s="168" t="s">
        <v>7327</v>
      </c>
      <c r="G79" s="119">
        <v>0</v>
      </c>
      <c r="H79" s="119" t="s">
        <v>75</v>
      </c>
      <c r="I79" s="116" t="s">
        <v>1819</v>
      </c>
      <c r="J79" s="118" t="s">
        <v>7326</v>
      </c>
      <c r="K79" s="159">
        <v>14400000</v>
      </c>
      <c r="L79" s="116" t="s">
        <v>70</v>
      </c>
      <c r="M79" s="393" t="s">
        <v>7325</v>
      </c>
      <c r="N79" s="202">
        <v>1082839048</v>
      </c>
      <c r="O79" s="389">
        <v>39</v>
      </c>
      <c r="P79" s="390">
        <v>45306</v>
      </c>
      <c r="Q79" s="159">
        <v>524300000</v>
      </c>
      <c r="R79" s="390">
        <v>45324</v>
      </c>
      <c r="S79" s="159">
        <v>14400000</v>
      </c>
      <c r="T79" s="119" t="s">
        <v>69</v>
      </c>
      <c r="U79" s="389">
        <v>39049658</v>
      </c>
      <c r="V79" s="258" t="s">
        <v>7207</v>
      </c>
      <c r="W79" s="390">
        <v>45324</v>
      </c>
      <c r="X79" s="390">
        <v>45324</v>
      </c>
      <c r="Y79" s="391" t="s">
        <v>77</v>
      </c>
      <c r="Z79" s="390">
        <v>45412</v>
      </c>
      <c r="AA79" s="124">
        <f t="shared" si="5"/>
        <v>88</v>
      </c>
      <c r="AB79" s="118">
        <v>0</v>
      </c>
      <c r="AC79" s="118">
        <v>0</v>
      </c>
      <c r="AD79" s="118">
        <v>0</v>
      </c>
      <c r="AE79" s="392" t="s">
        <v>77</v>
      </c>
      <c r="AF79" s="124">
        <f t="shared" si="6"/>
        <v>0</v>
      </c>
      <c r="AG79" s="118">
        <v>0</v>
      </c>
      <c r="AH79" s="118">
        <v>0</v>
      </c>
      <c r="AI79" s="392" t="s">
        <v>77</v>
      </c>
      <c r="AJ79" s="118">
        <v>0</v>
      </c>
      <c r="AK79" s="392" t="s">
        <v>77</v>
      </c>
      <c r="AL79" s="392" t="s">
        <v>77</v>
      </c>
      <c r="AM79" s="124">
        <f t="shared" si="7"/>
        <v>0</v>
      </c>
      <c r="AN79" s="458">
        <f>+K79+AC79-AH79</f>
        <v>14400000</v>
      </c>
      <c r="AO79" s="119" t="s">
        <v>69</v>
      </c>
      <c r="AP79" s="159">
        <v>14400000</v>
      </c>
      <c r="AQ79" s="119" t="s">
        <v>1214</v>
      </c>
      <c r="AR79" s="118">
        <v>0</v>
      </c>
      <c r="AS79" s="392" t="s">
        <v>77</v>
      </c>
      <c r="AT79" s="463">
        <f t="shared" si="8"/>
        <v>9600000</v>
      </c>
      <c r="AU79" s="464">
        <v>4800000</v>
      </c>
      <c r="AV79" s="98">
        <f t="shared" si="9"/>
        <v>0.66666666666666663</v>
      </c>
      <c r="AW79" s="392" t="s">
        <v>77</v>
      </c>
      <c r="AX79" s="119" t="s">
        <v>1215</v>
      </c>
      <c r="AY79" s="168" t="s">
        <v>7324</v>
      </c>
      <c r="AZ79" s="116" t="s">
        <v>69</v>
      </c>
      <c r="BA79" s="116" t="s">
        <v>69</v>
      </c>
    </row>
    <row r="80" spans="2:53" s="349" customFormat="1" ht="14.25" customHeight="1" x14ac:dyDescent="0.2">
      <c r="B80" s="116">
        <v>2024</v>
      </c>
      <c r="C80" s="116">
        <v>891780111</v>
      </c>
      <c r="D80" s="117" t="s">
        <v>64</v>
      </c>
      <c r="E80" s="118" t="s">
        <v>7323</v>
      </c>
      <c r="F80" s="168" t="s">
        <v>7322</v>
      </c>
      <c r="G80" s="119">
        <v>0</v>
      </c>
      <c r="H80" s="119" t="s">
        <v>75</v>
      </c>
      <c r="I80" s="116" t="s">
        <v>1819</v>
      </c>
      <c r="J80" s="118" t="s">
        <v>7321</v>
      </c>
      <c r="K80" s="159">
        <v>6000000</v>
      </c>
      <c r="L80" s="116" t="s">
        <v>70</v>
      </c>
      <c r="M80" s="393" t="s">
        <v>7320</v>
      </c>
      <c r="N80" s="202">
        <v>1082935318</v>
      </c>
      <c r="O80" s="389">
        <v>120</v>
      </c>
      <c r="P80" s="390">
        <v>45313</v>
      </c>
      <c r="Q80" s="159">
        <v>28250000</v>
      </c>
      <c r="R80" s="390">
        <v>45324</v>
      </c>
      <c r="S80" s="159">
        <v>6000000</v>
      </c>
      <c r="T80" s="119" t="s">
        <v>69</v>
      </c>
      <c r="U80" s="389">
        <v>63563343</v>
      </c>
      <c r="V80" s="258" t="s">
        <v>7319</v>
      </c>
      <c r="W80" s="390">
        <v>45324</v>
      </c>
      <c r="X80" s="390">
        <v>45324</v>
      </c>
      <c r="Y80" s="391" t="s">
        <v>77</v>
      </c>
      <c r="Z80" s="390">
        <v>45351</v>
      </c>
      <c r="AA80" s="124">
        <f t="shared" si="5"/>
        <v>27</v>
      </c>
      <c r="AB80" s="118">
        <v>0</v>
      </c>
      <c r="AC80" s="118">
        <v>0</v>
      </c>
      <c r="AD80" s="118">
        <v>0</v>
      </c>
      <c r="AE80" s="392" t="s">
        <v>77</v>
      </c>
      <c r="AF80" s="124">
        <f t="shared" si="6"/>
        <v>0</v>
      </c>
      <c r="AG80" s="118">
        <v>0</v>
      </c>
      <c r="AH80" s="118">
        <v>0</v>
      </c>
      <c r="AI80" s="392" t="s">
        <v>77</v>
      </c>
      <c r="AJ80" s="118">
        <v>0</v>
      </c>
      <c r="AK80" s="392" t="s">
        <v>77</v>
      </c>
      <c r="AL80" s="392" t="s">
        <v>77</v>
      </c>
      <c r="AM80" s="124">
        <f t="shared" si="7"/>
        <v>0</v>
      </c>
      <c r="AN80" s="458">
        <f>+K80+AC80-AH80</f>
        <v>6000000</v>
      </c>
      <c r="AO80" s="119" t="s">
        <v>1214</v>
      </c>
      <c r="AP80" s="159">
        <v>0</v>
      </c>
      <c r="AQ80" s="119" t="s">
        <v>1214</v>
      </c>
      <c r="AR80" s="118">
        <v>0</v>
      </c>
      <c r="AS80" s="392" t="s">
        <v>77</v>
      </c>
      <c r="AT80" s="463">
        <f t="shared" si="8"/>
        <v>6000000</v>
      </c>
      <c r="AU80" s="464">
        <v>0</v>
      </c>
      <c r="AV80" s="98">
        <f t="shared" si="9"/>
        <v>1</v>
      </c>
      <c r="AW80" s="392" t="s">
        <v>77</v>
      </c>
      <c r="AX80" s="119" t="s">
        <v>1497</v>
      </c>
      <c r="AY80" s="168" t="s">
        <v>7318</v>
      </c>
      <c r="AZ80" s="116" t="s">
        <v>69</v>
      </c>
      <c r="BA80" s="116" t="s">
        <v>69</v>
      </c>
    </row>
    <row r="81" spans="2:53" s="349" customFormat="1" ht="14.25" customHeight="1" x14ac:dyDescent="0.2">
      <c r="B81" s="116">
        <v>2024</v>
      </c>
      <c r="C81" s="116">
        <v>891780111</v>
      </c>
      <c r="D81" s="117" t="s">
        <v>64</v>
      </c>
      <c r="E81" s="118" t="s">
        <v>7317</v>
      </c>
      <c r="F81" s="168" t="s">
        <v>7316</v>
      </c>
      <c r="G81" s="119">
        <v>0</v>
      </c>
      <c r="H81" s="119" t="s">
        <v>75</v>
      </c>
      <c r="I81" s="116" t="s">
        <v>1819</v>
      </c>
      <c r="J81" s="118" t="s">
        <v>7315</v>
      </c>
      <c r="K81" s="159">
        <v>17500000</v>
      </c>
      <c r="L81" s="116" t="s">
        <v>70</v>
      </c>
      <c r="M81" s="393" t="s">
        <v>7314</v>
      </c>
      <c r="N81" s="202">
        <v>1140863901</v>
      </c>
      <c r="O81" s="389">
        <v>36</v>
      </c>
      <c r="P81" s="390">
        <v>45306</v>
      </c>
      <c r="Q81" s="159">
        <v>734700000</v>
      </c>
      <c r="R81" s="390">
        <v>45324</v>
      </c>
      <c r="S81" s="159">
        <v>17500000</v>
      </c>
      <c r="T81" s="119" t="s">
        <v>69</v>
      </c>
      <c r="U81" s="389">
        <v>85155551</v>
      </c>
      <c r="V81" s="258" t="s">
        <v>6500</v>
      </c>
      <c r="W81" s="390">
        <v>45324</v>
      </c>
      <c r="X81" s="390">
        <v>45324</v>
      </c>
      <c r="Y81" s="391" t="s">
        <v>77</v>
      </c>
      <c r="Z81" s="390">
        <v>45473</v>
      </c>
      <c r="AA81" s="124">
        <f t="shared" si="5"/>
        <v>149</v>
      </c>
      <c r="AB81" s="118">
        <v>0</v>
      </c>
      <c r="AC81" s="118">
        <v>0</v>
      </c>
      <c r="AD81" s="118">
        <v>0</v>
      </c>
      <c r="AE81" s="392" t="s">
        <v>77</v>
      </c>
      <c r="AF81" s="124">
        <f t="shared" si="6"/>
        <v>0</v>
      </c>
      <c r="AG81" s="118">
        <v>0</v>
      </c>
      <c r="AH81" s="118">
        <v>0</v>
      </c>
      <c r="AI81" s="392" t="s">
        <v>77</v>
      </c>
      <c r="AJ81" s="118">
        <v>0</v>
      </c>
      <c r="AK81" s="392" t="s">
        <v>77</v>
      </c>
      <c r="AL81" s="392" t="s">
        <v>77</v>
      </c>
      <c r="AM81" s="124">
        <f t="shared" si="7"/>
        <v>0</v>
      </c>
      <c r="AN81" s="458">
        <f>+K81+AC81-AH81</f>
        <v>17500000</v>
      </c>
      <c r="AO81" s="119" t="s">
        <v>69</v>
      </c>
      <c r="AP81" s="159">
        <v>17500000</v>
      </c>
      <c r="AQ81" s="119" t="s">
        <v>1214</v>
      </c>
      <c r="AR81" s="118">
        <v>0</v>
      </c>
      <c r="AS81" s="392" t="s">
        <v>77</v>
      </c>
      <c r="AT81" s="463">
        <f t="shared" si="8"/>
        <v>14000000</v>
      </c>
      <c r="AU81" s="464">
        <v>3500000</v>
      </c>
      <c r="AV81" s="98">
        <f t="shared" si="9"/>
        <v>0.8</v>
      </c>
      <c r="AW81" s="392" t="s">
        <v>77</v>
      </c>
      <c r="AX81" s="119" t="s">
        <v>1215</v>
      </c>
      <c r="AY81" s="168" t="s">
        <v>7313</v>
      </c>
      <c r="AZ81" s="116" t="s">
        <v>69</v>
      </c>
      <c r="BA81" s="116" t="s">
        <v>69</v>
      </c>
    </row>
    <row r="82" spans="2:53" s="349" customFormat="1" ht="14.25" customHeight="1" x14ac:dyDescent="0.2">
      <c r="B82" s="116">
        <v>2024</v>
      </c>
      <c r="C82" s="116">
        <v>891780111</v>
      </c>
      <c r="D82" s="117" t="s">
        <v>64</v>
      </c>
      <c r="E82" s="118" t="s">
        <v>7312</v>
      </c>
      <c r="F82" s="168" t="s">
        <v>7311</v>
      </c>
      <c r="G82" s="119">
        <v>0</v>
      </c>
      <c r="H82" s="119" t="s">
        <v>75</v>
      </c>
      <c r="I82" s="116" t="s">
        <v>1819</v>
      </c>
      <c r="J82" s="118" t="s">
        <v>7310</v>
      </c>
      <c r="K82" s="159">
        <v>33943500</v>
      </c>
      <c r="L82" s="116" t="s">
        <v>70</v>
      </c>
      <c r="M82" s="393" t="s">
        <v>7309</v>
      </c>
      <c r="N82" s="202">
        <v>1082999568</v>
      </c>
      <c r="O82" s="389">
        <v>235</v>
      </c>
      <c r="P82" s="390">
        <v>45323</v>
      </c>
      <c r="Q82" s="159">
        <v>674900000</v>
      </c>
      <c r="R82" s="390">
        <v>45324</v>
      </c>
      <c r="S82" s="159">
        <v>33943500</v>
      </c>
      <c r="T82" s="119" t="s">
        <v>69</v>
      </c>
      <c r="U82" s="389">
        <v>52705148</v>
      </c>
      <c r="V82" s="258" t="s">
        <v>7303</v>
      </c>
      <c r="W82" s="390">
        <v>45324</v>
      </c>
      <c r="X82" s="390">
        <v>45324</v>
      </c>
      <c r="Y82" s="391" t="s">
        <v>77</v>
      </c>
      <c r="Z82" s="390">
        <v>45595</v>
      </c>
      <c r="AA82" s="124">
        <f t="shared" si="5"/>
        <v>271</v>
      </c>
      <c r="AB82" s="118">
        <v>0</v>
      </c>
      <c r="AC82" s="118">
        <v>0</v>
      </c>
      <c r="AD82" s="118">
        <v>0</v>
      </c>
      <c r="AE82" s="392" t="s">
        <v>77</v>
      </c>
      <c r="AF82" s="124">
        <f t="shared" si="6"/>
        <v>0</v>
      </c>
      <c r="AG82" s="118">
        <v>0</v>
      </c>
      <c r="AH82" s="118">
        <v>0</v>
      </c>
      <c r="AI82" s="392" t="s">
        <v>77</v>
      </c>
      <c r="AJ82" s="118">
        <v>0</v>
      </c>
      <c r="AK82" s="392" t="s">
        <v>77</v>
      </c>
      <c r="AL82" s="392" t="s">
        <v>77</v>
      </c>
      <c r="AM82" s="124">
        <f t="shared" si="7"/>
        <v>0</v>
      </c>
      <c r="AN82" s="458">
        <f>+K82+AC82-AH82</f>
        <v>33943500</v>
      </c>
      <c r="AO82" s="119" t="s">
        <v>1214</v>
      </c>
      <c r="AP82" s="159">
        <v>0</v>
      </c>
      <c r="AQ82" s="119" t="s">
        <v>1214</v>
      </c>
      <c r="AR82" s="118">
        <v>0</v>
      </c>
      <c r="AS82" s="392" t="s">
        <v>77</v>
      </c>
      <c r="AT82" s="463">
        <f t="shared" si="8"/>
        <v>11314500</v>
      </c>
      <c r="AU82" s="464">
        <v>22629000</v>
      </c>
      <c r="AV82" s="98">
        <f t="shared" si="9"/>
        <v>0.33333333333333331</v>
      </c>
      <c r="AW82" s="392" t="s">
        <v>77</v>
      </c>
      <c r="AX82" s="119" t="s">
        <v>1215</v>
      </c>
      <c r="AY82" s="168" t="s">
        <v>7308</v>
      </c>
      <c r="AZ82" s="116" t="s">
        <v>69</v>
      </c>
      <c r="BA82" s="116" t="s">
        <v>69</v>
      </c>
    </row>
    <row r="83" spans="2:53" s="349" customFormat="1" ht="14.25" customHeight="1" x14ac:dyDescent="0.2">
      <c r="B83" s="116">
        <v>2024</v>
      </c>
      <c r="C83" s="116">
        <v>891780111</v>
      </c>
      <c r="D83" s="117" t="s">
        <v>64</v>
      </c>
      <c r="E83" s="118" t="s">
        <v>7307</v>
      </c>
      <c r="F83" s="168" t="s">
        <v>7306</v>
      </c>
      <c r="G83" s="119">
        <v>0</v>
      </c>
      <c r="H83" s="119" t="s">
        <v>75</v>
      </c>
      <c r="I83" s="116" t="s">
        <v>1819</v>
      </c>
      <c r="J83" s="118" t="s">
        <v>7305</v>
      </c>
      <c r="K83" s="159">
        <v>47481200</v>
      </c>
      <c r="L83" s="116" t="s">
        <v>70</v>
      </c>
      <c r="M83" s="393" t="s">
        <v>7304</v>
      </c>
      <c r="N83" s="202">
        <v>49721242</v>
      </c>
      <c r="O83" s="389">
        <v>235</v>
      </c>
      <c r="P83" s="390">
        <v>45323</v>
      </c>
      <c r="Q83" s="159">
        <v>674900000</v>
      </c>
      <c r="R83" s="390">
        <v>45324</v>
      </c>
      <c r="S83" s="159">
        <v>47481200</v>
      </c>
      <c r="T83" s="119" t="s">
        <v>69</v>
      </c>
      <c r="U83" s="389">
        <v>52705148</v>
      </c>
      <c r="V83" s="258" t="s">
        <v>7303</v>
      </c>
      <c r="W83" s="390">
        <v>45324</v>
      </c>
      <c r="X83" s="390">
        <v>45324</v>
      </c>
      <c r="Y83" s="391" t="s">
        <v>77</v>
      </c>
      <c r="Z83" s="390">
        <v>45595</v>
      </c>
      <c r="AA83" s="124">
        <f t="shared" si="5"/>
        <v>271</v>
      </c>
      <c r="AB83" s="118">
        <v>0</v>
      </c>
      <c r="AC83" s="118">
        <v>0</v>
      </c>
      <c r="AD83" s="118">
        <v>0</v>
      </c>
      <c r="AE83" s="392" t="s">
        <v>77</v>
      </c>
      <c r="AF83" s="124">
        <f t="shared" si="6"/>
        <v>0</v>
      </c>
      <c r="AG83" s="118">
        <v>0</v>
      </c>
      <c r="AH83" s="118">
        <v>0</v>
      </c>
      <c r="AI83" s="392" t="s">
        <v>77</v>
      </c>
      <c r="AJ83" s="118">
        <v>0</v>
      </c>
      <c r="AK83" s="392" t="s">
        <v>77</v>
      </c>
      <c r="AL83" s="392" t="s">
        <v>77</v>
      </c>
      <c r="AM83" s="124">
        <f t="shared" si="7"/>
        <v>0</v>
      </c>
      <c r="AN83" s="458">
        <f>+K83+AC83-AH83</f>
        <v>47481200</v>
      </c>
      <c r="AO83" s="119" t="s">
        <v>1214</v>
      </c>
      <c r="AP83" s="159">
        <v>0</v>
      </c>
      <c r="AQ83" s="119" t="s">
        <v>1214</v>
      </c>
      <c r="AR83" s="118">
        <v>0</v>
      </c>
      <c r="AS83" s="392" t="s">
        <v>77</v>
      </c>
      <c r="AT83" s="463">
        <f t="shared" si="8"/>
        <v>5275688</v>
      </c>
      <c r="AU83" s="464">
        <v>42205512</v>
      </c>
      <c r="AV83" s="98">
        <f t="shared" si="9"/>
        <v>0.1111110923902513</v>
      </c>
      <c r="AW83" s="392" t="s">
        <v>77</v>
      </c>
      <c r="AX83" s="119" t="s">
        <v>1215</v>
      </c>
      <c r="AY83" s="168" t="s">
        <v>7302</v>
      </c>
      <c r="AZ83" s="116" t="s">
        <v>69</v>
      </c>
      <c r="BA83" s="116" t="s">
        <v>69</v>
      </c>
    </row>
    <row r="84" spans="2:53" s="349" customFormat="1" ht="14.25" customHeight="1" x14ac:dyDescent="0.2">
      <c r="B84" s="116">
        <v>2024</v>
      </c>
      <c r="C84" s="116">
        <v>891780111</v>
      </c>
      <c r="D84" s="117" t="s">
        <v>64</v>
      </c>
      <c r="E84" s="118" t="s">
        <v>7301</v>
      </c>
      <c r="F84" s="168" t="s">
        <v>7300</v>
      </c>
      <c r="G84" s="119">
        <v>0</v>
      </c>
      <c r="H84" s="119" t="s">
        <v>75</v>
      </c>
      <c r="I84" s="116" t="s">
        <v>1819</v>
      </c>
      <c r="J84" s="118" t="s">
        <v>7299</v>
      </c>
      <c r="K84" s="159">
        <v>10500000</v>
      </c>
      <c r="L84" s="116" t="s">
        <v>70</v>
      </c>
      <c r="M84" s="393" t="s">
        <v>6864</v>
      </c>
      <c r="N84" s="202">
        <v>36694608</v>
      </c>
      <c r="O84" s="389">
        <v>35</v>
      </c>
      <c r="P84" s="390">
        <v>45306</v>
      </c>
      <c r="Q84" s="159">
        <v>807300000</v>
      </c>
      <c r="R84" s="390">
        <v>45327</v>
      </c>
      <c r="S84" s="159">
        <v>10500000</v>
      </c>
      <c r="T84" s="119" t="s">
        <v>69</v>
      </c>
      <c r="U84" s="389">
        <v>57461852</v>
      </c>
      <c r="V84" s="258" t="s">
        <v>6674</v>
      </c>
      <c r="W84" s="390">
        <v>45327</v>
      </c>
      <c r="X84" s="390">
        <v>45327</v>
      </c>
      <c r="Y84" s="391" t="s">
        <v>77</v>
      </c>
      <c r="Z84" s="390">
        <v>45412</v>
      </c>
      <c r="AA84" s="124">
        <f t="shared" si="5"/>
        <v>85</v>
      </c>
      <c r="AB84" s="118">
        <v>0</v>
      </c>
      <c r="AC84" s="118">
        <v>0</v>
      </c>
      <c r="AD84" s="118">
        <v>0</v>
      </c>
      <c r="AE84" s="392" t="s">
        <v>77</v>
      </c>
      <c r="AF84" s="124">
        <f t="shared" si="6"/>
        <v>0</v>
      </c>
      <c r="AG84" s="118">
        <v>0</v>
      </c>
      <c r="AH84" s="118">
        <v>0</v>
      </c>
      <c r="AI84" s="392" t="s">
        <v>77</v>
      </c>
      <c r="AJ84" s="118">
        <v>0</v>
      </c>
      <c r="AK84" s="392" t="s">
        <v>77</v>
      </c>
      <c r="AL84" s="392" t="s">
        <v>77</v>
      </c>
      <c r="AM84" s="124">
        <f t="shared" si="7"/>
        <v>0</v>
      </c>
      <c r="AN84" s="458">
        <f>+K84+AC84-AH84</f>
        <v>10500000</v>
      </c>
      <c r="AO84" s="119" t="s">
        <v>69</v>
      </c>
      <c r="AP84" s="159">
        <v>10500000</v>
      </c>
      <c r="AQ84" s="119" t="s">
        <v>1214</v>
      </c>
      <c r="AR84" s="118">
        <v>0</v>
      </c>
      <c r="AS84" s="392" t="s">
        <v>77</v>
      </c>
      <c r="AT84" s="463">
        <f t="shared" si="8"/>
        <v>10500000</v>
      </c>
      <c r="AU84" s="464">
        <v>0</v>
      </c>
      <c r="AV84" s="98">
        <f t="shared" si="9"/>
        <v>1</v>
      </c>
      <c r="AW84" s="392" t="s">
        <v>77</v>
      </c>
      <c r="AX84" s="119" t="s">
        <v>1497</v>
      </c>
      <c r="AY84" s="168" t="s">
        <v>7298</v>
      </c>
      <c r="AZ84" s="116" t="s">
        <v>69</v>
      </c>
      <c r="BA84" s="116" t="s">
        <v>69</v>
      </c>
    </row>
    <row r="85" spans="2:53" s="349" customFormat="1" ht="14.25" customHeight="1" x14ac:dyDescent="0.2">
      <c r="B85" s="116">
        <v>2024</v>
      </c>
      <c r="C85" s="116">
        <v>891780111</v>
      </c>
      <c r="D85" s="117" t="s">
        <v>64</v>
      </c>
      <c r="E85" s="118" t="s">
        <v>7297</v>
      </c>
      <c r="F85" s="168" t="s">
        <v>7296</v>
      </c>
      <c r="G85" s="119">
        <v>0</v>
      </c>
      <c r="H85" s="119" t="s">
        <v>75</v>
      </c>
      <c r="I85" s="116" t="s">
        <v>1819</v>
      </c>
      <c r="J85" s="118" t="s">
        <v>7246</v>
      </c>
      <c r="K85" s="159">
        <v>17500000</v>
      </c>
      <c r="L85" s="116" t="s">
        <v>70</v>
      </c>
      <c r="M85" s="393" t="s">
        <v>7295</v>
      </c>
      <c r="N85" s="202">
        <v>1083034387</v>
      </c>
      <c r="O85" s="389">
        <v>34</v>
      </c>
      <c r="P85" s="390">
        <v>45306</v>
      </c>
      <c r="Q85" s="159">
        <v>305400000</v>
      </c>
      <c r="R85" s="390">
        <v>45327</v>
      </c>
      <c r="S85" s="159">
        <v>17500000</v>
      </c>
      <c r="T85" s="119" t="s">
        <v>69</v>
      </c>
      <c r="U85" s="389">
        <v>1082903415</v>
      </c>
      <c r="V85" s="258" t="s">
        <v>6906</v>
      </c>
      <c r="W85" s="390">
        <v>45327</v>
      </c>
      <c r="X85" s="390">
        <v>45327</v>
      </c>
      <c r="Y85" s="391" t="s">
        <v>77</v>
      </c>
      <c r="Z85" s="390">
        <v>45473</v>
      </c>
      <c r="AA85" s="124">
        <f t="shared" si="5"/>
        <v>146</v>
      </c>
      <c r="AB85" s="118">
        <v>0</v>
      </c>
      <c r="AC85" s="118">
        <v>0</v>
      </c>
      <c r="AD85" s="118">
        <v>0</v>
      </c>
      <c r="AE85" s="392" t="s">
        <v>77</v>
      </c>
      <c r="AF85" s="124">
        <f t="shared" si="6"/>
        <v>0</v>
      </c>
      <c r="AG85" s="118">
        <v>0</v>
      </c>
      <c r="AH85" s="118">
        <v>0</v>
      </c>
      <c r="AI85" s="392" t="s">
        <v>77</v>
      </c>
      <c r="AJ85" s="118">
        <v>0</v>
      </c>
      <c r="AK85" s="392" t="s">
        <v>77</v>
      </c>
      <c r="AL85" s="392" t="s">
        <v>77</v>
      </c>
      <c r="AM85" s="124">
        <f t="shared" si="7"/>
        <v>0</v>
      </c>
      <c r="AN85" s="458">
        <f>+K85+AC85-AH85</f>
        <v>17500000</v>
      </c>
      <c r="AO85" s="119" t="s">
        <v>69</v>
      </c>
      <c r="AP85" s="159">
        <v>17500000</v>
      </c>
      <c r="AQ85" s="119" t="s">
        <v>1214</v>
      </c>
      <c r="AR85" s="118">
        <v>0</v>
      </c>
      <c r="AS85" s="392" t="s">
        <v>77</v>
      </c>
      <c r="AT85" s="463">
        <f t="shared" si="8"/>
        <v>14000000</v>
      </c>
      <c r="AU85" s="464">
        <v>3500000</v>
      </c>
      <c r="AV85" s="98">
        <f t="shared" si="9"/>
        <v>0.8</v>
      </c>
      <c r="AW85" s="392" t="s">
        <v>77</v>
      </c>
      <c r="AX85" s="119" t="s">
        <v>1215</v>
      </c>
      <c r="AY85" s="168" t="s">
        <v>7294</v>
      </c>
      <c r="AZ85" s="116" t="s">
        <v>69</v>
      </c>
      <c r="BA85" s="116" t="s">
        <v>69</v>
      </c>
    </row>
    <row r="86" spans="2:53" s="349" customFormat="1" ht="14.25" customHeight="1" x14ac:dyDescent="0.2">
      <c r="B86" s="116">
        <v>2024</v>
      </c>
      <c r="C86" s="116">
        <v>891780111</v>
      </c>
      <c r="D86" s="117" t="s">
        <v>64</v>
      </c>
      <c r="E86" s="118" t="s">
        <v>7293</v>
      </c>
      <c r="F86" s="168" t="s">
        <v>7292</v>
      </c>
      <c r="G86" s="119">
        <v>0</v>
      </c>
      <c r="H86" s="119" t="s">
        <v>75</v>
      </c>
      <c r="I86" s="116" t="s">
        <v>1819</v>
      </c>
      <c r="J86" s="118" t="s">
        <v>7291</v>
      </c>
      <c r="K86" s="159">
        <v>18000000</v>
      </c>
      <c r="L86" s="116" t="s">
        <v>70</v>
      </c>
      <c r="M86" s="393" t="s">
        <v>7290</v>
      </c>
      <c r="N86" s="202">
        <v>1082920089</v>
      </c>
      <c r="O86" s="389">
        <v>35</v>
      </c>
      <c r="P86" s="390">
        <v>45306</v>
      </c>
      <c r="Q86" s="159">
        <v>807300000</v>
      </c>
      <c r="R86" s="390">
        <v>45328</v>
      </c>
      <c r="S86" s="159">
        <v>18000000</v>
      </c>
      <c r="T86" s="119" t="s">
        <v>69</v>
      </c>
      <c r="U86" s="389">
        <v>1192791759</v>
      </c>
      <c r="V86" s="258" t="s">
        <v>1179</v>
      </c>
      <c r="W86" s="390">
        <v>45328</v>
      </c>
      <c r="X86" s="390">
        <v>45328</v>
      </c>
      <c r="Y86" s="391" t="s">
        <v>77</v>
      </c>
      <c r="Z86" s="390">
        <v>45478</v>
      </c>
      <c r="AA86" s="124">
        <f t="shared" si="5"/>
        <v>150</v>
      </c>
      <c r="AB86" s="118">
        <v>0</v>
      </c>
      <c r="AC86" s="118">
        <v>0</v>
      </c>
      <c r="AD86" s="118">
        <v>0</v>
      </c>
      <c r="AE86" s="392" t="s">
        <v>77</v>
      </c>
      <c r="AF86" s="124">
        <f t="shared" si="6"/>
        <v>0</v>
      </c>
      <c r="AG86" s="118">
        <v>0</v>
      </c>
      <c r="AH86" s="118">
        <v>0</v>
      </c>
      <c r="AI86" s="392" t="s">
        <v>77</v>
      </c>
      <c r="AJ86" s="118">
        <v>0</v>
      </c>
      <c r="AK86" s="392" t="s">
        <v>77</v>
      </c>
      <c r="AL86" s="392" t="s">
        <v>77</v>
      </c>
      <c r="AM86" s="124">
        <f t="shared" si="7"/>
        <v>0</v>
      </c>
      <c r="AN86" s="458">
        <f>+K86+AC86-AH86</f>
        <v>18000000</v>
      </c>
      <c r="AO86" s="119" t="s">
        <v>69</v>
      </c>
      <c r="AP86" s="159">
        <v>18000000</v>
      </c>
      <c r="AQ86" s="119" t="s">
        <v>1214</v>
      </c>
      <c r="AR86" s="118">
        <v>0</v>
      </c>
      <c r="AS86" s="392" t="s">
        <v>77</v>
      </c>
      <c r="AT86" s="463">
        <f t="shared" si="8"/>
        <v>13680000</v>
      </c>
      <c r="AU86" s="464">
        <v>4320000</v>
      </c>
      <c r="AV86" s="98">
        <f t="shared" si="9"/>
        <v>0.76</v>
      </c>
      <c r="AW86" s="392" t="s">
        <v>77</v>
      </c>
      <c r="AX86" s="119" t="s">
        <v>1215</v>
      </c>
      <c r="AY86" s="168" t="s">
        <v>7289</v>
      </c>
      <c r="AZ86" s="116" t="s">
        <v>69</v>
      </c>
      <c r="BA86" s="116" t="s">
        <v>69</v>
      </c>
    </row>
    <row r="87" spans="2:53" s="349" customFormat="1" ht="14.25" customHeight="1" x14ac:dyDescent="0.2">
      <c r="B87" s="116">
        <v>2024</v>
      </c>
      <c r="C87" s="116">
        <v>891780111</v>
      </c>
      <c r="D87" s="117" t="s">
        <v>64</v>
      </c>
      <c r="E87" s="118" t="s">
        <v>7288</v>
      </c>
      <c r="F87" s="168" t="s">
        <v>7287</v>
      </c>
      <c r="G87" s="119">
        <v>0</v>
      </c>
      <c r="H87" s="119" t="s">
        <v>75</v>
      </c>
      <c r="I87" s="116" t="s">
        <v>1819</v>
      </c>
      <c r="J87" s="118" t="s">
        <v>7286</v>
      </c>
      <c r="K87" s="159">
        <v>15000000</v>
      </c>
      <c r="L87" s="116" t="s">
        <v>70</v>
      </c>
      <c r="M87" s="393" t="s">
        <v>7285</v>
      </c>
      <c r="N87" s="202">
        <v>1083017137</v>
      </c>
      <c r="O87" s="389">
        <v>38</v>
      </c>
      <c r="P87" s="390">
        <v>45306</v>
      </c>
      <c r="Q87" s="159">
        <v>585250000</v>
      </c>
      <c r="R87" s="390">
        <v>45329</v>
      </c>
      <c r="S87" s="159">
        <v>15000000</v>
      </c>
      <c r="T87" s="119" t="s">
        <v>69</v>
      </c>
      <c r="U87" s="389">
        <v>1082884010</v>
      </c>
      <c r="V87" s="258" t="s">
        <v>7140</v>
      </c>
      <c r="W87" s="390">
        <v>45329</v>
      </c>
      <c r="X87" s="390">
        <v>45329</v>
      </c>
      <c r="Y87" s="391" t="s">
        <v>77</v>
      </c>
      <c r="Z87" s="390">
        <v>45479</v>
      </c>
      <c r="AA87" s="124">
        <f t="shared" si="5"/>
        <v>150</v>
      </c>
      <c r="AB87" s="118">
        <v>0</v>
      </c>
      <c r="AC87" s="118">
        <v>0</v>
      </c>
      <c r="AD87" s="118">
        <v>0</v>
      </c>
      <c r="AE87" s="392" t="s">
        <v>77</v>
      </c>
      <c r="AF87" s="124">
        <f t="shared" si="6"/>
        <v>0</v>
      </c>
      <c r="AG87" s="118">
        <v>0</v>
      </c>
      <c r="AH87" s="118">
        <v>0</v>
      </c>
      <c r="AI87" s="392" t="s">
        <v>77</v>
      </c>
      <c r="AJ87" s="118">
        <v>0</v>
      </c>
      <c r="AK87" s="392" t="s">
        <v>77</v>
      </c>
      <c r="AL87" s="392" t="s">
        <v>77</v>
      </c>
      <c r="AM87" s="124">
        <f t="shared" si="7"/>
        <v>0</v>
      </c>
      <c r="AN87" s="458">
        <f>+K87+AC87-AH87</f>
        <v>15000000</v>
      </c>
      <c r="AO87" s="119" t="s">
        <v>69</v>
      </c>
      <c r="AP87" s="159">
        <v>15000000</v>
      </c>
      <c r="AQ87" s="119" t="s">
        <v>1214</v>
      </c>
      <c r="AR87" s="118">
        <v>0</v>
      </c>
      <c r="AS87" s="392" t="s">
        <v>77</v>
      </c>
      <c r="AT87" s="463">
        <f t="shared" si="8"/>
        <v>11400000</v>
      </c>
      <c r="AU87" s="464">
        <v>3600000</v>
      </c>
      <c r="AV87" s="98">
        <f t="shared" si="9"/>
        <v>0.76</v>
      </c>
      <c r="AW87" s="392" t="s">
        <v>77</v>
      </c>
      <c r="AX87" s="119" t="s">
        <v>1215</v>
      </c>
      <c r="AY87" s="168" t="s">
        <v>7284</v>
      </c>
      <c r="AZ87" s="116" t="s">
        <v>69</v>
      </c>
      <c r="BA87" s="116" t="s">
        <v>69</v>
      </c>
    </row>
    <row r="88" spans="2:53" s="349" customFormat="1" ht="14.25" customHeight="1" x14ac:dyDescent="0.2">
      <c r="B88" s="116">
        <v>2024</v>
      </c>
      <c r="C88" s="116">
        <v>891780111</v>
      </c>
      <c r="D88" s="117" t="s">
        <v>64</v>
      </c>
      <c r="E88" s="118" t="s">
        <v>7283</v>
      </c>
      <c r="F88" s="168" t="s">
        <v>7282</v>
      </c>
      <c r="G88" s="119">
        <v>0</v>
      </c>
      <c r="H88" s="119" t="s">
        <v>75</v>
      </c>
      <c r="I88" s="116" t="s">
        <v>1819</v>
      </c>
      <c r="J88" s="118" t="s">
        <v>7281</v>
      </c>
      <c r="K88" s="159">
        <v>19000000</v>
      </c>
      <c r="L88" s="116" t="s">
        <v>70</v>
      </c>
      <c r="M88" s="393" t="s">
        <v>7280</v>
      </c>
      <c r="N88" s="202">
        <v>57299250</v>
      </c>
      <c r="O88" s="389">
        <v>111</v>
      </c>
      <c r="P88" s="390">
        <v>45310</v>
      </c>
      <c r="Q88" s="159">
        <v>376500000</v>
      </c>
      <c r="R88" s="390">
        <v>45329</v>
      </c>
      <c r="S88" s="159">
        <v>19000000</v>
      </c>
      <c r="T88" s="119" t="s">
        <v>69</v>
      </c>
      <c r="U88" s="389">
        <v>63563343</v>
      </c>
      <c r="V88" s="258" t="s">
        <v>6782</v>
      </c>
      <c r="W88" s="390">
        <v>45329</v>
      </c>
      <c r="X88" s="390">
        <v>45329</v>
      </c>
      <c r="Y88" s="391" t="s">
        <v>77</v>
      </c>
      <c r="Z88" s="390">
        <v>45479</v>
      </c>
      <c r="AA88" s="124">
        <f t="shared" si="5"/>
        <v>150</v>
      </c>
      <c r="AB88" s="118">
        <v>0</v>
      </c>
      <c r="AC88" s="118">
        <v>0</v>
      </c>
      <c r="AD88" s="118">
        <v>0</v>
      </c>
      <c r="AE88" s="392" t="s">
        <v>77</v>
      </c>
      <c r="AF88" s="124">
        <f t="shared" si="6"/>
        <v>0</v>
      </c>
      <c r="AG88" s="118">
        <v>0</v>
      </c>
      <c r="AH88" s="118">
        <v>0</v>
      </c>
      <c r="AI88" s="392" t="s">
        <v>77</v>
      </c>
      <c r="AJ88" s="118">
        <v>0</v>
      </c>
      <c r="AK88" s="392" t="s">
        <v>77</v>
      </c>
      <c r="AL88" s="392" t="s">
        <v>77</v>
      </c>
      <c r="AM88" s="124">
        <f t="shared" si="7"/>
        <v>0</v>
      </c>
      <c r="AN88" s="458">
        <f>+K88+AC88-AH88</f>
        <v>19000000</v>
      </c>
      <c r="AO88" s="119" t="s">
        <v>69</v>
      </c>
      <c r="AP88" s="159">
        <v>19000000</v>
      </c>
      <c r="AQ88" s="119" t="s">
        <v>1214</v>
      </c>
      <c r="AR88" s="118">
        <v>0</v>
      </c>
      <c r="AS88" s="392" t="s">
        <v>77</v>
      </c>
      <c r="AT88" s="463">
        <f t="shared" si="8"/>
        <v>15200000</v>
      </c>
      <c r="AU88" s="464">
        <v>3800000</v>
      </c>
      <c r="AV88" s="98">
        <f t="shared" si="9"/>
        <v>0.8</v>
      </c>
      <c r="AW88" s="392" t="s">
        <v>77</v>
      </c>
      <c r="AX88" s="119" t="s">
        <v>1215</v>
      </c>
      <c r="AY88" s="168" t="s">
        <v>7279</v>
      </c>
      <c r="AZ88" s="116" t="s">
        <v>69</v>
      </c>
      <c r="BA88" s="116" t="s">
        <v>69</v>
      </c>
    </row>
    <row r="89" spans="2:53" s="349" customFormat="1" ht="14.25" customHeight="1" x14ac:dyDescent="0.2">
      <c r="B89" s="116">
        <v>2024</v>
      </c>
      <c r="C89" s="116">
        <v>891780111</v>
      </c>
      <c r="D89" s="117" t="s">
        <v>64</v>
      </c>
      <c r="E89" s="118" t="s">
        <v>7278</v>
      </c>
      <c r="F89" s="168" t="s">
        <v>7277</v>
      </c>
      <c r="G89" s="119">
        <v>0</v>
      </c>
      <c r="H89" s="119" t="s">
        <v>75</v>
      </c>
      <c r="I89" s="116" t="s">
        <v>1819</v>
      </c>
      <c r="J89" s="118" t="s">
        <v>7276</v>
      </c>
      <c r="K89" s="159">
        <v>7000000</v>
      </c>
      <c r="L89" s="116" t="s">
        <v>70</v>
      </c>
      <c r="M89" s="393" t="s">
        <v>7008</v>
      </c>
      <c r="N89" s="202">
        <v>1082918527</v>
      </c>
      <c r="O89" s="389">
        <v>35</v>
      </c>
      <c r="P89" s="390">
        <v>45306</v>
      </c>
      <c r="Q89" s="159">
        <v>807300000</v>
      </c>
      <c r="R89" s="390">
        <v>45330</v>
      </c>
      <c r="S89" s="159">
        <v>7000000</v>
      </c>
      <c r="T89" s="119" t="s">
        <v>69</v>
      </c>
      <c r="U89" s="389">
        <v>57461852</v>
      </c>
      <c r="V89" s="258" t="s">
        <v>6674</v>
      </c>
      <c r="W89" s="390">
        <v>45330</v>
      </c>
      <c r="X89" s="390">
        <v>45330</v>
      </c>
      <c r="Y89" s="391" t="s">
        <v>77</v>
      </c>
      <c r="Z89" s="390">
        <v>45382</v>
      </c>
      <c r="AA89" s="124">
        <f t="shared" si="5"/>
        <v>52</v>
      </c>
      <c r="AB89" s="118">
        <v>0</v>
      </c>
      <c r="AC89" s="118">
        <v>0</v>
      </c>
      <c r="AD89" s="118">
        <v>0</v>
      </c>
      <c r="AE89" s="392" t="s">
        <v>77</v>
      </c>
      <c r="AF89" s="124">
        <f t="shared" si="6"/>
        <v>0</v>
      </c>
      <c r="AG89" s="118">
        <v>0</v>
      </c>
      <c r="AH89" s="118">
        <v>0</v>
      </c>
      <c r="AI89" s="392" t="s">
        <v>77</v>
      </c>
      <c r="AJ89" s="118">
        <v>0</v>
      </c>
      <c r="AK89" s="392" t="s">
        <v>77</v>
      </c>
      <c r="AL89" s="392" t="s">
        <v>77</v>
      </c>
      <c r="AM89" s="124">
        <f t="shared" si="7"/>
        <v>0</v>
      </c>
      <c r="AN89" s="458">
        <f>+K89+AC89-AH89</f>
        <v>7000000</v>
      </c>
      <c r="AO89" s="119" t="s">
        <v>69</v>
      </c>
      <c r="AP89" s="159">
        <v>7000000</v>
      </c>
      <c r="AQ89" s="119" t="s">
        <v>1214</v>
      </c>
      <c r="AR89" s="118">
        <v>0</v>
      </c>
      <c r="AS89" s="392" t="s">
        <v>77</v>
      </c>
      <c r="AT89" s="463">
        <f t="shared" si="8"/>
        <v>7000000</v>
      </c>
      <c r="AU89" s="464">
        <v>0</v>
      </c>
      <c r="AV89" s="98">
        <f t="shared" si="9"/>
        <v>1</v>
      </c>
      <c r="AW89" s="392" t="s">
        <v>77</v>
      </c>
      <c r="AX89" s="119" t="s">
        <v>1497</v>
      </c>
      <c r="AY89" s="168" t="s">
        <v>7275</v>
      </c>
      <c r="AZ89" s="116" t="s">
        <v>69</v>
      </c>
      <c r="BA89" s="116" t="s">
        <v>69</v>
      </c>
    </row>
    <row r="90" spans="2:53" s="349" customFormat="1" ht="14.25" customHeight="1" x14ac:dyDescent="0.2">
      <c r="B90" s="116">
        <v>2024</v>
      </c>
      <c r="C90" s="116">
        <v>891780111</v>
      </c>
      <c r="D90" s="117" t="s">
        <v>64</v>
      </c>
      <c r="E90" s="118" t="s">
        <v>7274</v>
      </c>
      <c r="F90" s="168" t="s">
        <v>7273</v>
      </c>
      <c r="G90" s="119">
        <v>0</v>
      </c>
      <c r="H90" s="119" t="s">
        <v>75</v>
      </c>
      <c r="I90" s="116" t="s">
        <v>1819</v>
      </c>
      <c r="J90" s="118" t="s">
        <v>7272</v>
      </c>
      <c r="K90" s="159">
        <v>10463325</v>
      </c>
      <c r="L90" s="116" t="s">
        <v>70</v>
      </c>
      <c r="M90" s="393" t="s">
        <v>7271</v>
      </c>
      <c r="N90" s="202">
        <v>1083010243</v>
      </c>
      <c r="O90" s="389">
        <v>39</v>
      </c>
      <c r="P90" s="390">
        <v>45306</v>
      </c>
      <c r="Q90" s="159">
        <v>524300000</v>
      </c>
      <c r="R90" s="390">
        <v>45330</v>
      </c>
      <c r="S90" s="159">
        <v>10463325</v>
      </c>
      <c r="T90" s="119" t="s">
        <v>69</v>
      </c>
      <c r="U90" s="389">
        <v>19285288</v>
      </c>
      <c r="V90" s="258" t="s">
        <v>7250</v>
      </c>
      <c r="W90" s="390">
        <v>45330</v>
      </c>
      <c r="X90" s="390">
        <v>45330</v>
      </c>
      <c r="Y90" s="391" t="s">
        <v>77</v>
      </c>
      <c r="Z90" s="390">
        <v>45351</v>
      </c>
      <c r="AA90" s="124">
        <f t="shared" si="5"/>
        <v>21</v>
      </c>
      <c r="AB90" s="118">
        <v>0</v>
      </c>
      <c r="AC90" s="118">
        <v>0</v>
      </c>
      <c r="AD90" s="118">
        <v>0</v>
      </c>
      <c r="AE90" s="392" t="s">
        <v>77</v>
      </c>
      <c r="AF90" s="124">
        <f t="shared" si="6"/>
        <v>0</v>
      </c>
      <c r="AG90" s="118">
        <v>0</v>
      </c>
      <c r="AH90" s="118">
        <v>0</v>
      </c>
      <c r="AI90" s="392" t="s">
        <v>77</v>
      </c>
      <c r="AJ90" s="118">
        <v>0</v>
      </c>
      <c r="AK90" s="392" t="s">
        <v>77</v>
      </c>
      <c r="AL90" s="392" t="s">
        <v>77</v>
      </c>
      <c r="AM90" s="124">
        <f t="shared" si="7"/>
        <v>0</v>
      </c>
      <c r="AN90" s="458">
        <f>+K90+AC90-AH90</f>
        <v>10463325</v>
      </c>
      <c r="AO90" s="119" t="s">
        <v>69</v>
      </c>
      <c r="AP90" s="159">
        <v>10463325</v>
      </c>
      <c r="AQ90" s="119" t="s">
        <v>1214</v>
      </c>
      <c r="AR90" s="118">
        <v>0</v>
      </c>
      <c r="AS90" s="392" t="s">
        <v>77</v>
      </c>
      <c r="AT90" s="463">
        <f t="shared" si="8"/>
        <v>10463325</v>
      </c>
      <c r="AU90" s="464">
        <v>0</v>
      </c>
      <c r="AV90" s="98">
        <f t="shared" si="9"/>
        <v>1</v>
      </c>
      <c r="AW90" s="392" t="s">
        <v>77</v>
      </c>
      <c r="AX90" s="119" t="s">
        <v>1497</v>
      </c>
      <c r="AY90" s="168" t="s">
        <v>7270</v>
      </c>
      <c r="AZ90" s="116" t="s">
        <v>69</v>
      </c>
      <c r="BA90" s="116" t="s">
        <v>69</v>
      </c>
    </row>
    <row r="91" spans="2:53" s="349" customFormat="1" ht="14.25" customHeight="1" x14ac:dyDescent="0.2">
      <c r="B91" s="116">
        <v>2024</v>
      </c>
      <c r="C91" s="116">
        <v>891780111</v>
      </c>
      <c r="D91" s="117" t="s">
        <v>64</v>
      </c>
      <c r="E91" s="118" t="s">
        <v>7269</v>
      </c>
      <c r="F91" s="168" t="s">
        <v>7268</v>
      </c>
      <c r="G91" s="119">
        <v>0</v>
      </c>
      <c r="H91" s="119" t="s">
        <v>75</v>
      </c>
      <c r="I91" s="116" t="s">
        <v>1819</v>
      </c>
      <c r="J91" s="118" t="s">
        <v>7267</v>
      </c>
      <c r="K91" s="159">
        <v>13970000</v>
      </c>
      <c r="L91" s="116" t="s">
        <v>70</v>
      </c>
      <c r="M91" s="393" t="s">
        <v>7266</v>
      </c>
      <c r="N91" s="202">
        <v>1076622994</v>
      </c>
      <c r="O91" s="389">
        <v>194</v>
      </c>
      <c r="P91" s="390">
        <v>45321</v>
      </c>
      <c r="Q91" s="159">
        <v>80000000</v>
      </c>
      <c r="R91" s="390">
        <v>45330</v>
      </c>
      <c r="S91" s="159">
        <v>13970000</v>
      </c>
      <c r="T91" s="119" t="s">
        <v>69</v>
      </c>
      <c r="U91" s="389">
        <v>85155551</v>
      </c>
      <c r="V91" s="258" t="s">
        <v>6500</v>
      </c>
      <c r="W91" s="390">
        <v>45330</v>
      </c>
      <c r="X91" s="390">
        <v>45330</v>
      </c>
      <c r="Y91" s="391" t="s">
        <v>77</v>
      </c>
      <c r="Z91" s="390">
        <v>45412</v>
      </c>
      <c r="AA91" s="124">
        <f t="shared" si="5"/>
        <v>82</v>
      </c>
      <c r="AB91" s="118">
        <v>0</v>
      </c>
      <c r="AC91" s="118">
        <v>0</v>
      </c>
      <c r="AD91" s="118">
        <v>0</v>
      </c>
      <c r="AE91" s="392" t="s">
        <v>77</v>
      </c>
      <c r="AF91" s="124">
        <f t="shared" si="6"/>
        <v>0</v>
      </c>
      <c r="AG91" s="118">
        <v>0</v>
      </c>
      <c r="AH91" s="118">
        <v>0</v>
      </c>
      <c r="AI91" s="392" t="s">
        <v>77</v>
      </c>
      <c r="AJ91" s="118">
        <v>0</v>
      </c>
      <c r="AK91" s="392" t="s">
        <v>77</v>
      </c>
      <c r="AL91" s="392" t="s">
        <v>77</v>
      </c>
      <c r="AM91" s="124">
        <f t="shared" si="7"/>
        <v>0</v>
      </c>
      <c r="AN91" s="458">
        <f>+K91+AC91-AH91</f>
        <v>13970000</v>
      </c>
      <c r="AO91" s="119" t="s">
        <v>69</v>
      </c>
      <c r="AP91" s="159">
        <v>13970000</v>
      </c>
      <c r="AQ91" s="119" t="s">
        <v>1214</v>
      </c>
      <c r="AR91" s="118">
        <v>0</v>
      </c>
      <c r="AS91" s="392" t="s">
        <v>77</v>
      </c>
      <c r="AT91" s="463">
        <f t="shared" si="8"/>
        <v>9106020</v>
      </c>
      <c r="AU91" s="464">
        <v>4863980</v>
      </c>
      <c r="AV91" s="98">
        <f t="shared" si="9"/>
        <v>0.6518267716535433</v>
      </c>
      <c r="AW91" s="392" t="s">
        <v>77</v>
      </c>
      <c r="AX91" s="119" t="s">
        <v>1215</v>
      </c>
      <c r="AY91" s="168" t="s">
        <v>7265</v>
      </c>
      <c r="AZ91" s="116" t="s">
        <v>69</v>
      </c>
      <c r="BA91" s="116" t="s">
        <v>69</v>
      </c>
    </row>
    <row r="92" spans="2:53" s="349" customFormat="1" ht="14.25" customHeight="1" x14ac:dyDescent="0.2">
      <c r="B92" s="116">
        <v>2024</v>
      </c>
      <c r="C92" s="116">
        <v>891780111</v>
      </c>
      <c r="D92" s="117" t="s">
        <v>64</v>
      </c>
      <c r="E92" s="118" t="s">
        <v>7264</v>
      </c>
      <c r="F92" s="168" t="s">
        <v>7263</v>
      </c>
      <c r="G92" s="119">
        <v>0</v>
      </c>
      <c r="H92" s="119" t="s">
        <v>75</v>
      </c>
      <c r="I92" s="116" t="s">
        <v>1819</v>
      </c>
      <c r="J92" s="118" t="s">
        <v>7262</v>
      </c>
      <c r="K92" s="159">
        <v>11990000</v>
      </c>
      <c r="L92" s="116" t="s">
        <v>70</v>
      </c>
      <c r="M92" s="393" t="s">
        <v>7261</v>
      </c>
      <c r="N92" s="202">
        <v>1010191398</v>
      </c>
      <c r="O92" s="389">
        <v>194</v>
      </c>
      <c r="P92" s="390">
        <v>45321</v>
      </c>
      <c r="Q92" s="159">
        <v>80000000</v>
      </c>
      <c r="R92" s="390">
        <v>45330</v>
      </c>
      <c r="S92" s="159">
        <v>11990000</v>
      </c>
      <c r="T92" s="119" t="s">
        <v>69</v>
      </c>
      <c r="U92" s="389">
        <v>85155551</v>
      </c>
      <c r="V92" s="258" t="s">
        <v>6500</v>
      </c>
      <c r="W92" s="390">
        <v>45330</v>
      </c>
      <c r="X92" s="390">
        <v>45330</v>
      </c>
      <c r="Y92" s="391" t="s">
        <v>77</v>
      </c>
      <c r="Z92" s="390">
        <v>45397</v>
      </c>
      <c r="AA92" s="124">
        <f t="shared" si="5"/>
        <v>67</v>
      </c>
      <c r="AB92" s="118">
        <v>0</v>
      </c>
      <c r="AC92" s="118">
        <v>0</v>
      </c>
      <c r="AD92" s="118">
        <v>0</v>
      </c>
      <c r="AE92" s="392" t="s">
        <v>77</v>
      </c>
      <c r="AF92" s="124">
        <f t="shared" si="6"/>
        <v>0</v>
      </c>
      <c r="AG92" s="118">
        <v>0</v>
      </c>
      <c r="AH92" s="118">
        <v>0</v>
      </c>
      <c r="AI92" s="392" t="s">
        <v>77</v>
      </c>
      <c r="AJ92" s="118">
        <v>0</v>
      </c>
      <c r="AK92" s="392" t="s">
        <v>77</v>
      </c>
      <c r="AL92" s="392" t="s">
        <v>77</v>
      </c>
      <c r="AM92" s="124">
        <f t="shared" si="7"/>
        <v>0</v>
      </c>
      <c r="AN92" s="458">
        <f>+K92+AC92-AH92</f>
        <v>11990000</v>
      </c>
      <c r="AO92" s="119" t="s">
        <v>69</v>
      </c>
      <c r="AP92" s="159">
        <v>11990000</v>
      </c>
      <c r="AQ92" s="119" t="s">
        <v>1214</v>
      </c>
      <c r="AR92" s="118">
        <v>0</v>
      </c>
      <c r="AS92" s="392" t="s">
        <v>77</v>
      </c>
      <c r="AT92" s="463">
        <f t="shared" si="8"/>
        <v>8094240</v>
      </c>
      <c r="AU92" s="464">
        <v>3895760</v>
      </c>
      <c r="AV92" s="98">
        <f t="shared" si="9"/>
        <v>0.67508256880733941</v>
      </c>
      <c r="AW92" s="392" t="s">
        <v>77</v>
      </c>
      <c r="AX92" s="119" t="s">
        <v>1215</v>
      </c>
      <c r="AY92" s="168" t="s">
        <v>7260</v>
      </c>
      <c r="AZ92" s="116" t="s">
        <v>69</v>
      </c>
      <c r="BA92" s="116" t="s">
        <v>69</v>
      </c>
    </row>
    <row r="93" spans="2:53" s="349" customFormat="1" ht="14.25" customHeight="1" x14ac:dyDescent="0.2">
      <c r="B93" s="116">
        <v>2024</v>
      </c>
      <c r="C93" s="116">
        <v>891780111</v>
      </c>
      <c r="D93" s="117" t="s">
        <v>64</v>
      </c>
      <c r="E93" s="118" t="s">
        <v>7259</v>
      </c>
      <c r="F93" s="168" t="s">
        <v>7258</v>
      </c>
      <c r="G93" s="119">
        <v>0</v>
      </c>
      <c r="H93" s="119" t="s">
        <v>75</v>
      </c>
      <c r="I93" s="116" t="s">
        <v>1819</v>
      </c>
      <c r="J93" s="118" t="s">
        <v>7257</v>
      </c>
      <c r="K93" s="159">
        <v>3750000</v>
      </c>
      <c r="L93" s="116" t="s">
        <v>70</v>
      </c>
      <c r="M93" s="393" t="s">
        <v>7256</v>
      </c>
      <c r="N93" s="202">
        <v>85153082</v>
      </c>
      <c r="O93" s="389">
        <v>39</v>
      </c>
      <c r="P93" s="390">
        <v>45306</v>
      </c>
      <c r="Q93" s="159">
        <v>524300000</v>
      </c>
      <c r="R93" s="390">
        <v>45331</v>
      </c>
      <c r="S93" s="159">
        <v>3750000</v>
      </c>
      <c r="T93" s="119" t="s">
        <v>69</v>
      </c>
      <c r="U93" s="389">
        <v>19285288</v>
      </c>
      <c r="V93" s="258" t="s">
        <v>7250</v>
      </c>
      <c r="W93" s="390">
        <v>45331</v>
      </c>
      <c r="X93" s="390">
        <v>45331</v>
      </c>
      <c r="Y93" s="391" t="s">
        <v>77</v>
      </c>
      <c r="Z93" s="390">
        <v>45351</v>
      </c>
      <c r="AA93" s="124">
        <f t="shared" si="5"/>
        <v>20</v>
      </c>
      <c r="AB93" s="118">
        <v>0</v>
      </c>
      <c r="AC93" s="118">
        <v>0</v>
      </c>
      <c r="AD93" s="118">
        <v>0</v>
      </c>
      <c r="AE93" s="392" t="s">
        <v>77</v>
      </c>
      <c r="AF93" s="124">
        <f t="shared" si="6"/>
        <v>0</v>
      </c>
      <c r="AG93" s="118">
        <v>0</v>
      </c>
      <c r="AH93" s="118">
        <v>0</v>
      </c>
      <c r="AI93" s="392" t="s">
        <v>77</v>
      </c>
      <c r="AJ93" s="118">
        <v>0</v>
      </c>
      <c r="AK93" s="392" t="s">
        <v>77</v>
      </c>
      <c r="AL93" s="392" t="s">
        <v>77</v>
      </c>
      <c r="AM93" s="124">
        <f t="shared" si="7"/>
        <v>0</v>
      </c>
      <c r="AN93" s="458">
        <f>+K93+AC93-AH93</f>
        <v>3750000</v>
      </c>
      <c r="AO93" s="119" t="s">
        <v>69</v>
      </c>
      <c r="AP93" s="159">
        <v>3750000</v>
      </c>
      <c r="AQ93" s="119" t="s">
        <v>1214</v>
      </c>
      <c r="AR93" s="118">
        <v>0</v>
      </c>
      <c r="AS93" s="392" t="s">
        <v>77</v>
      </c>
      <c r="AT93" s="463">
        <f t="shared" si="8"/>
        <v>3750000</v>
      </c>
      <c r="AU93" s="464">
        <v>0</v>
      </c>
      <c r="AV93" s="98">
        <f t="shared" si="9"/>
        <v>1</v>
      </c>
      <c r="AW93" s="392" t="s">
        <v>77</v>
      </c>
      <c r="AX93" s="119" t="s">
        <v>1497</v>
      </c>
      <c r="AY93" s="168" t="s">
        <v>7255</v>
      </c>
      <c r="AZ93" s="116" t="s">
        <v>69</v>
      </c>
      <c r="BA93" s="116" t="s">
        <v>69</v>
      </c>
    </row>
    <row r="94" spans="2:53" s="349" customFormat="1" ht="14.25" customHeight="1" x14ac:dyDescent="0.2">
      <c r="B94" s="116">
        <v>2024</v>
      </c>
      <c r="C94" s="116">
        <v>891780111</v>
      </c>
      <c r="D94" s="117" t="s">
        <v>64</v>
      </c>
      <c r="E94" s="118" t="s">
        <v>7254</v>
      </c>
      <c r="F94" s="124" t="s">
        <v>7253</v>
      </c>
      <c r="G94" s="119">
        <v>0</v>
      </c>
      <c r="H94" s="119" t="s">
        <v>75</v>
      </c>
      <c r="I94" s="116" t="s">
        <v>1819</v>
      </c>
      <c r="J94" s="118" t="s">
        <v>7252</v>
      </c>
      <c r="K94" s="159">
        <v>2500000</v>
      </c>
      <c r="L94" s="116" t="s">
        <v>70</v>
      </c>
      <c r="M94" s="393" t="s">
        <v>7251</v>
      </c>
      <c r="N94" s="202">
        <v>1095813589</v>
      </c>
      <c r="O94" s="389">
        <v>39</v>
      </c>
      <c r="P94" s="390">
        <v>45306</v>
      </c>
      <c r="Q94" s="159">
        <v>524300000</v>
      </c>
      <c r="R94" s="390">
        <v>45335</v>
      </c>
      <c r="S94" s="159">
        <v>2500000</v>
      </c>
      <c r="T94" s="119" t="s">
        <v>69</v>
      </c>
      <c r="U94" s="389">
        <v>19285288</v>
      </c>
      <c r="V94" s="258" t="s">
        <v>7250</v>
      </c>
      <c r="W94" s="390">
        <v>45335</v>
      </c>
      <c r="X94" s="390">
        <v>45335</v>
      </c>
      <c r="Y94" s="391" t="s">
        <v>77</v>
      </c>
      <c r="Z94" s="390">
        <v>45351</v>
      </c>
      <c r="AA94" s="124">
        <f t="shared" si="5"/>
        <v>16</v>
      </c>
      <c r="AB94" s="118">
        <v>0</v>
      </c>
      <c r="AC94" s="118">
        <v>0</v>
      </c>
      <c r="AD94" s="118">
        <v>0</v>
      </c>
      <c r="AE94" s="392" t="s">
        <v>77</v>
      </c>
      <c r="AF94" s="124">
        <f t="shared" si="6"/>
        <v>0</v>
      </c>
      <c r="AG94" s="118">
        <v>0</v>
      </c>
      <c r="AH94" s="118">
        <v>0</v>
      </c>
      <c r="AI94" s="392" t="s">
        <v>77</v>
      </c>
      <c r="AJ94" s="118">
        <v>0</v>
      </c>
      <c r="AK94" s="392" t="s">
        <v>77</v>
      </c>
      <c r="AL94" s="392" t="s">
        <v>77</v>
      </c>
      <c r="AM94" s="124">
        <f t="shared" si="7"/>
        <v>0</v>
      </c>
      <c r="AN94" s="458">
        <f>+K94+AC94-AH94</f>
        <v>2500000</v>
      </c>
      <c r="AO94" s="119" t="s">
        <v>69</v>
      </c>
      <c r="AP94" s="159">
        <v>2500000</v>
      </c>
      <c r="AQ94" s="119" t="s">
        <v>1214</v>
      </c>
      <c r="AR94" s="118">
        <v>0</v>
      </c>
      <c r="AS94" s="392" t="s">
        <v>77</v>
      </c>
      <c r="AT94" s="463">
        <f t="shared" si="8"/>
        <v>2500000</v>
      </c>
      <c r="AU94" s="464">
        <v>0</v>
      </c>
      <c r="AV94" s="98">
        <f t="shared" si="9"/>
        <v>1</v>
      </c>
      <c r="AW94" s="392" t="s">
        <v>77</v>
      </c>
      <c r="AX94" s="119" t="s">
        <v>1497</v>
      </c>
      <c r="AY94" s="124" t="s">
        <v>7249</v>
      </c>
      <c r="AZ94" s="116" t="s">
        <v>69</v>
      </c>
      <c r="BA94" s="116" t="s">
        <v>69</v>
      </c>
    </row>
    <row r="95" spans="2:53" s="349" customFormat="1" ht="14.25" customHeight="1" x14ac:dyDescent="0.2">
      <c r="B95" s="116">
        <v>2024</v>
      </c>
      <c r="C95" s="116">
        <v>891780111</v>
      </c>
      <c r="D95" s="117" t="s">
        <v>64</v>
      </c>
      <c r="E95" s="118" t="s">
        <v>7248</v>
      </c>
      <c r="F95" s="124" t="s">
        <v>7247</v>
      </c>
      <c r="G95" s="119">
        <v>0</v>
      </c>
      <c r="H95" s="119" t="s">
        <v>75</v>
      </c>
      <c r="I95" s="116" t="s">
        <v>1819</v>
      </c>
      <c r="J95" s="118" t="s">
        <v>7246</v>
      </c>
      <c r="K95" s="159">
        <v>6000000</v>
      </c>
      <c r="L95" s="116" t="s">
        <v>70</v>
      </c>
      <c r="M95" s="393" t="s">
        <v>7245</v>
      </c>
      <c r="N95" s="202">
        <v>1083019768</v>
      </c>
      <c r="O95" s="389">
        <v>34</v>
      </c>
      <c r="P95" s="390">
        <v>45306</v>
      </c>
      <c r="Q95" s="159">
        <v>305400000</v>
      </c>
      <c r="R95" s="390">
        <v>45335</v>
      </c>
      <c r="S95" s="159">
        <v>6000000</v>
      </c>
      <c r="T95" s="119" t="s">
        <v>69</v>
      </c>
      <c r="U95" s="389">
        <v>1082903415</v>
      </c>
      <c r="V95" s="258" t="s">
        <v>6906</v>
      </c>
      <c r="W95" s="390">
        <v>45335</v>
      </c>
      <c r="X95" s="390">
        <v>45335</v>
      </c>
      <c r="Y95" s="391" t="s">
        <v>77</v>
      </c>
      <c r="Z95" s="390">
        <v>45394</v>
      </c>
      <c r="AA95" s="124">
        <f t="shared" si="5"/>
        <v>59</v>
      </c>
      <c r="AB95" s="118">
        <v>0</v>
      </c>
      <c r="AC95" s="118">
        <v>0</v>
      </c>
      <c r="AD95" s="118">
        <v>0</v>
      </c>
      <c r="AE95" s="392" t="s">
        <v>77</v>
      </c>
      <c r="AF95" s="124">
        <f t="shared" si="6"/>
        <v>0</v>
      </c>
      <c r="AG95" s="118">
        <v>0</v>
      </c>
      <c r="AH95" s="118">
        <v>0</v>
      </c>
      <c r="AI95" s="392" t="s">
        <v>77</v>
      </c>
      <c r="AJ95" s="118">
        <v>0</v>
      </c>
      <c r="AK95" s="392" t="s">
        <v>77</v>
      </c>
      <c r="AL95" s="392" t="s">
        <v>77</v>
      </c>
      <c r="AM95" s="124">
        <f t="shared" si="7"/>
        <v>0</v>
      </c>
      <c r="AN95" s="458">
        <f>+K95+AC95-AH95</f>
        <v>6000000</v>
      </c>
      <c r="AO95" s="119" t="s">
        <v>69</v>
      </c>
      <c r="AP95" s="159">
        <v>6000000</v>
      </c>
      <c r="AQ95" s="119" t="s">
        <v>1214</v>
      </c>
      <c r="AR95" s="118">
        <v>0</v>
      </c>
      <c r="AS95" s="392" t="s">
        <v>77</v>
      </c>
      <c r="AT95" s="463">
        <f t="shared" si="8"/>
        <v>6000000</v>
      </c>
      <c r="AU95" s="464">
        <v>0</v>
      </c>
      <c r="AV95" s="98">
        <f t="shared" si="9"/>
        <v>1</v>
      </c>
      <c r="AW95" s="392" t="s">
        <v>77</v>
      </c>
      <c r="AX95" s="119" t="s">
        <v>1497</v>
      </c>
      <c r="AY95" s="124" t="s">
        <v>7244</v>
      </c>
      <c r="AZ95" s="116" t="s">
        <v>69</v>
      </c>
      <c r="BA95" s="116" t="s">
        <v>69</v>
      </c>
    </row>
    <row r="96" spans="2:53" s="349" customFormat="1" ht="14.25" customHeight="1" x14ac:dyDescent="0.2">
      <c r="B96" s="116">
        <v>2024</v>
      </c>
      <c r="C96" s="116">
        <v>891780111</v>
      </c>
      <c r="D96" s="117" t="s">
        <v>64</v>
      </c>
      <c r="E96" s="118" t="s">
        <v>7243</v>
      </c>
      <c r="F96" s="124" t="s">
        <v>7242</v>
      </c>
      <c r="G96" s="119">
        <v>0</v>
      </c>
      <c r="H96" s="119" t="s">
        <v>75</v>
      </c>
      <c r="I96" s="116" t="s">
        <v>1819</v>
      </c>
      <c r="J96" s="118" t="s">
        <v>7241</v>
      </c>
      <c r="K96" s="159">
        <v>12265110</v>
      </c>
      <c r="L96" s="116" t="s">
        <v>70</v>
      </c>
      <c r="M96" s="393" t="s">
        <v>7240</v>
      </c>
      <c r="N96" s="202">
        <v>1082968357</v>
      </c>
      <c r="O96" s="389">
        <v>316</v>
      </c>
      <c r="P96" s="390">
        <v>45330</v>
      </c>
      <c r="Q96" s="159">
        <v>79157845</v>
      </c>
      <c r="R96" s="390">
        <v>45335</v>
      </c>
      <c r="S96" s="159">
        <v>12265110</v>
      </c>
      <c r="T96" s="119" t="s">
        <v>69</v>
      </c>
      <c r="U96" s="389">
        <v>85462025</v>
      </c>
      <c r="V96" s="258" t="s">
        <v>6713</v>
      </c>
      <c r="W96" s="390">
        <v>45335</v>
      </c>
      <c r="X96" s="390">
        <v>45335</v>
      </c>
      <c r="Y96" s="391" t="s">
        <v>77</v>
      </c>
      <c r="Z96" s="390">
        <v>45466</v>
      </c>
      <c r="AA96" s="124">
        <f t="shared" si="5"/>
        <v>131</v>
      </c>
      <c r="AB96" s="118">
        <v>0</v>
      </c>
      <c r="AC96" s="118">
        <v>0</v>
      </c>
      <c r="AD96" s="118">
        <v>0</v>
      </c>
      <c r="AE96" s="392" t="s">
        <v>77</v>
      </c>
      <c r="AF96" s="124">
        <f t="shared" si="6"/>
        <v>0</v>
      </c>
      <c r="AG96" s="118">
        <v>0</v>
      </c>
      <c r="AH96" s="118">
        <v>0</v>
      </c>
      <c r="AI96" s="392" t="s">
        <v>77</v>
      </c>
      <c r="AJ96" s="118">
        <v>0</v>
      </c>
      <c r="AK96" s="392" t="s">
        <v>77</v>
      </c>
      <c r="AL96" s="392" t="s">
        <v>77</v>
      </c>
      <c r="AM96" s="124">
        <f t="shared" si="7"/>
        <v>0</v>
      </c>
      <c r="AN96" s="458">
        <f>+K96+AC96-AH96</f>
        <v>12265110</v>
      </c>
      <c r="AO96" s="119" t="s">
        <v>1214</v>
      </c>
      <c r="AP96" s="159">
        <v>0</v>
      </c>
      <c r="AQ96" s="119" t="s">
        <v>1214</v>
      </c>
      <c r="AR96" s="118">
        <v>0</v>
      </c>
      <c r="AS96" s="392" t="s">
        <v>77</v>
      </c>
      <c r="AT96" s="463">
        <f t="shared" si="8"/>
        <v>8176740</v>
      </c>
      <c r="AU96" s="464">
        <v>4088370</v>
      </c>
      <c r="AV96" s="98">
        <f t="shared" si="9"/>
        <v>0.66666666666666663</v>
      </c>
      <c r="AW96" s="392" t="s">
        <v>77</v>
      </c>
      <c r="AX96" s="119" t="s">
        <v>1215</v>
      </c>
      <c r="AY96" s="124" t="s">
        <v>7239</v>
      </c>
      <c r="AZ96" s="116" t="s">
        <v>69</v>
      </c>
      <c r="BA96" s="116" t="s">
        <v>69</v>
      </c>
    </row>
    <row r="97" spans="2:53" s="349" customFormat="1" ht="14.25" customHeight="1" x14ac:dyDescent="0.2">
      <c r="B97" s="116">
        <v>2024</v>
      </c>
      <c r="C97" s="116">
        <v>891780111</v>
      </c>
      <c r="D97" s="117" t="s">
        <v>64</v>
      </c>
      <c r="E97" s="118" t="s">
        <v>7238</v>
      </c>
      <c r="F97" s="124" t="s">
        <v>7237</v>
      </c>
      <c r="G97" s="119">
        <v>0</v>
      </c>
      <c r="H97" s="119" t="s">
        <v>75</v>
      </c>
      <c r="I97" s="116" t="s">
        <v>1819</v>
      </c>
      <c r="J97" s="118" t="s">
        <v>7236</v>
      </c>
      <c r="K97" s="159">
        <v>27500000</v>
      </c>
      <c r="L97" s="116" t="s">
        <v>70</v>
      </c>
      <c r="M97" s="393" t="s">
        <v>7235</v>
      </c>
      <c r="N97" s="202">
        <v>36453856</v>
      </c>
      <c r="O97" s="389">
        <v>37</v>
      </c>
      <c r="P97" s="390">
        <v>45306</v>
      </c>
      <c r="Q97" s="159">
        <v>132500000</v>
      </c>
      <c r="R97" s="390">
        <v>45336</v>
      </c>
      <c r="S97" s="159">
        <v>27500000</v>
      </c>
      <c r="T97" s="119" t="s">
        <v>69</v>
      </c>
      <c r="U97" s="389" t="s">
        <v>7234</v>
      </c>
      <c r="V97" s="258" t="s">
        <v>7233</v>
      </c>
      <c r="W97" s="390">
        <v>45336</v>
      </c>
      <c r="X97" s="390">
        <v>45336</v>
      </c>
      <c r="Y97" s="391" t="s">
        <v>77</v>
      </c>
      <c r="Z97" s="390">
        <v>45486</v>
      </c>
      <c r="AA97" s="124">
        <f t="shared" si="5"/>
        <v>150</v>
      </c>
      <c r="AB97" s="118">
        <v>0</v>
      </c>
      <c r="AC97" s="118">
        <v>0</v>
      </c>
      <c r="AD97" s="118">
        <v>0</v>
      </c>
      <c r="AE97" s="392" t="s">
        <v>77</v>
      </c>
      <c r="AF97" s="124">
        <f t="shared" si="6"/>
        <v>0</v>
      </c>
      <c r="AG97" s="118">
        <v>0</v>
      </c>
      <c r="AH97" s="118">
        <v>0</v>
      </c>
      <c r="AI97" s="392" t="s">
        <v>77</v>
      </c>
      <c r="AJ97" s="118">
        <v>0</v>
      </c>
      <c r="AK97" s="392" t="s">
        <v>77</v>
      </c>
      <c r="AL97" s="392" t="s">
        <v>77</v>
      </c>
      <c r="AM97" s="124">
        <f t="shared" si="7"/>
        <v>0</v>
      </c>
      <c r="AN97" s="458">
        <f>+K97+AC97-AH97</f>
        <v>27500000</v>
      </c>
      <c r="AO97" s="119" t="s">
        <v>69</v>
      </c>
      <c r="AP97" s="159">
        <v>27500000</v>
      </c>
      <c r="AQ97" s="119" t="s">
        <v>1214</v>
      </c>
      <c r="AR97" s="118">
        <v>0</v>
      </c>
      <c r="AS97" s="392" t="s">
        <v>77</v>
      </c>
      <c r="AT97" s="463">
        <f t="shared" si="8"/>
        <v>19533333</v>
      </c>
      <c r="AU97" s="464">
        <v>7966667</v>
      </c>
      <c r="AV97" s="98">
        <f t="shared" si="9"/>
        <v>0.71030301818181818</v>
      </c>
      <c r="AW97" s="392" t="s">
        <v>77</v>
      </c>
      <c r="AX97" s="119" t="s">
        <v>1215</v>
      </c>
      <c r="AY97" s="124" t="s">
        <v>7232</v>
      </c>
      <c r="AZ97" s="116" t="s">
        <v>69</v>
      </c>
      <c r="BA97" s="116" t="s">
        <v>69</v>
      </c>
    </row>
    <row r="98" spans="2:53" s="349" customFormat="1" ht="14.25" customHeight="1" x14ac:dyDescent="0.2">
      <c r="B98" s="116">
        <v>2024</v>
      </c>
      <c r="C98" s="116">
        <v>891780111</v>
      </c>
      <c r="D98" s="117" t="s">
        <v>64</v>
      </c>
      <c r="E98" s="118" t="s">
        <v>7231</v>
      </c>
      <c r="F98" s="124" t="s">
        <v>7230</v>
      </c>
      <c r="G98" s="119">
        <v>0</v>
      </c>
      <c r="H98" s="119" t="s">
        <v>75</v>
      </c>
      <c r="I98" s="116" t="s">
        <v>1819</v>
      </c>
      <c r="J98" s="118" t="s">
        <v>7229</v>
      </c>
      <c r="K98" s="159">
        <v>14000000</v>
      </c>
      <c r="L98" s="116" t="s">
        <v>70</v>
      </c>
      <c r="M98" s="393" t="s">
        <v>3912</v>
      </c>
      <c r="N98" s="202">
        <v>1140849992</v>
      </c>
      <c r="O98" s="389">
        <v>34</v>
      </c>
      <c r="P98" s="390">
        <v>45306</v>
      </c>
      <c r="Q98" s="159">
        <v>305400000</v>
      </c>
      <c r="R98" s="390">
        <v>45336</v>
      </c>
      <c r="S98" s="159">
        <v>14000000</v>
      </c>
      <c r="T98" s="119" t="s">
        <v>69</v>
      </c>
      <c r="U98" s="389">
        <v>1082903415</v>
      </c>
      <c r="V98" s="258" t="s">
        <v>6906</v>
      </c>
      <c r="W98" s="390">
        <v>45336</v>
      </c>
      <c r="X98" s="390">
        <v>45336</v>
      </c>
      <c r="Y98" s="391" t="s">
        <v>77</v>
      </c>
      <c r="Z98" s="390">
        <v>45450</v>
      </c>
      <c r="AA98" s="124">
        <f t="shared" si="5"/>
        <v>114</v>
      </c>
      <c r="AB98" s="118">
        <v>0</v>
      </c>
      <c r="AC98" s="118">
        <v>0</v>
      </c>
      <c r="AD98" s="118">
        <v>0</v>
      </c>
      <c r="AE98" s="392" t="s">
        <v>77</v>
      </c>
      <c r="AF98" s="124">
        <f t="shared" si="6"/>
        <v>0</v>
      </c>
      <c r="AG98" s="118">
        <v>0</v>
      </c>
      <c r="AH98" s="118">
        <v>0</v>
      </c>
      <c r="AI98" s="392" t="s">
        <v>77</v>
      </c>
      <c r="AJ98" s="118">
        <v>0</v>
      </c>
      <c r="AK98" s="392" t="s">
        <v>77</v>
      </c>
      <c r="AL98" s="392" t="s">
        <v>77</v>
      </c>
      <c r="AM98" s="124">
        <f t="shared" si="7"/>
        <v>0</v>
      </c>
      <c r="AN98" s="458">
        <f>+K98+AC98-AH98</f>
        <v>14000000</v>
      </c>
      <c r="AO98" s="119" t="s">
        <v>69</v>
      </c>
      <c r="AP98" s="159">
        <v>14000000</v>
      </c>
      <c r="AQ98" s="119" t="s">
        <v>1214</v>
      </c>
      <c r="AR98" s="118">
        <v>0</v>
      </c>
      <c r="AS98" s="392" t="s">
        <v>77</v>
      </c>
      <c r="AT98" s="463">
        <f t="shared" si="8"/>
        <v>10500000</v>
      </c>
      <c r="AU98" s="464">
        <v>3500000</v>
      </c>
      <c r="AV98" s="98">
        <f t="shared" si="9"/>
        <v>0.75</v>
      </c>
      <c r="AW98" s="392" t="s">
        <v>77</v>
      </c>
      <c r="AX98" s="119" t="s">
        <v>1215</v>
      </c>
      <c r="AY98" s="124" t="s">
        <v>7228</v>
      </c>
      <c r="AZ98" s="116" t="s">
        <v>69</v>
      </c>
      <c r="BA98" s="116" t="s">
        <v>69</v>
      </c>
    </row>
    <row r="99" spans="2:53" s="349" customFormat="1" ht="14.25" customHeight="1" x14ac:dyDescent="0.2">
      <c r="B99" s="116">
        <v>2024</v>
      </c>
      <c r="C99" s="116">
        <v>891780111</v>
      </c>
      <c r="D99" s="117" t="s">
        <v>64</v>
      </c>
      <c r="E99" s="118" t="s">
        <v>7227</v>
      </c>
      <c r="F99" s="124" t="s">
        <v>7226</v>
      </c>
      <c r="G99" s="119">
        <v>0</v>
      </c>
      <c r="H99" s="119" t="s">
        <v>75</v>
      </c>
      <c r="I99" s="116" t="s">
        <v>1819</v>
      </c>
      <c r="J99" s="118" t="s">
        <v>7225</v>
      </c>
      <c r="K99" s="159">
        <v>8426667</v>
      </c>
      <c r="L99" s="116" t="s">
        <v>70</v>
      </c>
      <c r="M99" s="393" t="s">
        <v>7224</v>
      </c>
      <c r="N99" s="202">
        <v>1026559851</v>
      </c>
      <c r="O99" s="389">
        <v>39</v>
      </c>
      <c r="P99" s="390">
        <v>45306</v>
      </c>
      <c r="Q99" s="159">
        <v>524300000</v>
      </c>
      <c r="R99" s="390">
        <v>45337</v>
      </c>
      <c r="S99" s="159">
        <v>8426667</v>
      </c>
      <c r="T99" s="119" t="s">
        <v>69</v>
      </c>
      <c r="U99" s="389">
        <v>79738530</v>
      </c>
      <c r="V99" s="258" t="s">
        <v>6874</v>
      </c>
      <c r="W99" s="390">
        <v>45337</v>
      </c>
      <c r="X99" s="390">
        <v>45337</v>
      </c>
      <c r="Y99" s="391" t="s">
        <v>77</v>
      </c>
      <c r="Z99" s="390">
        <v>45412</v>
      </c>
      <c r="AA99" s="124">
        <f t="shared" si="5"/>
        <v>75</v>
      </c>
      <c r="AB99" s="118">
        <v>0</v>
      </c>
      <c r="AC99" s="118">
        <v>0</v>
      </c>
      <c r="AD99" s="118">
        <v>0</v>
      </c>
      <c r="AE99" s="392" t="s">
        <v>77</v>
      </c>
      <c r="AF99" s="124">
        <f t="shared" si="6"/>
        <v>0</v>
      </c>
      <c r="AG99" s="118">
        <v>0</v>
      </c>
      <c r="AH99" s="118">
        <v>0</v>
      </c>
      <c r="AI99" s="392" t="s">
        <v>77</v>
      </c>
      <c r="AJ99" s="118">
        <v>0</v>
      </c>
      <c r="AK99" s="392" t="s">
        <v>77</v>
      </c>
      <c r="AL99" s="392" t="s">
        <v>77</v>
      </c>
      <c r="AM99" s="124">
        <f t="shared" si="7"/>
        <v>0</v>
      </c>
      <c r="AN99" s="458">
        <f>+K99+AC99-AH99</f>
        <v>8426667</v>
      </c>
      <c r="AO99" s="119" t="s">
        <v>69</v>
      </c>
      <c r="AP99" s="159">
        <v>8426667</v>
      </c>
      <c r="AQ99" s="119" t="s">
        <v>1214</v>
      </c>
      <c r="AR99" s="118">
        <v>0</v>
      </c>
      <c r="AS99" s="392" t="s">
        <v>77</v>
      </c>
      <c r="AT99" s="463">
        <f t="shared" si="8"/>
        <v>8426667</v>
      </c>
      <c r="AU99" s="464">
        <v>0</v>
      </c>
      <c r="AV99" s="98">
        <f t="shared" si="9"/>
        <v>1</v>
      </c>
      <c r="AW99" s="392" t="s">
        <v>77</v>
      </c>
      <c r="AX99" s="119" t="s">
        <v>1497</v>
      </c>
      <c r="AY99" s="124" t="s">
        <v>7223</v>
      </c>
      <c r="AZ99" s="116" t="s">
        <v>69</v>
      </c>
      <c r="BA99" s="116" t="s">
        <v>69</v>
      </c>
    </row>
    <row r="100" spans="2:53" s="349" customFormat="1" ht="14.25" customHeight="1" x14ac:dyDescent="0.2">
      <c r="B100" s="116">
        <v>2024</v>
      </c>
      <c r="C100" s="116">
        <v>891780111</v>
      </c>
      <c r="D100" s="117" t="s">
        <v>64</v>
      </c>
      <c r="E100" s="118" t="s">
        <v>7222</v>
      </c>
      <c r="F100" s="124" t="s">
        <v>7221</v>
      </c>
      <c r="G100" s="119">
        <v>0</v>
      </c>
      <c r="H100" s="119" t="s">
        <v>75</v>
      </c>
      <c r="I100" s="116" t="s">
        <v>1819</v>
      </c>
      <c r="J100" s="118" t="s">
        <v>7220</v>
      </c>
      <c r="K100" s="159">
        <v>8750000</v>
      </c>
      <c r="L100" s="116" t="s">
        <v>70</v>
      </c>
      <c r="M100" s="393" t="s">
        <v>7219</v>
      </c>
      <c r="N100" s="202">
        <v>1081785997</v>
      </c>
      <c r="O100" s="389">
        <v>39</v>
      </c>
      <c r="P100" s="390">
        <v>45306</v>
      </c>
      <c r="Q100" s="159">
        <v>524300000</v>
      </c>
      <c r="R100" s="390">
        <v>45337</v>
      </c>
      <c r="S100" s="159">
        <v>8750000</v>
      </c>
      <c r="T100" s="119" t="s">
        <v>69</v>
      </c>
      <c r="U100" s="389">
        <v>39049658</v>
      </c>
      <c r="V100" s="258" t="s">
        <v>7218</v>
      </c>
      <c r="W100" s="390">
        <v>45337</v>
      </c>
      <c r="X100" s="390">
        <v>45337</v>
      </c>
      <c r="Y100" s="391" t="s">
        <v>77</v>
      </c>
      <c r="Z100" s="390">
        <v>45412</v>
      </c>
      <c r="AA100" s="124">
        <f t="shared" si="5"/>
        <v>75</v>
      </c>
      <c r="AB100" s="118">
        <v>0</v>
      </c>
      <c r="AC100" s="118">
        <v>0</v>
      </c>
      <c r="AD100" s="118">
        <v>0</v>
      </c>
      <c r="AE100" s="392" t="s">
        <v>77</v>
      </c>
      <c r="AF100" s="124">
        <f t="shared" si="6"/>
        <v>0</v>
      </c>
      <c r="AG100" s="118">
        <v>0</v>
      </c>
      <c r="AH100" s="118">
        <v>0</v>
      </c>
      <c r="AI100" s="392" t="s">
        <v>77</v>
      </c>
      <c r="AJ100" s="118">
        <v>0</v>
      </c>
      <c r="AK100" s="392" t="s">
        <v>77</v>
      </c>
      <c r="AL100" s="392" t="s">
        <v>77</v>
      </c>
      <c r="AM100" s="124">
        <f t="shared" si="7"/>
        <v>0</v>
      </c>
      <c r="AN100" s="458">
        <f>+K100+AC100-AH100</f>
        <v>8750000</v>
      </c>
      <c r="AO100" s="119" t="s">
        <v>69</v>
      </c>
      <c r="AP100" s="159">
        <v>8750000</v>
      </c>
      <c r="AQ100" s="119" t="s">
        <v>1214</v>
      </c>
      <c r="AR100" s="118">
        <v>0</v>
      </c>
      <c r="AS100" s="392" t="s">
        <v>77</v>
      </c>
      <c r="AT100" s="463">
        <f t="shared" si="8"/>
        <v>5250000</v>
      </c>
      <c r="AU100" s="464">
        <v>3500000</v>
      </c>
      <c r="AV100" s="98">
        <f t="shared" si="9"/>
        <v>0.6</v>
      </c>
      <c r="AW100" s="392" t="s">
        <v>77</v>
      </c>
      <c r="AX100" s="119" t="s">
        <v>1215</v>
      </c>
      <c r="AY100" s="124" t="s">
        <v>7217</v>
      </c>
      <c r="AZ100" s="116" t="s">
        <v>69</v>
      </c>
      <c r="BA100" s="116" t="s">
        <v>69</v>
      </c>
    </row>
    <row r="101" spans="2:53" s="349" customFormat="1" ht="14.25" customHeight="1" x14ac:dyDescent="0.2">
      <c r="B101" s="116">
        <v>2024</v>
      </c>
      <c r="C101" s="116">
        <v>891780111</v>
      </c>
      <c r="D101" s="117" t="s">
        <v>64</v>
      </c>
      <c r="E101" s="118" t="s">
        <v>7216</v>
      </c>
      <c r="F101" s="124" t="s">
        <v>7215</v>
      </c>
      <c r="G101" s="119">
        <v>0</v>
      </c>
      <c r="H101" s="119" t="s">
        <v>75</v>
      </c>
      <c r="I101" s="116" t="s">
        <v>1819</v>
      </c>
      <c r="J101" s="118" t="s">
        <v>7214</v>
      </c>
      <c r="K101" s="159">
        <v>7000000</v>
      </c>
      <c r="L101" s="116" t="s">
        <v>70</v>
      </c>
      <c r="M101" s="393" t="s">
        <v>7213</v>
      </c>
      <c r="N101" s="202">
        <v>1140866481</v>
      </c>
      <c r="O101" s="389">
        <v>235</v>
      </c>
      <c r="P101" s="390">
        <v>45323</v>
      </c>
      <c r="Q101" s="159">
        <v>674900000</v>
      </c>
      <c r="R101" s="390">
        <v>45337</v>
      </c>
      <c r="S101" s="159">
        <v>7000000</v>
      </c>
      <c r="T101" s="119" t="s">
        <v>69</v>
      </c>
      <c r="U101" s="389">
        <v>52705148</v>
      </c>
      <c r="V101" s="258" t="s">
        <v>6788</v>
      </c>
      <c r="W101" s="390">
        <v>45337</v>
      </c>
      <c r="X101" s="390">
        <v>45337</v>
      </c>
      <c r="Y101" s="391" t="s">
        <v>77</v>
      </c>
      <c r="Z101" s="390">
        <v>45381</v>
      </c>
      <c r="AA101" s="124">
        <f t="shared" si="5"/>
        <v>44</v>
      </c>
      <c r="AB101" s="118">
        <v>0</v>
      </c>
      <c r="AC101" s="118">
        <v>0</v>
      </c>
      <c r="AD101" s="118">
        <v>0</v>
      </c>
      <c r="AE101" s="392" t="s">
        <v>77</v>
      </c>
      <c r="AF101" s="124">
        <f t="shared" si="6"/>
        <v>0</v>
      </c>
      <c r="AG101" s="118">
        <v>0</v>
      </c>
      <c r="AH101" s="118">
        <v>0</v>
      </c>
      <c r="AI101" s="392" t="s">
        <v>77</v>
      </c>
      <c r="AJ101" s="118">
        <v>0</v>
      </c>
      <c r="AK101" s="392" t="s">
        <v>77</v>
      </c>
      <c r="AL101" s="392" t="s">
        <v>77</v>
      </c>
      <c r="AM101" s="124">
        <f t="shared" si="7"/>
        <v>0</v>
      </c>
      <c r="AN101" s="458">
        <f>+K101+AC101-AH101</f>
        <v>7000000</v>
      </c>
      <c r="AO101" s="119" t="s">
        <v>1214</v>
      </c>
      <c r="AP101" s="159">
        <v>0</v>
      </c>
      <c r="AQ101" s="119" t="s">
        <v>1214</v>
      </c>
      <c r="AR101" s="118">
        <v>0</v>
      </c>
      <c r="AS101" s="392" t="s">
        <v>77</v>
      </c>
      <c r="AT101" s="463">
        <f t="shared" si="8"/>
        <v>7000000</v>
      </c>
      <c r="AU101" s="464">
        <v>0</v>
      </c>
      <c r="AV101" s="98">
        <f t="shared" si="9"/>
        <v>1</v>
      </c>
      <c r="AW101" s="392" t="s">
        <v>77</v>
      </c>
      <c r="AX101" s="119" t="s">
        <v>1497</v>
      </c>
      <c r="AY101" s="124" t="s">
        <v>7212</v>
      </c>
      <c r="AZ101" s="116" t="s">
        <v>69</v>
      </c>
      <c r="BA101" s="116" t="s">
        <v>69</v>
      </c>
    </row>
    <row r="102" spans="2:53" s="349" customFormat="1" ht="14.25" customHeight="1" x14ac:dyDescent="0.2">
      <c r="B102" s="116">
        <v>2024</v>
      </c>
      <c r="C102" s="116">
        <v>891780111</v>
      </c>
      <c r="D102" s="117" t="s">
        <v>64</v>
      </c>
      <c r="E102" s="118" t="s">
        <v>7211</v>
      </c>
      <c r="F102" s="124" t="s">
        <v>7210</v>
      </c>
      <c r="G102" s="119">
        <v>0</v>
      </c>
      <c r="H102" s="119" t="s">
        <v>75</v>
      </c>
      <c r="I102" s="116" t="s">
        <v>1819</v>
      </c>
      <c r="J102" s="118" t="s">
        <v>7209</v>
      </c>
      <c r="K102" s="159">
        <v>20000000</v>
      </c>
      <c r="L102" s="116" t="s">
        <v>70</v>
      </c>
      <c r="M102" s="393" t="s">
        <v>7208</v>
      </c>
      <c r="N102" s="202">
        <v>71676049</v>
      </c>
      <c r="O102" s="389">
        <v>39</v>
      </c>
      <c r="P102" s="390">
        <v>45306</v>
      </c>
      <c r="Q102" s="159">
        <v>524300000</v>
      </c>
      <c r="R102" s="390">
        <v>45337</v>
      </c>
      <c r="S102" s="159">
        <v>20000000</v>
      </c>
      <c r="T102" s="119" t="s">
        <v>69</v>
      </c>
      <c r="U102" s="389">
        <v>39049658</v>
      </c>
      <c r="V102" s="258" t="s">
        <v>7207</v>
      </c>
      <c r="W102" s="390">
        <v>45337</v>
      </c>
      <c r="X102" s="390">
        <v>45337</v>
      </c>
      <c r="Y102" s="391" t="s">
        <v>77</v>
      </c>
      <c r="Z102" s="390">
        <v>45457</v>
      </c>
      <c r="AA102" s="124">
        <f t="shared" si="5"/>
        <v>120</v>
      </c>
      <c r="AB102" s="118">
        <v>0</v>
      </c>
      <c r="AC102" s="118">
        <v>0</v>
      </c>
      <c r="AD102" s="118">
        <v>0</v>
      </c>
      <c r="AE102" s="392" t="s">
        <v>77</v>
      </c>
      <c r="AF102" s="124">
        <f t="shared" si="6"/>
        <v>0</v>
      </c>
      <c r="AG102" s="118">
        <v>0</v>
      </c>
      <c r="AH102" s="118">
        <v>0</v>
      </c>
      <c r="AI102" s="392" t="s">
        <v>77</v>
      </c>
      <c r="AJ102" s="118">
        <v>0</v>
      </c>
      <c r="AK102" s="392" t="s">
        <v>77</v>
      </c>
      <c r="AL102" s="392" t="s">
        <v>77</v>
      </c>
      <c r="AM102" s="124">
        <f t="shared" si="7"/>
        <v>0</v>
      </c>
      <c r="AN102" s="458">
        <f>+K102+AC102-AH102</f>
        <v>20000000</v>
      </c>
      <c r="AO102" s="119" t="s">
        <v>69</v>
      </c>
      <c r="AP102" s="159">
        <v>20000000</v>
      </c>
      <c r="AQ102" s="119" t="s">
        <v>1214</v>
      </c>
      <c r="AR102" s="118">
        <v>0</v>
      </c>
      <c r="AS102" s="392" t="s">
        <v>77</v>
      </c>
      <c r="AT102" s="463">
        <f t="shared" si="8"/>
        <v>15000000</v>
      </c>
      <c r="AU102" s="464">
        <v>5000000</v>
      </c>
      <c r="AV102" s="98">
        <f t="shared" si="9"/>
        <v>0.75</v>
      </c>
      <c r="AW102" s="392" t="s">
        <v>77</v>
      </c>
      <c r="AX102" s="119" t="s">
        <v>1215</v>
      </c>
      <c r="AY102" s="124" t="s">
        <v>7206</v>
      </c>
      <c r="AZ102" s="116" t="s">
        <v>69</v>
      </c>
      <c r="BA102" s="116" t="s">
        <v>69</v>
      </c>
    </row>
    <row r="103" spans="2:53" s="349" customFormat="1" ht="14.25" customHeight="1" x14ac:dyDescent="0.2">
      <c r="B103" s="116">
        <v>2024</v>
      </c>
      <c r="C103" s="116">
        <v>891780111</v>
      </c>
      <c r="D103" s="117" t="s">
        <v>64</v>
      </c>
      <c r="E103" s="118" t="s">
        <v>7205</v>
      </c>
      <c r="F103" s="124" t="s">
        <v>7204</v>
      </c>
      <c r="G103" s="119">
        <v>0</v>
      </c>
      <c r="H103" s="119" t="s">
        <v>75</v>
      </c>
      <c r="I103" s="116" t="s">
        <v>1819</v>
      </c>
      <c r="J103" s="118" t="s">
        <v>7203</v>
      </c>
      <c r="K103" s="159">
        <v>15000000</v>
      </c>
      <c r="L103" s="116" t="s">
        <v>70</v>
      </c>
      <c r="M103" s="393" t="s">
        <v>7202</v>
      </c>
      <c r="N103" s="202">
        <v>1004358155</v>
      </c>
      <c r="O103" s="389">
        <v>38</v>
      </c>
      <c r="P103" s="390">
        <v>45306</v>
      </c>
      <c r="Q103" s="159">
        <v>585250000</v>
      </c>
      <c r="R103" s="390">
        <v>45338</v>
      </c>
      <c r="S103" s="159">
        <v>15000000</v>
      </c>
      <c r="T103" s="119" t="s">
        <v>69</v>
      </c>
      <c r="U103" s="389">
        <v>1082884010</v>
      </c>
      <c r="V103" s="258" t="s">
        <v>6591</v>
      </c>
      <c r="W103" s="390">
        <v>45338</v>
      </c>
      <c r="X103" s="390">
        <v>45338</v>
      </c>
      <c r="Y103" s="391" t="s">
        <v>77</v>
      </c>
      <c r="Z103" s="390">
        <v>45488</v>
      </c>
      <c r="AA103" s="124">
        <f t="shared" si="5"/>
        <v>150</v>
      </c>
      <c r="AB103" s="118">
        <v>0</v>
      </c>
      <c r="AC103" s="118">
        <v>0</v>
      </c>
      <c r="AD103" s="118">
        <v>0</v>
      </c>
      <c r="AE103" s="392" t="s">
        <v>77</v>
      </c>
      <c r="AF103" s="124">
        <f t="shared" si="6"/>
        <v>0</v>
      </c>
      <c r="AG103" s="118">
        <v>0</v>
      </c>
      <c r="AH103" s="118">
        <v>0</v>
      </c>
      <c r="AI103" s="392" t="s">
        <v>77</v>
      </c>
      <c r="AJ103" s="118">
        <v>0</v>
      </c>
      <c r="AK103" s="392" t="s">
        <v>77</v>
      </c>
      <c r="AL103" s="392" t="s">
        <v>77</v>
      </c>
      <c r="AM103" s="124">
        <f t="shared" si="7"/>
        <v>0</v>
      </c>
      <c r="AN103" s="458">
        <f>+K103+AC103-AH103</f>
        <v>15000000</v>
      </c>
      <c r="AO103" s="119" t="s">
        <v>69</v>
      </c>
      <c r="AP103" s="159">
        <v>15000000</v>
      </c>
      <c r="AQ103" s="119" t="s">
        <v>1214</v>
      </c>
      <c r="AR103" s="118">
        <v>0</v>
      </c>
      <c r="AS103" s="392" t="s">
        <v>77</v>
      </c>
      <c r="AT103" s="463">
        <f t="shared" si="8"/>
        <v>10500000</v>
      </c>
      <c r="AU103" s="464">
        <v>4500000</v>
      </c>
      <c r="AV103" s="98">
        <f t="shared" si="9"/>
        <v>0.7</v>
      </c>
      <c r="AW103" s="392" t="s">
        <v>77</v>
      </c>
      <c r="AX103" s="119" t="s">
        <v>1215</v>
      </c>
      <c r="AY103" s="124" t="s">
        <v>7201</v>
      </c>
      <c r="AZ103" s="116" t="s">
        <v>69</v>
      </c>
      <c r="BA103" s="116" t="s">
        <v>69</v>
      </c>
    </row>
    <row r="104" spans="2:53" s="349" customFormat="1" ht="14.25" customHeight="1" x14ac:dyDescent="0.2">
      <c r="B104" s="116">
        <v>2024</v>
      </c>
      <c r="C104" s="116">
        <v>891780111</v>
      </c>
      <c r="D104" s="117" t="s">
        <v>64</v>
      </c>
      <c r="E104" s="118" t="s">
        <v>7200</v>
      </c>
      <c r="F104" s="124" t="s">
        <v>7199</v>
      </c>
      <c r="G104" s="218">
        <v>2023000100072</v>
      </c>
      <c r="H104" s="119" t="s">
        <v>75</v>
      </c>
      <c r="I104" s="116" t="s">
        <v>644</v>
      </c>
      <c r="J104" s="118" t="s">
        <v>7198</v>
      </c>
      <c r="K104" s="159">
        <v>29328000</v>
      </c>
      <c r="L104" s="116" t="s">
        <v>70</v>
      </c>
      <c r="M104" s="393" t="s">
        <v>7197</v>
      </c>
      <c r="N104" s="202">
        <v>1082936785</v>
      </c>
      <c r="O104" s="389">
        <v>174</v>
      </c>
      <c r="P104" s="390">
        <v>45335</v>
      </c>
      <c r="Q104" s="159">
        <v>2122162432</v>
      </c>
      <c r="R104" s="390">
        <v>45338</v>
      </c>
      <c r="S104" s="159">
        <v>29328000</v>
      </c>
      <c r="T104" s="119" t="s">
        <v>69</v>
      </c>
      <c r="U104" s="389">
        <v>16078654</v>
      </c>
      <c r="V104" s="258" t="s">
        <v>3772</v>
      </c>
      <c r="W104" s="390">
        <v>45338</v>
      </c>
      <c r="X104" s="390">
        <v>45338</v>
      </c>
      <c r="Y104" s="391" t="s">
        <v>77</v>
      </c>
      <c r="Z104" s="390">
        <v>45519</v>
      </c>
      <c r="AA104" s="124">
        <f t="shared" si="5"/>
        <v>181</v>
      </c>
      <c r="AB104" s="118">
        <v>0</v>
      </c>
      <c r="AC104" s="118">
        <v>0</v>
      </c>
      <c r="AD104" s="118">
        <v>0</v>
      </c>
      <c r="AE104" s="392" t="s">
        <v>77</v>
      </c>
      <c r="AF104" s="124">
        <f t="shared" si="6"/>
        <v>0</v>
      </c>
      <c r="AG104" s="118">
        <v>0</v>
      </c>
      <c r="AH104" s="118">
        <v>0</v>
      </c>
      <c r="AI104" s="392" t="s">
        <v>77</v>
      </c>
      <c r="AJ104" s="118">
        <v>0</v>
      </c>
      <c r="AK104" s="392" t="s">
        <v>77</v>
      </c>
      <c r="AL104" s="392" t="s">
        <v>77</v>
      </c>
      <c r="AM104" s="124">
        <f t="shared" si="7"/>
        <v>0</v>
      </c>
      <c r="AN104" s="458">
        <f>+K104+AC104-AH104</f>
        <v>29328000</v>
      </c>
      <c r="AO104" s="119" t="s">
        <v>1214</v>
      </c>
      <c r="AP104" s="159">
        <v>0</v>
      </c>
      <c r="AQ104" s="119" t="s">
        <v>1214</v>
      </c>
      <c r="AR104" s="118">
        <v>0</v>
      </c>
      <c r="AS104" s="392" t="s">
        <v>77</v>
      </c>
      <c r="AT104" s="463">
        <f t="shared" si="8"/>
        <v>14664000</v>
      </c>
      <c r="AU104" s="464">
        <v>14664000</v>
      </c>
      <c r="AV104" s="98">
        <f t="shared" si="9"/>
        <v>0.5</v>
      </c>
      <c r="AW104" s="392" t="s">
        <v>77</v>
      </c>
      <c r="AX104" s="119" t="s">
        <v>1215</v>
      </c>
      <c r="AY104" s="124" t="s">
        <v>7196</v>
      </c>
      <c r="AZ104" s="116" t="s">
        <v>69</v>
      </c>
      <c r="BA104" s="116" t="s">
        <v>69</v>
      </c>
    </row>
    <row r="105" spans="2:53" s="349" customFormat="1" ht="14.25" customHeight="1" x14ac:dyDescent="0.2">
      <c r="B105" s="116">
        <v>2024</v>
      </c>
      <c r="C105" s="116">
        <v>891780111</v>
      </c>
      <c r="D105" s="117" t="s">
        <v>64</v>
      </c>
      <c r="E105" s="118" t="s">
        <v>7195</v>
      </c>
      <c r="F105" s="168" t="s">
        <v>7194</v>
      </c>
      <c r="G105" s="119">
        <v>0</v>
      </c>
      <c r="H105" s="119" t="s">
        <v>75</v>
      </c>
      <c r="I105" s="116" t="s">
        <v>1819</v>
      </c>
      <c r="J105" s="118" t="s">
        <v>7193</v>
      </c>
      <c r="K105" s="159">
        <v>15000000</v>
      </c>
      <c r="L105" s="116" t="s">
        <v>70</v>
      </c>
      <c r="M105" s="393" t="s">
        <v>7192</v>
      </c>
      <c r="N105" s="202">
        <v>1004346931</v>
      </c>
      <c r="O105" s="389">
        <v>38</v>
      </c>
      <c r="P105" s="390">
        <v>45306</v>
      </c>
      <c r="Q105" s="159">
        <v>585250000</v>
      </c>
      <c r="R105" s="390">
        <v>45341</v>
      </c>
      <c r="S105" s="159">
        <v>15000000</v>
      </c>
      <c r="T105" s="119" t="s">
        <v>69</v>
      </c>
      <c r="U105" s="389">
        <v>1082884010</v>
      </c>
      <c r="V105" s="258" t="s">
        <v>6591</v>
      </c>
      <c r="W105" s="390">
        <v>45341</v>
      </c>
      <c r="X105" s="390">
        <v>45341</v>
      </c>
      <c r="Y105" s="391" t="s">
        <v>77</v>
      </c>
      <c r="Z105" s="390">
        <v>45491</v>
      </c>
      <c r="AA105" s="124">
        <f t="shared" si="5"/>
        <v>150</v>
      </c>
      <c r="AB105" s="118">
        <v>0</v>
      </c>
      <c r="AC105" s="118">
        <v>0</v>
      </c>
      <c r="AD105" s="118">
        <v>0</v>
      </c>
      <c r="AE105" s="392" t="s">
        <v>77</v>
      </c>
      <c r="AF105" s="124">
        <f t="shared" si="6"/>
        <v>0</v>
      </c>
      <c r="AG105" s="118">
        <v>0</v>
      </c>
      <c r="AH105" s="118">
        <v>0</v>
      </c>
      <c r="AI105" s="392" t="s">
        <v>77</v>
      </c>
      <c r="AJ105" s="118">
        <v>0</v>
      </c>
      <c r="AK105" s="392" t="s">
        <v>77</v>
      </c>
      <c r="AL105" s="392" t="s">
        <v>77</v>
      </c>
      <c r="AM105" s="124">
        <f t="shared" si="7"/>
        <v>0</v>
      </c>
      <c r="AN105" s="458">
        <f>+K105+AC105-AH105</f>
        <v>15000000</v>
      </c>
      <c r="AO105" s="119" t="s">
        <v>69</v>
      </c>
      <c r="AP105" s="451">
        <v>15000000</v>
      </c>
      <c r="AQ105" s="119" t="s">
        <v>1214</v>
      </c>
      <c r="AR105" s="118">
        <v>0</v>
      </c>
      <c r="AS105" s="392" t="s">
        <v>77</v>
      </c>
      <c r="AT105" s="463">
        <f t="shared" si="8"/>
        <v>10200000</v>
      </c>
      <c r="AU105" s="464">
        <v>4800000</v>
      </c>
      <c r="AV105" s="98">
        <f t="shared" si="9"/>
        <v>0.68</v>
      </c>
      <c r="AW105" s="392" t="s">
        <v>77</v>
      </c>
      <c r="AX105" s="119" t="s">
        <v>1215</v>
      </c>
      <c r="AY105" s="383" t="s">
        <v>7191</v>
      </c>
      <c r="AZ105" s="116" t="s">
        <v>69</v>
      </c>
      <c r="BA105" s="116" t="s">
        <v>69</v>
      </c>
    </row>
    <row r="106" spans="2:53" s="349" customFormat="1" ht="14.25" customHeight="1" x14ac:dyDescent="0.2">
      <c r="B106" s="116">
        <v>2024</v>
      </c>
      <c r="C106" s="116">
        <v>891780111</v>
      </c>
      <c r="D106" s="117" t="s">
        <v>64</v>
      </c>
      <c r="E106" s="118" t="s">
        <v>7190</v>
      </c>
      <c r="F106" s="168" t="s">
        <v>7189</v>
      </c>
      <c r="G106" s="119">
        <v>0</v>
      </c>
      <c r="H106" s="119" t="s">
        <v>75</v>
      </c>
      <c r="I106" s="116" t="s">
        <v>1819</v>
      </c>
      <c r="J106" s="118" t="s">
        <v>7188</v>
      </c>
      <c r="K106" s="159">
        <v>3800000</v>
      </c>
      <c r="L106" s="116" t="s">
        <v>70</v>
      </c>
      <c r="M106" s="393" t="s">
        <v>3130</v>
      </c>
      <c r="N106" s="202">
        <v>1081918985</v>
      </c>
      <c r="O106" s="389">
        <v>35</v>
      </c>
      <c r="P106" s="390">
        <v>45306</v>
      </c>
      <c r="Q106" s="159">
        <v>807300000</v>
      </c>
      <c r="R106" s="390">
        <v>45341</v>
      </c>
      <c r="S106" s="159">
        <v>3800000</v>
      </c>
      <c r="T106" s="119" t="s">
        <v>69</v>
      </c>
      <c r="U106" s="389">
        <v>85081920</v>
      </c>
      <c r="V106" s="258" t="s">
        <v>2725</v>
      </c>
      <c r="W106" s="390">
        <v>45341</v>
      </c>
      <c r="X106" s="390">
        <v>45341</v>
      </c>
      <c r="Y106" s="391" t="s">
        <v>77</v>
      </c>
      <c r="Z106" s="390">
        <v>45351</v>
      </c>
      <c r="AA106" s="124">
        <f t="shared" si="5"/>
        <v>10</v>
      </c>
      <c r="AB106" s="118">
        <v>0</v>
      </c>
      <c r="AC106" s="118">
        <v>0</v>
      </c>
      <c r="AD106" s="118">
        <v>0</v>
      </c>
      <c r="AE106" s="392" t="s">
        <v>77</v>
      </c>
      <c r="AF106" s="124">
        <f t="shared" si="6"/>
        <v>0</v>
      </c>
      <c r="AG106" s="118">
        <v>0</v>
      </c>
      <c r="AH106" s="118">
        <v>0</v>
      </c>
      <c r="AI106" s="392" t="s">
        <v>77</v>
      </c>
      <c r="AJ106" s="118">
        <v>0</v>
      </c>
      <c r="AK106" s="392" t="s">
        <v>77</v>
      </c>
      <c r="AL106" s="392" t="s">
        <v>77</v>
      </c>
      <c r="AM106" s="124">
        <f t="shared" si="7"/>
        <v>0</v>
      </c>
      <c r="AN106" s="458">
        <f>+K106+AC106-AH106</f>
        <v>3800000</v>
      </c>
      <c r="AO106" s="119" t="s">
        <v>69</v>
      </c>
      <c r="AP106" s="451">
        <v>3800000</v>
      </c>
      <c r="AQ106" s="119" t="s">
        <v>1214</v>
      </c>
      <c r="AR106" s="118">
        <v>0</v>
      </c>
      <c r="AS106" s="392" t="s">
        <v>77</v>
      </c>
      <c r="AT106" s="463">
        <f t="shared" si="8"/>
        <v>3800000</v>
      </c>
      <c r="AU106" s="464">
        <v>0</v>
      </c>
      <c r="AV106" s="98">
        <f t="shared" si="9"/>
        <v>1</v>
      </c>
      <c r="AW106" s="392" t="s">
        <v>77</v>
      </c>
      <c r="AX106" s="119" t="s">
        <v>1497</v>
      </c>
      <c r="AY106" s="382" t="s">
        <v>7187</v>
      </c>
      <c r="AZ106" s="116" t="s">
        <v>69</v>
      </c>
      <c r="BA106" s="116" t="s">
        <v>69</v>
      </c>
    </row>
    <row r="107" spans="2:53" s="349" customFormat="1" ht="14.25" customHeight="1" x14ac:dyDescent="0.2">
      <c r="B107" s="116">
        <v>2024</v>
      </c>
      <c r="C107" s="116">
        <v>891780111</v>
      </c>
      <c r="D107" s="117" t="s">
        <v>64</v>
      </c>
      <c r="E107" s="118" t="s">
        <v>7186</v>
      </c>
      <c r="F107" s="124" t="s">
        <v>7185</v>
      </c>
      <c r="G107" s="119">
        <v>0</v>
      </c>
      <c r="H107" s="119" t="s">
        <v>75</v>
      </c>
      <c r="I107" s="116" t="s">
        <v>1819</v>
      </c>
      <c r="J107" s="118" t="s">
        <v>7184</v>
      </c>
      <c r="K107" s="159">
        <v>15400000</v>
      </c>
      <c r="L107" s="116" t="s">
        <v>70</v>
      </c>
      <c r="M107" s="393" t="s">
        <v>7183</v>
      </c>
      <c r="N107" s="202">
        <v>3753843</v>
      </c>
      <c r="O107" s="389">
        <v>35</v>
      </c>
      <c r="P107" s="390">
        <v>45306</v>
      </c>
      <c r="Q107" s="159">
        <v>807300000</v>
      </c>
      <c r="R107" s="390">
        <v>45342</v>
      </c>
      <c r="S107" s="159">
        <v>15400000</v>
      </c>
      <c r="T107" s="119" t="s">
        <v>69</v>
      </c>
      <c r="U107" s="389">
        <v>36669284</v>
      </c>
      <c r="V107" s="258" t="s">
        <v>4232</v>
      </c>
      <c r="W107" s="390">
        <v>45342</v>
      </c>
      <c r="X107" s="390">
        <v>45342</v>
      </c>
      <c r="Y107" s="391" t="s">
        <v>77</v>
      </c>
      <c r="Z107" s="390">
        <v>45473</v>
      </c>
      <c r="AA107" s="124">
        <f t="shared" si="5"/>
        <v>131</v>
      </c>
      <c r="AB107" s="118">
        <v>0</v>
      </c>
      <c r="AC107" s="118">
        <v>0</v>
      </c>
      <c r="AD107" s="118">
        <v>0</v>
      </c>
      <c r="AE107" s="392" t="s">
        <v>77</v>
      </c>
      <c r="AF107" s="124">
        <f t="shared" si="6"/>
        <v>0</v>
      </c>
      <c r="AG107" s="118">
        <v>0</v>
      </c>
      <c r="AH107" s="118">
        <v>0</v>
      </c>
      <c r="AI107" s="392" t="s">
        <v>77</v>
      </c>
      <c r="AJ107" s="118">
        <v>0</v>
      </c>
      <c r="AK107" s="392" t="s">
        <v>77</v>
      </c>
      <c r="AL107" s="392" t="s">
        <v>77</v>
      </c>
      <c r="AM107" s="124">
        <f t="shared" si="7"/>
        <v>0</v>
      </c>
      <c r="AN107" s="458">
        <f>+K107+AC107-AH107</f>
        <v>15400000</v>
      </c>
      <c r="AO107" s="119" t="s">
        <v>69</v>
      </c>
      <c r="AP107" s="451">
        <v>15400000</v>
      </c>
      <c r="AQ107" s="119" t="s">
        <v>1214</v>
      </c>
      <c r="AR107" s="118">
        <v>0</v>
      </c>
      <c r="AS107" s="392" t="s">
        <v>77</v>
      </c>
      <c r="AT107" s="463">
        <f t="shared" si="8"/>
        <v>10500000</v>
      </c>
      <c r="AU107" s="464">
        <v>4900000</v>
      </c>
      <c r="AV107" s="98">
        <f t="shared" si="9"/>
        <v>0.68181818181818177</v>
      </c>
      <c r="AW107" s="392" t="s">
        <v>77</v>
      </c>
      <c r="AX107" s="119" t="s">
        <v>1215</v>
      </c>
      <c r="AY107" s="124" t="s">
        <v>7182</v>
      </c>
      <c r="AZ107" s="116" t="s">
        <v>69</v>
      </c>
      <c r="BA107" s="116" t="s">
        <v>69</v>
      </c>
    </row>
    <row r="108" spans="2:53" s="349" customFormat="1" ht="14.25" customHeight="1" x14ac:dyDescent="0.2">
      <c r="B108" s="116">
        <v>2024</v>
      </c>
      <c r="C108" s="116">
        <v>891780111</v>
      </c>
      <c r="D108" s="117" t="s">
        <v>64</v>
      </c>
      <c r="E108" s="118" t="s">
        <v>7181</v>
      </c>
      <c r="F108" s="124" t="s">
        <v>7180</v>
      </c>
      <c r="G108" s="119">
        <v>0</v>
      </c>
      <c r="H108" s="119" t="s">
        <v>75</v>
      </c>
      <c r="I108" s="116" t="s">
        <v>1819</v>
      </c>
      <c r="J108" s="118" t="s">
        <v>7179</v>
      </c>
      <c r="K108" s="159">
        <v>17000000</v>
      </c>
      <c r="L108" s="116" t="s">
        <v>70</v>
      </c>
      <c r="M108" s="393" t="s">
        <v>7178</v>
      </c>
      <c r="N108" s="202">
        <v>79542567</v>
      </c>
      <c r="O108" s="389">
        <v>38</v>
      </c>
      <c r="P108" s="390">
        <v>45306</v>
      </c>
      <c r="Q108" s="159">
        <v>585250000</v>
      </c>
      <c r="R108" s="390">
        <v>45343</v>
      </c>
      <c r="S108" s="159">
        <v>17000000</v>
      </c>
      <c r="T108" s="119" t="s">
        <v>69</v>
      </c>
      <c r="U108" s="389">
        <v>1082884010</v>
      </c>
      <c r="V108" s="258" t="s">
        <v>7140</v>
      </c>
      <c r="W108" s="390">
        <v>45343</v>
      </c>
      <c r="X108" s="390">
        <v>45343</v>
      </c>
      <c r="Y108" s="391" t="s">
        <v>77</v>
      </c>
      <c r="Z108" s="390">
        <v>45493</v>
      </c>
      <c r="AA108" s="124">
        <f t="shared" si="5"/>
        <v>150</v>
      </c>
      <c r="AB108" s="118">
        <v>0</v>
      </c>
      <c r="AC108" s="118">
        <v>0</v>
      </c>
      <c r="AD108" s="118">
        <v>0</v>
      </c>
      <c r="AE108" s="392" t="s">
        <v>77</v>
      </c>
      <c r="AF108" s="124">
        <f t="shared" si="6"/>
        <v>0</v>
      </c>
      <c r="AG108" s="118">
        <v>0</v>
      </c>
      <c r="AH108" s="118">
        <v>0</v>
      </c>
      <c r="AI108" s="392" t="s">
        <v>77</v>
      </c>
      <c r="AJ108" s="118">
        <v>0</v>
      </c>
      <c r="AK108" s="392" t="s">
        <v>77</v>
      </c>
      <c r="AL108" s="392" t="s">
        <v>77</v>
      </c>
      <c r="AM108" s="124">
        <f t="shared" si="7"/>
        <v>0</v>
      </c>
      <c r="AN108" s="458">
        <f>+K108+AC108-AH108</f>
        <v>17000000</v>
      </c>
      <c r="AO108" s="119" t="s">
        <v>69</v>
      </c>
      <c r="AP108" s="451">
        <v>17000000</v>
      </c>
      <c r="AQ108" s="119" t="s">
        <v>1214</v>
      </c>
      <c r="AR108" s="118">
        <v>0</v>
      </c>
      <c r="AS108" s="392" t="s">
        <v>77</v>
      </c>
      <c r="AT108" s="463">
        <f t="shared" si="8"/>
        <v>0</v>
      </c>
      <c r="AU108" s="464">
        <v>17000000</v>
      </c>
      <c r="AV108" s="98">
        <f t="shared" si="9"/>
        <v>0</v>
      </c>
      <c r="AW108" s="392" t="s">
        <v>77</v>
      </c>
      <c r="AX108" s="119" t="s">
        <v>1215</v>
      </c>
      <c r="AY108" s="124" t="s">
        <v>7177</v>
      </c>
      <c r="AZ108" s="116" t="s">
        <v>69</v>
      </c>
      <c r="BA108" s="116" t="s">
        <v>69</v>
      </c>
    </row>
    <row r="109" spans="2:53" s="349" customFormat="1" ht="14.25" customHeight="1" x14ac:dyDescent="0.2">
      <c r="B109" s="116">
        <v>2024</v>
      </c>
      <c r="C109" s="116">
        <v>891780111</v>
      </c>
      <c r="D109" s="117" t="s">
        <v>64</v>
      </c>
      <c r="E109" s="118" t="s">
        <v>7176</v>
      </c>
      <c r="F109" s="124" t="s">
        <v>7175</v>
      </c>
      <c r="G109" s="119">
        <v>0</v>
      </c>
      <c r="H109" s="119" t="s">
        <v>75</v>
      </c>
      <c r="I109" s="116" t="s">
        <v>1819</v>
      </c>
      <c r="J109" s="118" t="s">
        <v>7174</v>
      </c>
      <c r="K109" s="159">
        <v>4000000</v>
      </c>
      <c r="L109" s="116" t="s">
        <v>70</v>
      </c>
      <c r="M109" s="393" t="s">
        <v>7173</v>
      </c>
      <c r="N109" s="202">
        <v>1082835623</v>
      </c>
      <c r="O109" s="389">
        <v>39</v>
      </c>
      <c r="P109" s="390">
        <v>45306</v>
      </c>
      <c r="Q109" s="159">
        <v>524300000</v>
      </c>
      <c r="R109" s="390">
        <v>45345</v>
      </c>
      <c r="S109" s="159">
        <v>4000000</v>
      </c>
      <c r="T109" s="119" t="s">
        <v>69</v>
      </c>
      <c r="U109" s="389">
        <v>63563343</v>
      </c>
      <c r="V109" s="258" t="s">
        <v>6782</v>
      </c>
      <c r="W109" s="390">
        <v>45345</v>
      </c>
      <c r="X109" s="390">
        <v>45345</v>
      </c>
      <c r="Y109" s="391" t="s">
        <v>77</v>
      </c>
      <c r="Z109" s="390">
        <v>45373</v>
      </c>
      <c r="AA109" s="124">
        <f t="shared" si="5"/>
        <v>28</v>
      </c>
      <c r="AB109" s="118">
        <v>0</v>
      </c>
      <c r="AC109" s="118">
        <v>0</v>
      </c>
      <c r="AD109" s="118">
        <v>0</v>
      </c>
      <c r="AE109" s="392" t="s">
        <v>77</v>
      </c>
      <c r="AF109" s="124">
        <f t="shared" si="6"/>
        <v>0</v>
      </c>
      <c r="AG109" s="118">
        <v>0</v>
      </c>
      <c r="AH109" s="118">
        <v>0</v>
      </c>
      <c r="AI109" s="392" t="s">
        <v>77</v>
      </c>
      <c r="AJ109" s="118">
        <v>0</v>
      </c>
      <c r="AK109" s="392" t="s">
        <v>77</v>
      </c>
      <c r="AL109" s="392" t="s">
        <v>77</v>
      </c>
      <c r="AM109" s="124">
        <f t="shared" si="7"/>
        <v>0</v>
      </c>
      <c r="AN109" s="458">
        <f>+K109+AC109-AH109</f>
        <v>4000000</v>
      </c>
      <c r="AO109" s="119" t="s">
        <v>69</v>
      </c>
      <c r="AP109" s="159">
        <v>4000000</v>
      </c>
      <c r="AQ109" s="119" t="s">
        <v>1214</v>
      </c>
      <c r="AR109" s="118">
        <v>0</v>
      </c>
      <c r="AS109" s="392" t="s">
        <v>77</v>
      </c>
      <c r="AT109" s="463">
        <f t="shared" si="8"/>
        <v>4000000</v>
      </c>
      <c r="AU109" s="464">
        <v>0</v>
      </c>
      <c r="AV109" s="98">
        <f t="shared" si="9"/>
        <v>1</v>
      </c>
      <c r="AW109" s="392" t="s">
        <v>77</v>
      </c>
      <c r="AX109" s="119" t="s">
        <v>1497</v>
      </c>
      <c r="AY109" s="124" t="s">
        <v>7172</v>
      </c>
      <c r="AZ109" s="116" t="s">
        <v>69</v>
      </c>
      <c r="BA109" s="116" t="s">
        <v>69</v>
      </c>
    </row>
    <row r="110" spans="2:53" s="349" customFormat="1" ht="14.25" customHeight="1" x14ac:dyDescent="0.2">
      <c r="B110" s="116">
        <v>2024</v>
      </c>
      <c r="C110" s="116">
        <v>891780111</v>
      </c>
      <c r="D110" s="117" t="s">
        <v>64</v>
      </c>
      <c r="E110" s="118" t="s">
        <v>7171</v>
      </c>
      <c r="F110" s="124" t="s">
        <v>7170</v>
      </c>
      <c r="G110" s="119">
        <v>0</v>
      </c>
      <c r="H110" s="119" t="s">
        <v>75</v>
      </c>
      <c r="I110" s="116" t="s">
        <v>1819</v>
      </c>
      <c r="J110" s="118" t="s">
        <v>7169</v>
      </c>
      <c r="K110" s="159">
        <v>10000000</v>
      </c>
      <c r="L110" s="116" t="s">
        <v>70</v>
      </c>
      <c r="M110" s="393" t="s">
        <v>7168</v>
      </c>
      <c r="N110" s="202">
        <v>12534231</v>
      </c>
      <c r="O110" s="389">
        <v>39</v>
      </c>
      <c r="P110" s="390">
        <v>45306</v>
      </c>
      <c r="Q110" s="159">
        <v>524300000</v>
      </c>
      <c r="R110" s="390">
        <v>45352</v>
      </c>
      <c r="S110" s="159">
        <v>10000000</v>
      </c>
      <c r="T110" s="119" t="s">
        <v>69</v>
      </c>
      <c r="U110" s="389">
        <v>72255882</v>
      </c>
      <c r="V110" s="258" t="s">
        <v>1208</v>
      </c>
      <c r="W110" s="390">
        <v>45352</v>
      </c>
      <c r="X110" s="390">
        <v>45352</v>
      </c>
      <c r="Y110" s="391" t="s">
        <v>77</v>
      </c>
      <c r="Z110" s="390">
        <v>45473</v>
      </c>
      <c r="AA110" s="124">
        <f t="shared" si="5"/>
        <v>121</v>
      </c>
      <c r="AB110" s="118">
        <v>0</v>
      </c>
      <c r="AC110" s="118">
        <v>0</v>
      </c>
      <c r="AD110" s="118">
        <v>0</v>
      </c>
      <c r="AE110" s="392" t="s">
        <v>77</v>
      </c>
      <c r="AF110" s="124">
        <f t="shared" si="6"/>
        <v>0</v>
      </c>
      <c r="AG110" s="118">
        <v>0</v>
      </c>
      <c r="AH110" s="118">
        <v>0</v>
      </c>
      <c r="AI110" s="392" t="s">
        <v>77</v>
      </c>
      <c r="AJ110" s="118">
        <v>0</v>
      </c>
      <c r="AK110" s="392" t="s">
        <v>77</v>
      </c>
      <c r="AL110" s="392" t="s">
        <v>77</v>
      </c>
      <c r="AM110" s="124">
        <f t="shared" si="7"/>
        <v>0</v>
      </c>
      <c r="AN110" s="458">
        <f>+K110+AC110-AH110</f>
        <v>10000000</v>
      </c>
      <c r="AO110" s="119" t="s">
        <v>69</v>
      </c>
      <c r="AP110" s="159">
        <v>10000000</v>
      </c>
      <c r="AQ110" s="119" t="s">
        <v>1214</v>
      </c>
      <c r="AR110" s="118">
        <v>0</v>
      </c>
      <c r="AS110" s="392" t="s">
        <v>77</v>
      </c>
      <c r="AT110" s="463">
        <f t="shared" si="8"/>
        <v>7500000</v>
      </c>
      <c r="AU110" s="464">
        <v>2500000</v>
      </c>
      <c r="AV110" s="98">
        <f t="shared" si="9"/>
        <v>0.75</v>
      </c>
      <c r="AW110" s="392" t="s">
        <v>77</v>
      </c>
      <c r="AX110" s="119" t="s">
        <v>1215</v>
      </c>
      <c r="AY110" s="124" t="s">
        <v>7167</v>
      </c>
      <c r="AZ110" s="116" t="s">
        <v>69</v>
      </c>
      <c r="BA110" s="116" t="s">
        <v>69</v>
      </c>
    </row>
    <row r="111" spans="2:53" s="349" customFormat="1" ht="14.25" customHeight="1" x14ac:dyDescent="0.2">
      <c r="B111" s="116">
        <v>2024</v>
      </c>
      <c r="C111" s="116">
        <v>891780111</v>
      </c>
      <c r="D111" s="117" t="s">
        <v>64</v>
      </c>
      <c r="E111" s="118" t="s">
        <v>7166</v>
      </c>
      <c r="F111" s="124" t="s">
        <v>7165</v>
      </c>
      <c r="G111" s="119">
        <v>0</v>
      </c>
      <c r="H111" s="119" t="s">
        <v>75</v>
      </c>
      <c r="I111" s="116" t="s">
        <v>1819</v>
      </c>
      <c r="J111" s="118" t="s">
        <v>7164</v>
      </c>
      <c r="K111" s="159">
        <v>16800000</v>
      </c>
      <c r="L111" s="116" t="s">
        <v>70</v>
      </c>
      <c r="M111" s="393" t="s">
        <v>7163</v>
      </c>
      <c r="N111" s="202">
        <v>1082876431</v>
      </c>
      <c r="O111" s="389">
        <v>410</v>
      </c>
      <c r="P111" s="390">
        <v>45341</v>
      </c>
      <c r="Q111" s="159">
        <v>524300000</v>
      </c>
      <c r="R111" s="390">
        <v>45352</v>
      </c>
      <c r="S111" s="159">
        <v>16800000</v>
      </c>
      <c r="T111" s="119" t="s">
        <v>69</v>
      </c>
      <c r="U111" s="389">
        <v>84091773</v>
      </c>
      <c r="V111" s="258" t="s">
        <v>7162</v>
      </c>
      <c r="W111" s="390">
        <v>45352</v>
      </c>
      <c r="X111" s="390">
        <v>45352</v>
      </c>
      <c r="Y111" s="391" t="s">
        <v>77</v>
      </c>
      <c r="Z111" s="390">
        <v>45469</v>
      </c>
      <c r="AA111" s="124">
        <f t="shared" si="5"/>
        <v>117</v>
      </c>
      <c r="AB111" s="118">
        <v>0</v>
      </c>
      <c r="AC111" s="118">
        <v>0</v>
      </c>
      <c r="AD111" s="118">
        <v>0</v>
      </c>
      <c r="AE111" s="392" t="s">
        <v>77</v>
      </c>
      <c r="AF111" s="124">
        <f t="shared" si="6"/>
        <v>0</v>
      </c>
      <c r="AG111" s="118">
        <v>0</v>
      </c>
      <c r="AH111" s="118">
        <v>0</v>
      </c>
      <c r="AI111" s="392" t="s">
        <v>77</v>
      </c>
      <c r="AJ111" s="118">
        <v>0</v>
      </c>
      <c r="AK111" s="392" t="s">
        <v>77</v>
      </c>
      <c r="AL111" s="392" t="s">
        <v>77</v>
      </c>
      <c r="AM111" s="124">
        <f t="shared" si="7"/>
        <v>0</v>
      </c>
      <c r="AN111" s="458">
        <f>+K111+AC111-AH111</f>
        <v>16800000</v>
      </c>
      <c r="AO111" s="119" t="s">
        <v>1214</v>
      </c>
      <c r="AP111" s="159">
        <v>15000000</v>
      </c>
      <c r="AQ111" s="119" t="s">
        <v>1214</v>
      </c>
      <c r="AR111" s="118">
        <v>0</v>
      </c>
      <c r="AS111" s="392" t="s">
        <v>77</v>
      </c>
      <c r="AT111" s="463">
        <f t="shared" si="8"/>
        <v>8400000</v>
      </c>
      <c r="AU111" s="464">
        <v>8400000</v>
      </c>
      <c r="AV111" s="98">
        <f t="shared" si="9"/>
        <v>0.5</v>
      </c>
      <c r="AW111" s="392" t="s">
        <v>77</v>
      </c>
      <c r="AX111" s="119" t="s">
        <v>1215</v>
      </c>
      <c r="AY111" s="124" t="s">
        <v>7161</v>
      </c>
      <c r="AZ111" s="116" t="s">
        <v>69</v>
      </c>
      <c r="BA111" s="116" t="s">
        <v>69</v>
      </c>
    </row>
    <row r="112" spans="2:53" s="349" customFormat="1" ht="14.25" customHeight="1" x14ac:dyDescent="0.2">
      <c r="B112" s="116">
        <v>2024</v>
      </c>
      <c r="C112" s="116">
        <v>891780111</v>
      </c>
      <c r="D112" s="117" t="s">
        <v>64</v>
      </c>
      <c r="E112" s="118" t="s">
        <v>7160</v>
      </c>
      <c r="F112" s="124" t="s">
        <v>7159</v>
      </c>
      <c r="G112" s="119">
        <v>0</v>
      </c>
      <c r="H112" s="119" t="s">
        <v>75</v>
      </c>
      <c r="I112" s="116" t="s">
        <v>1819</v>
      </c>
      <c r="J112" s="118" t="s">
        <v>7158</v>
      </c>
      <c r="K112" s="159">
        <v>18900000</v>
      </c>
      <c r="L112" s="116" t="s">
        <v>70</v>
      </c>
      <c r="M112" s="393" t="s">
        <v>7157</v>
      </c>
      <c r="N112" s="202">
        <v>1003241982</v>
      </c>
      <c r="O112" s="389">
        <v>471</v>
      </c>
      <c r="P112" s="390">
        <v>45348</v>
      </c>
      <c r="Q112" s="159">
        <v>524300000</v>
      </c>
      <c r="R112" s="390">
        <v>45352</v>
      </c>
      <c r="S112" s="159">
        <v>18900000</v>
      </c>
      <c r="T112" s="119" t="s">
        <v>69</v>
      </c>
      <c r="U112" s="389">
        <v>79857491</v>
      </c>
      <c r="V112" s="258" t="s">
        <v>7156</v>
      </c>
      <c r="W112" s="390">
        <v>45352</v>
      </c>
      <c r="X112" s="390">
        <v>45352</v>
      </c>
      <c r="Y112" s="391" t="s">
        <v>77</v>
      </c>
      <c r="Z112" s="390">
        <v>45596</v>
      </c>
      <c r="AA112" s="124">
        <f t="shared" si="5"/>
        <v>244</v>
      </c>
      <c r="AB112" s="118">
        <v>0</v>
      </c>
      <c r="AC112" s="118">
        <v>0</v>
      </c>
      <c r="AD112" s="118">
        <v>0</v>
      </c>
      <c r="AE112" s="392" t="s">
        <v>77</v>
      </c>
      <c r="AF112" s="124">
        <f t="shared" si="6"/>
        <v>0</v>
      </c>
      <c r="AG112" s="118">
        <v>0</v>
      </c>
      <c r="AH112" s="118">
        <v>0</v>
      </c>
      <c r="AI112" s="392" t="s">
        <v>77</v>
      </c>
      <c r="AJ112" s="118">
        <v>0</v>
      </c>
      <c r="AK112" s="392" t="s">
        <v>77</v>
      </c>
      <c r="AL112" s="392" t="s">
        <v>77</v>
      </c>
      <c r="AM112" s="124">
        <f t="shared" si="7"/>
        <v>0</v>
      </c>
      <c r="AN112" s="458">
        <f>+K112+AC112-AH112</f>
        <v>18900000</v>
      </c>
      <c r="AO112" s="119" t="s">
        <v>1214</v>
      </c>
      <c r="AP112" s="159">
        <v>11600000</v>
      </c>
      <c r="AQ112" s="119" t="s">
        <v>1214</v>
      </c>
      <c r="AR112" s="118">
        <v>0</v>
      </c>
      <c r="AS112" s="392" t="s">
        <v>77</v>
      </c>
      <c r="AT112" s="463">
        <f t="shared" si="8"/>
        <v>4725000</v>
      </c>
      <c r="AU112" s="464">
        <v>14175000</v>
      </c>
      <c r="AV112" s="98">
        <f t="shared" si="9"/>
        <v>0.25</v>
      </c>
      <c r="AW112" s="392" t="s">
        <v>77</v>
      </c>
      <c r="AX112" s="119" t="s">
        <v>1215</v>
      </c>
      <c r="AY112" s="124" t="s">
        <v>7155</v>
      </c>
      <c r="AZ112" s="116" t="s">
        <v>69</v>
      </c>
      <c r="BA112" s="116" t="s">
        <v>69</v>
      </c>
    </row>
    <row r="113" spans="2:53" s="349" customFormat="1" ht="14.25" customHeight="1" x14ac:dyDescent="0.2">
      <c r="B113" s="116">
        <v>2024</v>
      </c>
      <c r="C113" s="116">
        <v>891780111</v>
      </c>
      <c r="D113" s="117" t="s">
        <v>64</v>
      </c>
      <c r="E113" s="118" t="s">
        <v>7154</v>
      </c>
      <c r="F113" s="124" t="s">
        <v>7153</v>
      </c>
      <c r="G113" s="119">
        <v>0</v>
      </c>
      <c r="H113" s="119" t="s">
        <v>75</v>
      </c>
      <c r="I113" s="116" t="s">
        <v>1819</v>
      </c>
      <c r="J113" s="118" t="s">
        <v>7152</v>
      </c>
      <c r="K113" s="159">
        <v>9600000</v>
      </c>
      <c r="L113" s="116" t="s">
        <v>70</v>
      </c>
      <c r="M113" s="393" t="s">
        <v>7151</v>
      </c>
      <c r="N113" s="202">
        <v>85476492</v>
      </c>
      <c r="O113" s="389">
        <v>441</v>
      </c>
      <c r="P113" s="390">
        <v>45344</v>
      </c>
      <c r="Q113" s="159">
        <v>270522388</v>
      </c>
      <c r="R113" s="390">
        <v>45352</v>
      </c>
      <c r="S113" s="159">
        <v>9600000</v>
      </c>
      <c r="T113" s="119" t="s">
        <v>69</v>
      </c>
      <c r="U113" s="389">
        <v>51909946</v>
      </c>
      <c r="V113" s="258" t="s">
        <v>6471</v>
      </c>
      <c r="W113" s="390">
        <v>45352</v>
      </c>
      <c r="X113" s="390">
        <v>45352</v>
      </c>
      <c r="Y113" s="391" t="s">
        <v>77</v>
      </c>
      <c r="Z113" s="390">
        <v>45443</v>
      </c>
      <c r="AA113" s="124">
        <f t="shared" si="5"/>
        <v>91</v>
      </c>
      <c r="AB113" s="118">
        <v>0</v>
      </c>
      <c r="AC113" s="118">
        <v>0</v>
      </c>
      <c r="AD113" s="118">
        <v>0</v>
      </c>
      <c r="AE113" s="392" t="s">
        <v>77</v>
      </c>
      <c r="AF113" s="124">
        <f t="shared" si="6"/>
        <v>0</v>
      </c>
      <c r="AG113" s="118">
        <v>0</v>
      </c>
      <c r="AH113" s="118">
        <v>0</v>
      </c>
      <c r="AI113" s="392" t="s">
        <v>77</v>
      </c>
      <c r="AJ113" s="118">
        <v>0</v>
      </c>
      <c r="AK113" s="392" t="s">
        <v>77</v>
      </c>
      <c r="AL113" s="392" t="s">
        <v>77</v>
      </c>
      <c r="AM113" s="124">
        <f t="shared" si="7"/>
        <v>0</v>
      </c>
      <c r="AN113" s="458">
        <f>+K113+AC113-AH113</f>
        <v>9600000</v>
      </c>
      <c r="AO113" s="119" t="s">
        <v>1214</v>
      </c>
      <c r="AP113" s="159">
        <v>11600000</v>
      </c>
      <c r="AQ113" s="119" t="s">
        <v>1214</v>
      </c>
      <c r="AR113" s="118">
        <v>0</v>
      </c>
      <c r="AS113" s="392" t="s">
        <v>77</v>
      </c>
      <c r="AT113" s="463">
        <f t="shared" si="8"/>
        <v>6400000</v>
      </c>
      <c r="AU113" s="464">
        <v>3200000</v>
      </c>
      <c r="AV113" s="98">
        <f t="shared" si="9"/>
        <v>0.66666666666666663</v>
      </c>
      <c r="AW113" s="392" t="s">
        <v>77</v>
      </c>
      <c r="AX113" s="119" t="s">
        <v>1215</v>
      </c>
      <c r="AY113" s="124" t="s">
        <v>7150</v>
      </c>
      <c r="AZ113" s="116" t="s">
        <v>69</v>
      </c>
      <c r="BA113" s="116" t="s">
        <v>69</v>
      </c>
    </row>
    <row r="114" spans="2:53" s="349" customFormat="1" ht="14.25" customHeight="1" x14ac:dyDescent="0.2">
      <c r="B114" s="116">
        <v>2024</v>
      </c>
      <c r="C114" s="116">
        <v>891780111</v>
      </c>
      <c r="D114" s="117" t="s">
        <v>64</v>
      </c>
      <c r="E114" s="118" t="s">
        <v>7149</v>
      </c>
      <c r="F114" s="124" t="s">
        <v>7148</v>
      </c>
      <c r="G114" s="119">
        <v>0</v>
      </c>
      <c r="H114" s="119" t="s">
        <v>75</v>
      </c>
      <c r="I114" s="116" t="s">
        <v>1819</v>
      </c>
      <c r="J114" s="118" t="s">
        <v>7147</v>
      </c>
      <c r="K114" s="159">
        <v>9600000</v>
      </c>
      <c r="L114" s="116" t="s">
        <v>70</v>
      </c>
      <c r="M114" s="393" t="s">
        <v>7146</v>
      </c>
      <c r="N114" s="202">
        <v>1018410559</v>
      </c>
      <c r="O114" s="389">
        <v>441</v>
      </c>
      <c r="P114" s="390">
        <v>45344</v>
      </c>
      <c r="Q114" s="159">
        <v>270522388</v>
      </c>
      <c r="R114" s="390">
        <v>45352</v>
      </c>
      <c r="S114" s="159">
        <v>9600000</v>
      </c>
      <c r="T114" s="119" t="s">
        <v>69</v>
      </c>
      <c r="U114" s="389">
        <v>51909946</v>
      </c>
      <c r="V114" s="258" t="s">
        <v>6471</v>
      </c>
      <c r="W114" s="390">
        <v>45352</v>
      </c>
      <c r="X114" s="390">
        <v>45352</v>
      </c>
      <c r="Y114" s="391" t="s">
        <v>77</v>
      </c>
      <c r="Z114" s="390">
        <v>45443</v>
      </c>
      <c r="AA114" s="124">
        <f t="shared" si="5"/>
        <v>91</v>
      </c>
      <c r="AB114" s="118">
        <v>0</v>
      </c>
      <c r="AC114" s="118">
        <v>0</v>
      </c>
      <c r="AD114" s="118">
        <v>0</v>
      </c>
      <c r="AE114" s="392" t="s">
        <v>77</v>
      </c>
      <c r="AF114" s="124">
        <f t="shared" si="6"/>
        <v>0</v>
      </c>
      <c r="AG114" s="118">
        <v>0</v>
      </c>
      <c r="AH114" s="118">
        <v>0</v>
      </c>
      <c r="AI114" s="392" t="s">
        <v>77</v>
      </c>
      <c r="AJ114" s="118">
        <v>0</v>
      </c>
      <c r="AK114" s="392" t="s">
        <v>77</v>
      </c>
      <c r="AL114" s="392" t="s">
        <v>77</v>
      </c>
      <c r="AM114" s="124">
        <f t="shared" si="7"/>
        <v>0</v>
      </c>
      <c r="AN114" s="458">
        <f>+K114+AC114-AH114</f>
        <v>9600000</v>
      </c>
      <c r="AO114" s="119" t="s">
        <v>1214</v>
      </c>
      <c r="AP114" s="159">
        <v>5000000</v>
      </c>
      <c r="AQ114" s="119" t="s">
        <v>1214</v>
      </c>
      <c r="AR114" s="118">
        <v>0</v>
      </c>
      <c r="AS114" s="392" t="s">
        <v>77</v>
      </c>
      <c r="AT114" s="463">
        <f t="shared" si="8"/>
        <v>6400000</v>
      </c>
      <c r="AU114" s="464">
        <v>3200000</v>
      </c>
      <c r="AV114" s="98">
        <f t="shared" si="9"/>
        <v>0.66666666666666663</v>
      </c>
      <c r="AW114" s="392" t="s">
        <v>77</v>
      </c>
      <c r="AX114" s="119" t="s">
        <v>1215</v>
      </c>
      <c r="AY114" s="124" t="s">
        <v>7145</v>
      </c>
      <c r="AZ114" s="116" t="s">
        <v>69</v>
      </c>
      <c r="BA114" s="116" t="s">
        <v>69</v>
      </c>
    </row>
    <row r="115" spans="2:53" s="349" customFormat="1" ht="14.25" customHeight="1" x14ac:dyDescent="0.2">
      <c r="B115" s="116">
        <v>2024</v>
      </c>
      <c r="C115" s="116">
        <v>891780111</v>
      </c>
      <c r="D115" s="117" t="s">
        <v>64</v>
      </c>
      <c r="E115" s="118" t="s">
        <v>7144</v>
      </c>
      <c r="F115" s="124" t="s">
        <v>7143</v>
      </c>
      <c r="G115" s="119">
        <v>0</v>
      </c>
      <c r="H115" s="119" t="s">
        <v>75</v>
      </c>
      <c r="I115" s="116" t="s">
        <v>1819</v>
      </c>
      <c r="J115" s="118" t="s">
        <v>7142</v>
      </c>
      <c r="K115" s="159">
        <v>15000000</v>
      </c>
      <c r="L115" s="116" t="s">
        <v>70</v>
      </c>
      <c r="M115" s="393" t="s">
        <v>7141</v>
      </c>
      <c r="N115" s="202">
        <v>1082893928</v>
      </c>
      <c r="O115" s="389">
        <v>38</v>
      </c>
      <c r="P115" s="390">
        <v>45306</v>
      </c>
      <c r="Q115" s="159">
        <v>585250000</v>
      </c>
      <c r="R115" s="390">
        <v>45352</v>
      </c>
      <c r="S115" s="159">
        <v>15000000</v>
      </c>
      <c r="T115" s="119" t="s">
        <v>69</v>
      </c>
      <c r="U115" s="389">
        <v>1082884010</v>
      </c>
      <c r="V115" s="258" t="s">
        <v>7140</v>
      </c>
      <c r="W115" s="390">
        <v>45352</v>
      </c>
      <c r="X115" s="390">
        <v>45352</v>
      </c>
      <c r="Y115" s="391" t="s">
        <v>77</v>
      </c>
      <c r="Z115" s="390">
        <v>45504</v>
      </c>
      <c r="AA115" s="124">
        <f t="shared" si="5"/>
        <v>152</v>
      </c>
      <c r="AB115" s="118">
        <v>0</v>
      </c>
      <c r="AC115" s="118">
        <v>0</v>
      </c>
      <c r="AD115" s="118">
        <v>0</v>
      </c>
      <c r="AE115" s="392" t="s">
        <v>77</v>
      </c>
      <c r="AF115" s="124">
        <f t="shared" si="6"/>
        <v>0</v>
      </c>
      <c r="AG115" s="118">
        <v>0</v>
      </c>
      <c r="AH115" s="118">
        <v>0</v>
      </c>
      <c r="AI115" s="392" t="s">
        <v>77</v>
      </c>
      <c r="AJ115" s="118">
        <v>0</v>
      </c>
      <c r="AK115" s="392" t="s">
        <v>77</v>
      </c>
      <c r="AL115" s="392" t="s">
        <v>77</v>
      </c>
      <c r="AM115" s="124">
        <f t="shared" si="7"/>
        <v>0</v>
      </c>
      <c r="AN115" s="458">
        <f>+K115+AC115-AH115</f>
        <v>15000000</v>
      </c>
      <c r="AO115" s="119" t="s">
        <v>69</v>
      </c>
      <c r="AP115" s="159">
        <v>15000000</v>
      </c>
      <c r="AQ115" s="119" t="s">
        <v>1214</v>
      </c>
      <c r="AR115" s="118">
        <v>0</v>
      </c>
      <c r="AS115" s="392" t="s">
        <v>77</v>
      </c>
      <c r="AT115" s="463">
        <f t="shared" si="8"/>
        <v>9000000</v>
      </c>
      <c r="AU115" s="464">
        <v>6000000</v>
      </c>
      <c r="AV115" s="98">
        <f t="shared" si="9"/>
        <v>0.6</v>
      </c>
      <c r="AW115" s="392" t="s">
        <v>77</v>
      </c>
      <c r="AX115" s="119" t="s">
        <v>1215</v>
      </c>
      <c r="AY115" s="124" t="s">
        <v>7139</v>
      </c>
      <c r="AZ115" s="116" t="s">
        <v>69</v>
      </c>
      <c r="BA115" s="116" t="s">
        <v>69</v>
      </c>
    </row>
    <row r="116" spans="2:53" s="349" customFormat="1" ht="14.25" customHeight="1" x14ac:dyDescent="0.2">
      <c r="B116" s="116">
        <v>2024</v>
      </c>
      <c r="C116" s="116">
        <v>891780111</v>
      </c>
      <c r="D116" s="117" t="s">
        <v>64</v>
      </c>
      <c r="E116" s="118" t="s">
        <v>7138</v>
      </c>
      <c r="F116" s="124" t="s">
        <v>7137</v>
      </c>
      <c r="G116" s="119">
        <v>0</v>
      </c>
      <c r="H116" s="119" t="s">
        <v>75</v>
      </c>
      <c r="I116" s="116" t="s">
        <v>1819</v>
      </c>
      <c r="J116" s="118" t="s">
        <v>7136</v>
      </c>
      <c r="K116" s="159">
        <v>24440000</v>
      </c>
      <c r="L116" s="116" t="s">
        <v>70</v>
      </c>
      <c r="M116" s="393" t="s">
        <v>7135</v>
      </c>
      <c r="N116" s="202">
        <v>1082835588</v>
      </c>
      <c r="O116" s="389">
        <v>471</v>
      </c>
      <c r="P116" s="390">
        <v>45348</v>
      </c>
      <c r="Q116" s="159">
        <v>524300000</v>
      </c>
      <c r="R116" s="390">
        <v>45352</v>
      </c>
      <c r="S116" s="159">
        <v>24440000</v>
      </c>
      <c r="T116" s="119" t="s">
        <v>69</v>
      </c>
      <c r="U116" s="389">
        <v>365894</v>
      </c>
      <c r="V116" s="258" t="s">
        <v>7134</v>
      </c>
      <c r="W116" s="390">
        <v>45352</v>
      </c>
      <c r="X116" s="390">
        <v>45352</v>
      </c>
      <c r="Y116" s="391" t="s">
        <v>77</v>
      </c>
      <c r="Z116" s="390">
        <v>45596</v>
      </c>
      <c r="AA116" s="124">
        <f t="shared" si="5"/>
        <v>244</v>
      </c>
      <c r="AB116" s="118">
        <v>0</v>
      </c>
      <c r="AC116" s="118">
        <v>0</v>
      </c>
      <c r="AD116" s="118">
        <v>0</v>
      </c>
      <c r="AE116" s="392" t="s">
        <v>77</v>
      </c>
      <c r="AF116" s="124">
        <f t="shared" si="6"/>
        <v>0</v>
      </c>
      <c r="AG116" s="118">
        <v>0</v>
      </c>
      <c r="AH116" s="118">
        <v>0</v>
      </c>
      <c r="AI116" s="392" t="s">
        <v>77</v>
      </c>
      <c r="AJ116" s="118">
        <v>0</v>
      </c>
      <c r="AK116" s="392" t="s">
        <v>77</v>
      </c>
      <c r="AL116" s="392" t="s">
        <v>77</v>
      </c>
      <c r="AM116" s="124">
        <f t="shared" si="7"/>
        <v>0</v>
      </c>
      <c r="AN116" s="458">
        <f>+K116+AC116-AH116</f>
        <v>24440000</v>
      </c>
      <c r="AO116" s="119" t="s">
        <v>1214</v>
      </c>
      <c r="AP116" s="159">
        <v>12373333</v>
      </c>
      <c r="AQ116" s="119" t="s">
        <v>1214</v>
      </c>
      <c r="AR116" s="118">
        <v>0</v>
      </c>
      <c r="AS116" s="392" t="s">
        <v>77</v>
      </c>
      <c r="AT116" s="463">
        <f t="shared" si="8"/>
        <v>6110000</v>
      </c>
      <c r="AU116" s="464">
        <v>18330000</v>
      </c>
      <c r="AV116" s="98">
        <f t="shared" si="9"/>
        <v>0.25</v>
      </c>
      <c r="AW116" s="392" t="s">
        <v>77</v>
      </c>
      <c r="AX116" s="119" t="s">
        <v>1215</v>
      </c>
      <c r="AY116" s="124" t="s">
        <v>7133</v>
      </c>
      <c r="AZ116" s="116" t="s">
        <v>69</v>
      </c>
      <c r="BA116" s="116" t="s">
        <v>69</v>
      </c>
    </row>
    <row r="117" spans="2:53" s="349" customFormat="1" ht="14.25" customHeight="1" x14ac:dyDescent="0.2">
      <c r="B117" s="116">
        <v>2024</v>
      </c>
      <c r="C117" s="116">
        <v>891780111</v>
      </c>
      <c r="D117" s="117" t="s">
        <v>64</v>
      </c>
      <c r="E117" s="118" t="s">
        <v>7132</v>
      </c>
      <c r="F117" s="124" t="s">
        <v>7131</v>
      </c>
      <c r="G117" s="119">
        <v>0</v>
      </c>
      <c r="H117" s="119" t="s">
        <v>75</v>
      </c>
      <c r="I117" s="116" t="s">
        <v>1819</v>
      </c>
      <c r="J117" s="118" t="s">
        <v>7126</v>
      </c>
      <c r="K117" s="159">
        <v>11600000</v>
      </c>
      <c r="L117" s="116" t="s">
        <v>70</v>
      </c>
      <c r="M117" s="393" t="s">
        <v>7130</v>
      </c>
      <c r="N117" s="202">
        <v>1083019268</v>
      </c>
      <c r="O117" s="389">
        <v>111</v>
      </c>
      <c r="P117" s="390">
        <v>45310</v>
      </c>
      <c r="Q117" s="159">
        <v>376500000</v>
      </c>
      <c r="R117" s="390">
        <v>45356</v>
      </c>
      <c r="S117" s="159">
        <v>11600000</v>
      </c>
      <c r="T117" s="119" t="s">
        <v>69</v>
      </c>
      <c r="U117" s="389">
        <v>63563343</v>
      </c>
      <c r="V117" s="258" t="s">
        <v>6782</v>
      </c>
      <c r="W117" s="390">
        <v>45356</v>
      </c>
      <c r="X117" s="390">
        <v>45356</v>
      </c>
      <c r="Y117" s="391" t="s">
        <v>77</v>
      </c>
      <c r="Z117" s="390">
        <v>45477</v>
      </c>
      <c r="AA117" s="124">
        <f t="shared" si="5"/>
        <v>121</v>
      </c>
      <c r="AB117" s="118">
        <v>0</v>
      </c>
      <c r="AC117" s="118">
        <v>0</v>
      </c>
      <c r="AD117" s="118">
        <v>0</v>
      </c>
      <c r="AE117" s="392" t="s">
        <v>77</v>
      </c>
      <c r="AF117" s="124">
        <f t="shared" si="6"/>
        <v>0</v>
      </c>
      <c r="AG117" s="118">
        <v>0</v>
      </c>
      <c r="AH117" s="118">
        <v>0</v>
      </c>
      <c r="AI117" s="392" t="s">
        <v>77</v>
      </c>
      <c r="AJ117" s="118">
        <v>0</v>
      </c>
      <c r="AK117" s="392" t="s">
        <v>77</v>
      </c>
      <c r="AL117" s="392" t="s">
        <v>77</v>
      </c>
      <c r="AM117" s="124">
        <f t="shared" si="7"/>
        <v>0</v>
      </c>
      <c r="AN117" s="458">
        <f>+K117+AC117-AH117</f>
        <v>11600000</v>
      </c>
      <c r="AO117" s="119" t="s">
        <v>69</v>
      </c>
      <c r="AP117" s="159">
        <v>11600000</v>
      </c>
      <c r="AQ117" s="119" t="s">
        <v>1214</v>
      </c>
      <c r="AR117" s="118">
        <v>0</v>
      </c>
      <c r="AS117" s="392" t="s">
        <v>77</v>
      </c>
      <c r="AT117" s="463">
        <f t="shared" si="8"/>
        <v>8700000</v>
      </c>
      <c r="AU117" s="464">
        <v>2900000</v>
      </c>
      <c r="AV117" s="98">
        <f t="shared" si="9"/>
        <v>0.75</v>
      </c>
      <c r="AW117" s="392" t="s">
        <v>77</v>
      </c>
      <c r="AX117" s="119" t="s">
        <v>1215</v>
      </c>
      <c r="AY117" s="124" t="s">
        <v>7129</v>
      </c>
      <c r="AZ117" s="116" t="s">
        <v>69</v>
      </c>
      <c r="BA117" s="116" t="s">
        <v>69</v>
      </c>
    </row>
    <row r="118" spans="2:53" s="349" customFormat="1" ht="14.25" customHeight="1" x14ac:dyDescent="0.2">
      <c r="B118" s="116">
        <v>2024</v>
      </c>
      <c r="C118" s="116">
        <v>891780111</v>
      </c>
      <c r="D118" s="117" t="s">
        <v>64</v>
      </c>
      <c r="E118" s="118" t="s">
        <v>7128</v>
      </c>
      <c r="F118" s="124" t="s">
        <v>7127</v>
      </c>
      <c r="G118" s="119">
        <v>0</v>
      </c>
      <c r="H118" s="119" t="s">
        <v>75</v>
      </c>
      <c r="I118" s="116" t="s">
        <v>1819</v>
      </c>
      <c r="J118" s="118" t="s">
        <v>7126</v>
      </c>
      <c r="K118" s="159">
        <v>11600000</v>
      </c>
      <c r="L118" s="116" t="s">
        <v>70</v>
      </c>
      <c r="M118" s="393" t="s">
        <v>7125</v>
      </c>
      <c r="N118" s="202">
        <v>1066732526</v>
      </c>
      <c r="O118" s="389">
        <v>111</v>
      </c>
      <c r="P118" s="390">
        <v>45310</v>
      </c>
      <c r="Q118" s="159">
        <v>376500000</v>
      </c>
      <c r="R118" s="390">
        <v>45356</v>
      </c>
      <c r="S118" s="159">
        <v>11600000</v>
      </c>
      <c r="T118" s="119" t="s">
        <v>69</v>
      </c>
      <c r="U118" s="389">
        <v>63563343</v>
      </c>
      <c r="V118" s="258" t="s">
        <v>6782</v>
      </c>
      <c r="W118" s="390">
        <v>45356</v>
      </c>
      <c r="X118" s="390">
        <v>45356</v>
      </c>
      <c r="Y118" s="391" t="s">
        <v>77</v>
      </c>
      <c r="Z118" s="390">
        <v>45477</v>
      </c>
      <c r="AA118" s="124">
        <f t="shared" si="5"/>
        <v>121</v>
      </c>
      <c r="AB118" s="118">
        <v>0</v>
      </c>
      <c r="AC118" s="118">
        <v>0</v>
      </c>
      <c r="AD118" s="118">
        <v>0</v>
      </c>
      <c r="AE118" s="392" t="s">
        <v>77</v>
      </c>
      <c r="AF118" s="124">
        <f t="shared" si="6"/>
        <v>0</v>
      </c>
      <c r="AG118" s="118">
        <v>0</v>
      </c>
      <c r="AH118" s="118">
        <v>0</v>
      </c>
      <c r="AI118" s="392" t="s">
        <v>77</v>
      </c>
      <c r="AJ118" s="118">
        <v>0</v>
      </c>
      <c r="AK118" s="392" t="s">
        <v>77</v>
      </c>
      <c r="AL118" s="392" t="s">
        <v>77</v>
      </c>
      <c r="AM118" s="124">
        <f t="shared" si="7"/>
        <v>0</v>
      </c>
      <c r="AN118" s="458">
        <f>+K118+AC118-AH118</f>
        <v>11600000</v>
      </c>
      <c r="AO118" s="119" t="s">
        <v>69</v>
      </c>
      <c r="AP118" s="159">
        <v>11600000</v>
      </c>
      <c r="AQ118" s="119" t="s">
        <v>1214</v>
      </c>
      <c r="AR118" s="118">
        <v>0</v>
      </c>
      <c r="AS118" s="392" t="s">
        <v>77</v>
      </c>
      <c r="AT118" s="463">
        <f t="shared" si="8"/>
        <v>8700000</v>
      </c>
      <c r="AU118" s="464">
        <v>2900000</v>
      </c>
      <c r="AV118" s="98">
        <f t="shared" si="9"/>
        <v>0.75</v>
      </c>
      <c r="AW118" s="392" t="s">
        <v>77</v>
      </c>
      <c r="AX118" s="119" t="s">
        <v>1215</v>
      </c>
      <c r="AY118" s="124" t="s">
        <v>7124</v>
      </c>
      <c r="AZ118" s="116" t="s">
        <v>69</v>
      </c>
      <c r="BA118" s="116" t="s">
        <v>69</v>
      </c>
    </row>
    <row r="119" spans="2:53" s="349" customFormat="1" ht="14.25" customHeight="1" x14ac:dyDescent="0.2">
      <c r="B119" s="116">
        <v>2024</v>
      </c>
      <c r="C119" s="116">
        <v>891780111</v>
      </c>
      <c r="D119" s="117" t="s">
        <v>64</v>
      </c>
      <c r="E119" s="118" t="s">
        <v>7123</v>
      </c>
      <c r="F119" s="124" t="s">
        <v>7122</v>
      </c>
      <c r="G119" s="119">
        <v>0</v>
      </c>
      <c r="H119" s="119" t="s">
        <v>75</v>
      </c>
      <c r="I119" s="116" t="s">
        <v>1819</v>
      </c>
      <c r="J119" s="118" t="s">
        <v>7121</v>
      </c>
      <c r="K119" s="159">
        <v>5000000</v>
      </c>
      <c r="L119" s="116" t="s">
        <v>70</v>
      </c>
      <c r="M119" s="393" t="s">
        <v>7120</v>
      </c>
      <c r="N119" s="202">
        <v>36725695</v>
      </c>
      <c r="O119" s="389">
        <v>39</v>
      </c>
      <c r="P119" s="390">
        <v>45306</v>
      </c>
      <c r="Q119" s="159">
        <v>524300000</v>
      </c>
      <c r="R119" s="390">
        <v>45356</v>
      </c>
      <c r="S119" s="159">
        <v>5000000</v>
      </c>
      <c r="T119" s="119" t="s">
        <v>69</v>
      </c>
      <c r="U119" s="389">
        <v>79738530</v>
      </c>
      <c r="V119" s="258" t="s">
        <v>7119</v>
      </c>
      <c r="W119" s="390">
        <v>45356</v>
      </c>
      <c r="X119" s="390">
        <v>45356</v>
      </c>
      <c r="Y119" s="391" t="s">
        <v>77</v>
      </c>
      <c r="Z119" s="390">
        <v>45412</v>
      </c>
      <c r="AA119" s="124">
        <f t="shared" si="5"/>
        <v>56</v>
      </c>
      <c r="AB119" s="118">
        <v>0</v>
      </c>
      <c r="AC119" s="118">
        <v>0</v>
      </c>
      <c r="AD119" s="118">
        <v>0</v>
      </c>
      <c r="AE119" s="392" t="s">
        <v>77</v>
      </c>
      <c r="AF119" s="124">
        <f t="shared" si="6"/>
        <v>0</v>
      </c>
      <c r="AG119" s="118">
        <v>0</v>
      </c>
      <c r="AH119" s="118">
        <v>0</v>
      </c>
      <c r="AI119" s="392" t="s">
        <v>77</v>
      </c>
      <c r="AJ119" s="118">
        <v>0</v>
      </c>
      <c r="AK119" s="392" t="s">
        <v>77</v>
      </c>
      <c r="AL119" s="392" t="s">
        <v>77</v>
      </c>
      <c r="AM119" s="124">
        <f t="shared" si="7"/>
        <v>0</v>
      </c>
      <c r="AN119" s="458">
        <f>+K119+AC119-AH119</f>
        <v>5000000</v>
      </c>
      <c r="AO119" s="119" t="s">
        <v>69</v>
      </c>
      <c r="AP119" s="159">
        <v>5000000</v>
      </c>
      <c r="AQ119" s="119" t="s">
        <v>1214</v>
      </c>
      <c r="AR119" s="118">
        <v>0</v>
      </c>
      <c r="AS119" s="392" t="s">
        <v>77</v>
      </c>
      <c r="AT119" s="463">
        <f t="shared" si="8"/>
        <v>5000000</v>
      </c>
      <c r="AU119" s="464">
        <v>0</v>
      </c>
      <c r="AV119" s="98">
        <f t="shared" si="9"/>
        <v>1</v>
      </c>
      <c r="AW119" s="392" t="s">
        <v>77</v>
      </c>
      <c r="AX119" s="119" t="s">
        <v>1497</v>
      </c>
      <c r="AY119" s="124" t="s">
        <v>7118</v>
      </c>
      <c r="AZ119" s="116" t="s">
        <v>69</v>
      </c>
      <c r="BA119" s="116" t="s">
        <v>69</v>
      </c>
    </row>
    <row r="120" spans="2:53" s="349" customFormat="1" ht="14.25" customHeight="1" x14ac:dyDescent="0.2">
      <c r="B120" s="116">
        <v>2024</v>
      </c>
      <c r="C120" s="116">
        <v>891780111</v>
      </c>
      <c r="D120" s="117" t="s">
        <v>64</v>
      </c>
      <c r="E120" s="118" t="s">
        <v>7117</v>
      </c>
      <c r="F120" s="124" t="s">
        <v>7116</v>
      </c>
      <c r="G120" s="119">
        <v>0</v>
      </c>
      <c r="H120" s="119" t="s">
        <v>75</v>
      </c>
      <c r="I120" s="116" t="s">
        <v>1819</v>
      </c>
      <c r="J120" s="118" t="s">
        <v>7115</v>
      </c>
      <c r="K120" s="159">
        <v>14000000</v>
      </c>
      <c r="L120" s="116" t="s">
        <v>70</v>
      </c>
      <c r="M120" s="393" t="s">
        <v>7038</v>
      </c>
      <c r="N120" s="202">
        <v>1103107767</v>
      </c>
      <c r="O120" s="389">
        <v>559</v>
      </c>
      <c r="P120" s="390">
        <v>45355</v>
      </c>
      <c r="Q120" s="159">
        <v>524300000</v>
      </c>
      <c r="R120" s="390">
        <v>45356</v>
      </c>
      <c r="S120" s="159">
        <v>14000000</v>
      </c>
      <c r="T120" s="119" t="s">
        <v>69</v>
      </c>
      <c r="U120" s="389">
        <v>36669284</v>
      </c>
      <c r="V120" s="258" t="s">
        <v>4232</v>
      </c>
      <c r="W120" s="390">
        <v>45356</v>
      </c>
      <c r="X120" s="390">
        <v>45356</v>
      </c>
      <c r="Y120" s="391" t="s">
        <v>77</v>
      </c>
      <c r="Z120" s="390">
        <v>45477</v>
      </c>
      <c r="AA120" s="124">
        <f t="shared" si="5"/>
        <v>121</v>
      </c>
      <c r="AB120" s="118">
        <v>0</v>
      </c>
      <c r="AC120" s="118">
        <v>0</v>
      </c>
      <c r="AD120" s="118">
        <v>0</v>
      </c>
      <c r="AE120" s="392" t="s">
        <v>77</v>
      </c>
      <c r="AF120" s="124">
        <f t="shared" si="6"/>
        <v>0</v>
      </c>
      <c r="AG120" s="118">
        <v>0</v>
      </c>
      <c r="AH120" s="118">
        <v>0</v>
      </c>
      <c r="AI120" s="392" t="s">
        <v>77</v>
      </c>
      <c r="AJ120" s="118">
        <v>0</v>
      </c>
      <c r="AK120" s="392" t="s">
        <v>77</v>
      </c>
      <c r="AL120" s="392" t="s">
        <v>77</v>
      </c>
      <c r="AM120" s="124">
        <f t="shared" si="7"/>
        <v>0</v>
      </c>
      <c r="AN120" s="458">
        <f>+K120+AC120-AH120</f>
        <v>14000000</v>
      </c>
      <c r="AO120" s="119" t="s">
        <v>69</v>
      </c>
      <c r="AP120" s="159">
        <v>14000000</v>
      </c>
      <c r="AQ120" s="119" t="s">
        <v>1214</v>
      </c>
      <c r="AR120" s="118">
        <v>0</v>
      </c>
      <c r="AS120" s="392" t="s">
        <v>77</v>
      </c>
      <c r="AT120" s="463">
        <f t="shared" si="8"/>
        <v>10500000</v>
      </c>
      <c r="AU120" s="464">
        <v>3500000</v>
      </c>
      <c r="AV120" s="98">
        <f t="shared" si="9"/>
        <v>0.75</v>
      </c>
      <c r="AW120" s="392" t="s">
        <v>77</v>
      </c>
      <c r="AX120" s="119" t="s">
        <v>1215</v>
      </c>
      <c r="AY120" s="124" t="s">
        <v>7114</v>
      </c>
      <c r="AZ120" s="116" t="s">
        <v>69</v>
      </c>
      <c r="BA120" s="116" t="s">
        <v>69</v>
      </c>
    </row>
    <row r="121" spans="2:53" s="349" customFormat="1" ht="14.25" customHeight="1" x14ac:dyDescent="0.2">
      <c r="B121" s="116">
        <v>2024</v>
      </c>
      <c r="C121" s="116">
        <v>891780111</v>
      </c>
      <c r="D121" s="117" t="s">
        <v>64</v>
      </c>
      <c r="E121" s="118" t="s">
        <v>7113</v>
      </c>
      <c r="F121" s="124" t="s">
        <v>7112</v>
      </c>
      <c r="G121" s="119">
        <v>0</v>
      </c>
      <c r="H121" s="119" t="s">
        <v>75</v>
      </c>
      <c r="I121" s="116" t="s">
        <v>1819</v>
      </c>
      <c r="J121" s="118" t="s">
        <v>7111</v>
      </c>
      <c r="K121" s="159">
        <v>13200000</v>
      </c>
      <c r="L121" s="116" t="s">
        <v>70</v>
      </c>
      <c r="M121" s="393" t="s">
        <v>7110</v>
      </c>
      <c r="N121" s="202">
        <v>1082943581</v>
      </c>
      <c r="O121" s="389">
        <v>235</v>
      </c>
      <c r="P121" s="390">
        <v>45323</v>
      </c>
      <c r="Q121" s="159">
        <v>524300000</v>
      </c>
      <c r="R121" s="390">
        <v>45356</v>
      </c>
      <c r="S121" s="159">
        <v>13200000</v>
      </c>
      <c r="T121" s="119" t="s">
        <v>69</v>
      </c>
      <c r="U121" s="389">
        <v>57461852</v>
      </c>
      <c r="V121" s="258" t="s">
        <v>6625</v>
      </c>
      <c r="W121" s="390">
        <v>45356</v>
      </c>
      <c r="X121" s="390">
        <v>45356</v>
      </c>
      <c r="Y121" s="391" t="s">
        <v>77</v>
      </c>
      <c r="Z121" s="390">
        <v>45473</v>
      </c>
      <c r="AA121" s="124">
        <f t="shared" si="5"/>
        <v>117</v>
      </c>
      <c r="AB121" s="118">
        <v>0</v>
      </c>
      <c r="AC121" s="118">
        <v>0</v>
      </c>
      <c r="AD121" s="118">
        <v>0</v>
      </c>
      <c r="AE121" s="392" t="s">
        <v>77</v>
      </c>
      <c r="AF121" s="124">
        <f t="shared" si="6"/>
        <v>0</v>
      </c>
      <c r="AG121" s="118">
        <v>0</v>
      </c>
      <c r="AH121" s="118">
        <v>0</v>
      </c>
      <c r="AI121" s="392" t="s">
        <v>77</v>
      </c>
      <c r="AJ121" s="118">
        <v>0</v>
      </c>
      <c r="AK121" s="392" t="s">
        <v>77</v>
      </c>
      <c r="AL121" s="392" t="s">
        <v>77</v>
      </c>
      <c r="AM121" s="124">
        <f t="shared" si="7"/>
        <v>0</v>
      </c>
      <c r="AN121" s="458">
        <f>+K121+AC121-AH121</f>
        <v>13200000</v>
      </c>
      <c r="AO121" s="119" t="s">
        <v>1214</v>
      </c>
      <c r="AP121" s="159">
        <v>0</v>
      </c>
      <c r="AQ121" s="119" t="s">
        <v>1214</v>
      </c>
      <c r="AR121" s="118">
        <v>0</v>
      </c>
      <c r="AS121" s="392" t="s">
        <v>77</v>
      </c>
      <c r="AT121" s="463">
        <f t="shared" si="8"/>
        <v>9900000</v>
      </c>
      <c r="AU121" s="464">
        <v>3300000</v>
      </c>
      <c r="AV121" s="98">
        <f t="shared" si="9"/>
        <v>0.75</v>
      </c>
      <c r="AW121" s="392" t="s">
        <v>77</v>
      </c>
      <c r="AX121" s="119" t="s">
        <v>1215</v>
      </c>
      <c r="AY121" s="124" t="s">
        <v>7109</v>
      </c>
      <c r="AZ121" s="116" t="s">
        <v>69</v>
      </c>
      <c r="BA121" s="116" t="s">
        <v>69</v>
      </c>
    </row>
    <row r="122" spans="2:53" s="349" customFormat="1" ht="14.25" customHeight="1" x14ac:dyDescent="0.2">
      <c r="B122" s="116">
        <v>2024</v>
      </c>
      <c r="C122" s="116">
        <v>891780111</v>
      </c>
      <c r="D122" s="117" t="s">
        <v>64</v>
      </c>
      <c r="E122" s="118" t="s">
        <v>7108</v>
      </c>
      <c r="F122" s="168" t="s">
        <v>7107</v>
      </c>
      <c r="G122" s="119">
        <v>0</v>
      </c>
      <c r="H122" s="119" t="s">
        <v>75</v>
      </c>
      <c r="I122" s="116" t="s">
        <v>1819</v>
      </c>
      <c r="J122" s="118" t="s">
        <v>7106</v>
      </c>
      <c r="K122" s="159">
        <v>12373333</v>
      </c>
      <c r="L122" s="116" t="s">
        <v>70</v>
      </c>
      <c r="M122" s="393" t="s">
        <v>7105</v>
      </c>
      <c r="N122" s="202">
        <v>1082997057</v>
      </c>
      <c r="O122" s="389">
        <v>36</v>
      </c>
      <c r="P122" s="390">
        <v>45306</v>
      </c>
      <c r="Q122" s="159">
        <v>734700000</v>
      </c>
      <c r="R122" s="390">
        <v>45357</v>
      </c>
      <c r="S122" s="159">
        <v>12373333</v>
      </c>
      <c r="T122" s="119" t="s">
        <v>69</v>
      </c>
      <c r="U122" s="389">
        <v>85155551</v>
      </c>
      <c r="V122" s="258" t="s">
        <v>6500</v>
      </c>
      <c r="W122" s="390">
        <v>45357</v>
      </c>
      <c r="X122" s="390">
        <v>45357</v>
      </c>
      <c r="Y122" s="391" t="s">
        <v>77</v>
      </c>
      <c r="Z122" s="390">
        <v>45473</v>
      </c>
      <c r="AA122" s="124">
        <f t="shared" si="5"/>
        <v>116</v>
      </c>
      <c r="AB122" s="118">
        <v>0</v>
      </c>
      <c r="AC122" s="118">
        <v>0</v>
      </c>
      <c r="AD122" s="118">
        <v>0</v>
      </c>
      <c r="AE122" s="392" t="s">
        <v>77</v>
      </c>
      <c r="AF122" s="124">
        <f t="shared" si="6"/>
        <v>0</v>
      </c>
      <c r="AG122" s="118">
        <v>0</v>
      </c>
      <c r="AH122" s="118">
        <v>0</v>
      </c>
      <c r="AI122" s="392" t="s">
        <v>77</v>
      </c>
      <c r="AJ122" s="118">
        <v>0</v>
      </c>
      <c r="AK122" s="392" t="s">
        <v>77</v>
      </c>
      <c r="AL122" s="392" t="s">
        <v>77</v>
      </c>
      <c r="AM122" s="124">
        <f t="shared" si="7"/>
        <v>0</v>
      </c>
      <c r="AN122" s="458">
        <f>+K122+AC122-AH122</f>
        <v>12373333</v>
      </c>
      <c r="AO122" s="119" t="s">
        <v>69</v>
      </c>
      <c r="AP122" s="159">
        <v>12373333</v>
      </c>
      <c r="AQ122" s="119" t="s">
        <v>1214</v>
      </c>
      <c r="AR122" s="118">
        <v>0</v>
      </c>
      <c r="AS122" s="392" t="s">
        <v>77</v>
      </c>
      <c r="AT122" s="463">
        <f t="shared" si="8"/>
        <v>9173333</v>
      </c>
      <c r="AU122" s="464">
        <v>3200000</v>
      </c>
      <c r="AV122" s="98">
        <f t="shared" si="9"/>
        <v>0.74137930337767521</v>
      </c>
      <c r="AW122" s="392" t="s">
        <v>77</v>
      </c>
      <c r="AX122" s="119" t="s">
        <v>1215</v>
      </c>
      <c r="AY122" s="382" t="s">
        <v>7104</v>
      </c>
      <c r="AZ122" s="116" t="s">
        <v>69</v>
      </c>
      <c r="BA122" s="116" t="s">
        <v>69</v>
      </c>
    </row>
    <row r="123" spans="2:53" s="349" customFormat="1" ht="14.25" customHeight="1" x14ac:dyDescent="0.2">
      <c r="B123" s="116">
        <v>2024</v>
      </c>
      <c r="C123" s="116">
        <v>891780111</v>
      </c>
      <c r="D123" s="117" t="s">
        <v>64</v>
      </c>
      <c r="E123" s="118" t="s">
        <v>7103</v>
      </c>
      <c r="F123" s="124" t="s">
        <v>7102</v>
      </c>
      <c r="G123" s="119">
        <v>0</v>
      </c>
      <c r="H123" s="119" t="s">
        <v>75</v>
      </c>
      <c r="I123" s="116" t="s">
        <v>1819</v>
      </c>
      <c r="J123" s="118" t="s">
        <v>7101</v>
      </c>
      <c r="K123" s="159">
        <v>7000000</v>
      </c>
      <c r="L123" s="116" t="s">
        <v>70</v>
      </c>
      <c r="M123" s="393" t="s">
        <v>7100</v>
      </c>
      <c r="N123" s="202">
        <v>7634038</v>
      </c>
      <c r="O123" s="389">
        <v>39</v>
      </c>
      <c r="P123" s="390">
        <v>45306</v>
      </c>
      <c r="Q123" s="159">
        <v>524300000</v>
      </c>
      <c r="R123" s="390">
        <v>45358</v>
      </c>
      <c r="S123" s="159">
        <v>7000000</v>
      </c>
      <c r="T123" s="119" t="s">
        <v>69</v>
      </c>
      <c r="U123" s="389">
        <v>85485991</v>
      </c>
      <c r="V123" s="258" t="s">
        <v>7062</v>
      </c>
      <c r="W123" s="390">
        <v>45358</v>
      </c>
      <c r="X123" s="390">
        <v>45358</v>
      </c>
      <c r="Y123" s="391" t="s">
        <v>77</v>
      </c>
      <c r="Z123" s="390">
        <v>45388</v>
      </c>
      <c r="AA123" s="124">
        <f t="shared" si="5"/>
        <v>30</v>
      </c>
      <c r="AB123" s="118">
        <v>0</v>
      </c>
      <c r="AC123" s="118">
        <v>0</v>
      </c>
      <c r="AD123" s="118">
        <v>0</v>
      </c>
      <c r="AE123" s="392" t="s">
        <v>77</v>
      </c>
      <c r="AF123" s="124">
        <f t="shared" si="6"/>
        <v>0</v>
      </c>
      <c r="AG123" s="118">
        <v>0</v>
      </c>
      <c r="AH123" s="118">
        <v>0</v>
      </c>
      <c r="AI123" s="392" t="s">
        <v>77</v>
      </c>
      <c r="AJ123" s="118">
        <v>0</v>
      </c>
      <c r="AK123" s="392" t="s">
        <v>77</v>
      </c>
      <c r="AL123" s="392" t="s">
        <v>77</v>
      </c>
      <c r="AM123" s="124">
        <f t="shared" si="7"/>
        <v>0</v>
      </c>
      <c r="AN123" s="458">
        <f>+K123+AC123-AH123</f>
        <v>7000000</v>
      </c>
      <c r="AO123" s="119" t="s">
        <v>69</v>
      </c>
      <c r="AP123" s="159">
        <v>7000000</v>
      </c>
      <c r="AQ123" s="119" t="s">
        <v>1214</v>
      </c>
      <c r="AR123" s="118">
        <v>0</v>
      </c>
      <c r="AS123" s="392" t="s">
        <v>77</v>
      </c>
      <c r="AT123" s="463">
        <f t="shared" si="8"/>
        <v>7000000</v>
      </c>
      <c r="AU123" s="464">
        <v>0</v>
      </c>
      <c r="AV123" s="98">
        <f t="shared" si="9"/>
        <v>1</v>
      </c>
      <c r="AW123" s="392" t="s">
        <v>77</v>
      </c>
      <c r="AX123" s="119" t="s">
        <v>1497</v>
      </c>
      <c r="AY123" s="124" t="s">
        <v>7099</v>
      </c>
      <c r="AZ123" s="116" t="s">
        <v>69</v>
      </c>
      <c r="BA123" s="116" t="s">
        <v>69</v>
      </c>
    </row>
    <row r="124" spans="2:53" s="349" customFormat="1" ht="14.25" customHeight="1" x14ac:dyDescent="0.2">
      <c r="B124" s="116">
        <v>2024</v>
      </c>
      <c r="C124" s="116">
        <v>891780111</v>
      </c>
      <c r="D124" s="117" t="s">
        <v>64</v>
      </c>
      <c r="E124" s="118" t="s">
        <v>7098</v>
      </c>
      <c r="F124" s="124" t="s">
        <v>7097</v>
      </c>
      <c r="G124" s="119">
        <v>0</v>
      </c>
      <c r="H124" s="119" t="s">
        <v>75</v>
      </c>
      <c r="I124" s="116" t="s">
        <v>1819</v>
      </c>
      <c r="J124" s="118" t="s">
        <v>7096</v>
      </c>
      <c r="K124" s="159">
        <v>23000000</v>
      </c>
      <c r="L124" s="116" t="s">
        <v>70</v>
      </c>
      <c r="M124" s="393" t="s">
        <v>7095</v>
      </c>
      <c r="N124" s="202">
        <v>1082852722</v>
      </c>
      <c r="O124" s="389">
        <v>403</v>
      </c>
      <c r="P124" s="390">
        <v>45341</v>
      </c>
      <c r="Q124" s="159">
        <v>524300000</v>
      </c>
      <c r="R124" s="390">
        <v>45362</v>
      </c>
      <c r="S124" s="159">
        <v>23000000</v>
      </c>
      <c r="T124" s="119" t="s">
        <v>69</v>
      </c>
      <c r="U124" s="389">
        <v>22545553</v>
      </c>
      <c r="V124" s="258" t="s">
        <v>6770</v>
      </c>
      <c r="W124" s="390">
        <v>45362</v>
      </c>
      <c r="X124" s="390">
        <v>45362</v>
      </c>
      <c r="Y124" s="391" t="s">
        <v>77</v>
      </c>
      <c r="Z124" s="390">
        <v>45591</v>
      </c>
      <c r="AA124" s="124">
        <f t="shared" si="5"/>
        <v>229</v>
      </c>
      <c r="AB124" s="118">
        <v>0</v>
      </c>
      <c r="AC124" s="118">
        <v>0</v>
      </c>
      <c r="AD124" s="118">
        <v>0</v>
      </c>
      <c r="AE124" s="392" t="s">
        <v>77</v>
      </c>
      <c r="AF124" s="124">
        <f t="shared" si="6"/>
        <v>0</v>
      </c>
      <c r="AG124" s="118">
        <v>0</v>
      </c>
      <c r="AH124" s="118">
        <v>0</v>
      </c>
      <c r="AI124" s="392" t="s">
        <v>77</v>
      </c>
      <c r="AJ124" s="118">
        <v>0</v>
      </c>
      <c r="AK124" s="392" t="s">
        <v>77</v>
      </c>
      <c r="AL124" s="392" t="s">
        <v>77</v>
      </c>
      <c r="AM124" s="124">
        <f t="shared" si="7"/>
        <v>0</v>
      </c>
      <c r="AN124" s="458">
        <f>+K124+AC124-AH124</f>
        <v>23000000</v>
      </c>
      <c r="AO124" s="119" t="s">
        <v>1214</v>
      </c>
      <c r="AP124" s="159">
        <v>0</v>
      </c>
      <c r="AQ124" s="119" t="s">
        <v>1214</v>
      </c>
      <c r="AR124" s="118">
        <v>0</v>
      </c>
      <c r="AS124" s="392" t="s">
        <v>77</v>
      </c>
      <c r="AT124" s="463">
        <f t="shared" si="8"/>
        <v>5750000</v>
      </c>
      <c r="AU124" s="464">
        <v>17250000</v>
      </c>
      <c r="AV124" s="98">
        <f t="shared" si="9"/>
        <v>0.25</v>
      </c>
      <c r="AW124" s="392" t="s">
        <v>77</v>
      </c>
      <c r="AX124" s="119" t="s">
        <v>1215</v>
      </c>
      <c r="AY124" s="124" t="s">
        <v>7094</v>
      </c>
      <c r="AZ124" s="116" t="s">
        <v>69</v>
      </c>
      <c r="BA124" s="116" t="s">
        <v>69</v>
      </c>
    </row>
    <row r="125" spans="2:53" s="349" customFormat="1" ht="14.25" customHeight="1" x14ac:dyDescent="0.2">
      <c r="B125" s="116">
        <v>2024</v>
      </c>
      <c r="C125" s="116">
        <v>891780111</v>
      </c>
      <c r="D125" s="117" t="s">
        <v>64</v>
      </c>
      <c r="E125" s="118" t="s">
        <v>7093</v>
      </c>
      <c r="F125" s="124" t="s">
        <v>7092</v>
      </c>
      <c r="G125" s="119">
        <v>0</v>
      </c>
      <c r="H125" s="119" t="s">
        <v>75</v>
      </c>
      <c r="I125" s="116" t="s">
        <v>1819</v>
      </c>
      <c r="J125" s="118" t="s">
        <v>7091</v>
      </c>
      <c r="K125" s="159">
        <v>20400000</v>
      </c>
      <c r="L125" s="116" t="s">
        <v>70</v>
      </c>
      <c r="M125" s="393" t="s">
        <v>7090</v>
      </c>
      <c r="N125" s="202">
        <v>1082897496</v>
      </c>
      <c r="O125" s="389">
        <v>431</v>
      </c>
      <c r="P125" s="390">
        <v>45343</v>
      </c>
      <c r="Q125" s="159">
        <v>524300000</v>
      </c>
      <c r="R125" s="390">
        <v>45362</v>
      </c>
      <c r="S125" s="159">
        <v>20400000</v>
      </c>
      <c r="T125" s="119" t="s">
        <v>69</v>
      </c>
      <c r="U125" s="389">
        <v>51909946</v>
      </c>
      <c r="V125" s="258" t="s">
        <v>7089</v>
      </c>
      <c r="W125" s="390">
        <v>45362</v>
      </c>
      <c r="X125" s="390">
        <v>45362</v>
      </c>
      <c r="Y125" s="391" t="s">
        <v>77</v>
      </c>
      <c r="Z125" s="390">
        <v>45545</v>
      </c>
      <c r="AA125" s="124">
        <f t="shared" si="5"/>
        <v>183</v>
      </c>
      <c r="AB125" s="118">
        <v>0</v>
      </c>
      <c r="AC125" s="118">
        <v>0</v>
      </c>
      <c r="AD125" s="118">
        <v>0</v>
      </c>
      <c r="AE125" s="392" t="s">
        <v>77</v>
      </c>
      <c r="AF125" s="124">
        <f t="shared" si="6"/>
        <v>0</v>
      </c>
      <c r="AG125" s="118">
        <v>0</v>
      </c>
      <c r="AH125" s="118">
        <v>0</v>
      </c>
      <c r="AI125" s="392" t="s">
        <v>77</v>
      </c>
      <c r="AJ125" s="118">
        <v>0</v>
      </c>
      <c r="AK125" s="392" t="s">
        <v>77</v>
      </c>
      <c r="AL125" s="392" t="s">
        <v>77</v>
      </c>
      <c r="AM125" s="124">
        <f t="shared" si="7"/>
        <v>0</v>
      </c>
      <c r="AN125" s="458">
        <f>+K125+AC125-AH125</f>
        <v>20400000</v>
      </c>
      <c r="AO125" s="119" t="s">
        <v>1214</v>
      </c>
      <c r="AP125" s="159">
        <v>0</v>
      </c>
      <c r="AQ125" s="119" t="s">
        <v>1214</v>
      </c>
      <c r="AR125" s="118">
        <v>0</v>
      </c>
      <c r="AS125" s="392" t="s">
        <v>77</v>
      </c>
      <c r="AT125" s="463">
        <f t="shared" si="8"/>
        <v>3400000</v>
      </c>
      <c r="AU125" s="464">
        <v>17000000</v>
      </c>
      <c r="AV125" s="98">
        <f t="shared" si="9"/>
        <v>0.16666666666666666</v>
      </c>
      <c r="AW125" s="392" t="s">
        <v>77</v>
      </c>
      <c r="AX125" s="119" t="s">
        <v>1215</v>
      </c>
      <c r="AY125" s="124" t="s">
        <v>7088</v>
      </c>
      <c r="AZ125" s="116" t="s">
        <v>69</v>
      </c>
      <c r="BA125" s="116" t="s">
        <v>69</v>
      </c>
    </row>
    <row r="126" spans="2:53" s="349" customFormat="1" ht="14.25" customHeight="1" x14ac:dyDescent="0.2">
      <c r="B126" s="116">
        <v>2024</v>
      </c>
      <c r="C126" s="116">
        <v>891780111</v>
      </c>
      <c r="D126" s="117" t="s">
        <v>64</v>
      </c>
      <c r="E126" s="118" t="s">
        <v>7087</v>
      </c>
      <c r="F126" s="124" t="s">
        <v>7086</v>
      </c>
      <c r="G126" s="119">
        <v>0</v>
      </c>
      <c r="H126" s="119" t="s">
        <v>75</v>
      </c>
      <c r="I126" s="116" t="s">
        <v>1819</v>
      </c>
      <c r="J126" s="118" t="s">
        <v>7085</v>
      </c>
      <c r="K126" s="159">
        <v>24000000</v>
      </c>
      <c r="L126" s="116" t="s">
        <v>70</v>
      </c>
      <c r="M126" s="393" t="s">
        <v>7084</v>
      </c>
      <c r="N126" s="202">
        <v>1140903657</v>
      </c>
      <c r="O126" s="389">
        <v>403</v>
      </c>
      <c r="P126" s="390">
        <v>45341</v>
      </c>
      <c r="Q126" s="159">
        <v>524300000</v>
      </c>
      <c r="R126" s="390">
        <v>45362</v>
      </c>
      <c r="S126" s="159">
        <v>24000000</v>
      </c>
      <c r="T126" s="119" t="s">
        <v>69</v>
      </c>
      <c r="U126" s="389">
        <v>22545553</v>
      </c>
      <c r="V126" s="258" t="s">
        <v>6770</v>
      </c>
      <c r="W126" s="390">
        <v>45362</v>
      </c>
      <c r="X126" s="390">
        <v>45362</v>
      </c>
      <c r="Y126" s="391" t="s">
        <v>77</v>
      </c>
      <c r="Z126" s="390">
        <v>45591</v>
      </c>
      <c r="AA126" s="124">
        <f t="shared" si="5"/>
        <v>229</v>
      </c>
      <c r="AB126" s="118">
        <v>0</v>
      </c>
      <c r="AC126" s="118">
        <v>0</v>
      </c>
      <c r="AD126" s="118">
        <v>0</v>
      </c>
      <c r="AE126" s="392" t="s">
        <v>77</v>
      </c>
      <c r="AF126" s="124">
        <f t="shared" si="6"/>
        <v>0</v>
      </c>
      <c r="AG126" s="118">
        <v>0</v>
      </c>
      <c r="AH126" s="118">
        <v>0</v>
      </c>
      <c r="AI126" s="392" t="s">
        <v>77</v>
      </c>
      <c r="AJ126" s="118">
        <v>0</v>
      </c>
      <c r="AK126" s="392" t="s">
        <v>77</v>
      </c>
      <c r="AL126" s="392" t="s">
        <v>77</v>
      </c>
      <c r="AM126" s="124">
        <f t="shared" si="7"/>
        <v>0</v>
      </c>
      <c r="AN126" s="458">
        <f>+K126+AC126-AH126</f>
        <v>24000000</v>
      </c>
      <c r="AO126" s="119" t="s">
        <v>1214</v>
      </c>
      <c r="AP126" s="159">
        <v>0</v>
      </c>
      <c r="AQ126" s="119" t="s">
        <v>1214</v>
      </c>
      <c r="AR126" s="118">
        <v>0</v>
      </c>
      <c r="AS126" s="392" t="s">
        <v>77</v>
      </c>
      <c r="AT126" s="463">
        <f t="shared" si="8"/>
        <v>6000000</v>
      </c>
      <c r="AU126" s="464">
        <v>18000000</v>
      </c>
      <c r="AV126" s="98">
        <f t="shared" si="9"/>
        <v>0.25</v>
      </c>
      <c r="AW126" s="392" t="s">
        <v>77</v>
      </c>
      <c r="AX126" s="119" t="s">
        <v>1215</v>
      </c>
      <c r="AY126" s="124" t="s">
        <v>7083</v>
      </c>
      <c r="AZ126" s="116" t="s">
        <v>69</v>
      </c>
      <c r="BA126" s="116" t="s">
        <v>69</v>
      </c>
    </row>
    <row r="127" spans="2:53" s="349" customFormat="1" ht="14.25" customHeight="1" x14ac:dyDescent="0.2">
      <c r="B127" s="116">
        <v>2024</v>
      </c>
      <c r="C127" s="116">
        <v>891780111</v>
      </c>
      <c r="D127" s="117" t="s">
        <v>64</v>
      </c>
      <c r="E127" s="118" t="s">
        <v>7082</v>
      </c>
      <c r="F127" s="124" t="s">
        <v>7081</v>
      </c>
      <c r="G127" s="119">
        <v>0</v>
      </c>
      <c r="H127" s="119" t="s">
        <v>75</v>
      </c>
      <c r="I127" s="116" t="s">
        <v>1819</v>
      </c>
      <c r="J127" s="118" t="s">
        <v>7080</v>
      </c>
      <c r="K127" s="159">
        <v>8000000</v>
      </c>
      <c r="L127" s="116" t="s">
        <v>70</v>
      </c>
      <c r="M127" s="393" t="s">
        <v>7079</v>
      </c>
      <c r="N127" s="202">
        <v>1124041808</v>
      </c>
      <c r="O127" s="389">
        <v>235</v>
      </c>
      <c r="P127" s="390">
        <v>45323</v>
      </c>
      <c r="Q127" s="159">
        <v>524300000</v>
      </c>
      <c r="R127" s="390">
        <v>45362</v>
      </c>
      <c r="S127" s="159">
        <v>8000000</v>
      </c>
      <c r="T127" s="119" t="s">
        <v>69</v>
      </c>
      <c r="U127" s="389">
        <v>52705148</v>
      </c>
      <c r="V127" s="258" t="s">
        <v>6788</v>
      </c>
      <c r="W127" s="390">
        <v>45362</v>
      </c>
      <c r="X127" s="390">
        <v>45362</v>
      </c>
      <c r="Y127" s="391" t="s">
        <v>77</v>
      </c>
      <c r="Z127" s="390">
        <v>45412</v>
      </c>
      <c r="AA127" s="124">
        <f t="shared" si="5"/>
        <v>50</v>
      </c>
      <c r="AB127" s="118">
        <v>0</v>
      </c>
      <c r="AC127" s="118">
        <v>0</v>
      </c>
      <c r="AD127" s="118">
        <v>0</v>
      </c>
      <c r="AE127" s="392" t="s">
        <v>77</v>
      </c>
      <c r="AF127" s="124">
        <f t="shared" si="6"/>
        <v>0</v>
      </c>
      <c r="AG127" s="118">
        <v>0</v>
      </c>
      <c r="AH127" s="118">
        <v>0</v>
      </c>
      <c r="AI127" s="392" t="s">
        <v>77</v>
      </c>
      <c r="AJ127" s="118">
        <v>0</v>
      </c>
      <c r="AK127" s="392" t="s">
        <v>77</v>
      </c>
      <c r="AL127" s="392" t="s">
        <v>77</v>
      </c>
      <c r="AM127" s="124">
        <f t="shared" si="7"/>
        <v>0</v>
      </c>
      <c r="AN127" s="458">
        <f>+K127+AC127-AH127</f>
        <v>8000000</v>
      </c>
      <c r="AO127" s="119" t="s">
        <v>1214</v>
      </c>
      <c r="AP127" s="159">
        <v>0</v>
      </c>
      <c r="AQ127" s="119" t="s">
        <v>1214</v>
      </c>
      <c r="AR127" s="118">
        <v>0</v>
      </c>
      <c r="AS127" s="392" t="s">
        <v>77</v>
      </c>
      <c r="AT127" s="463">
        <f t="shared" si="8"/>
        <v>0</v>
      </c>
      <c r="AU127" s="464">
        <v>8000000</v>
      </c>
      <c r="AV127" s="98">
        <f t="shared" si="9"/>
        <v>0</v>
      </c>
      <c r="AW127" s="392" t="s">
        <v>77</v>
      </c>
      <c r="AX127" s="119" t="s">
        <v>1215</v>
      </c>
      <c r="AY127" s="124" t="s">
        <v>7078</v>
      </c>
      <c r="AZ127" s="116" t="s">
        <v>69</v>
      </c>
      <c r="BA127" s="116" t="s">
        <v>69</v>
      </c>
    </row>
    <row r="128" spans="2:53" s="349" customFormat="1" ht="14.25" customHeight="1" x14ac:dyDescent="0.2">
      <c r="B128" s="116">
        <v>2024</v>
      </c>
      <c r="C128" s="116">
        <v>891780111</v>
      </c>
      <c r="D128" s="117" t="s">
        <v>64</v>
      </c>
      <c r="E128" s="118" t="s">
        <v>7077</v>
      </c>
      <c r="F128" s="168" t="s">
        <v>7076</v>
      </c>
      <c r="G128" s="119">
        <v>0</v>
      </c>
      <c r="H128" s="119" t="s">
        <v>75</v>
      </c>
      <c r="I128" s="116" t="s">
        <v>1819</v>
      </c>
      <c r="J128" s="118" t="s">
        <v>7075</v>
      </c>
      <c r="K128" s="159">
        <v>23000000</v>
      </c>
      <c r="L128" s="116" t="s">
        <v>70</v>
      </c>
      <c r="M128" s="393" t="s">
        <v>7074</v>
      </c>
      <c r="N128" s="202">
        <v>1083003346</v>
      </c>
      <c r="O128" s="389">
        <v>403</v>
      </c>
      <c r="P128" s="390">
        <v>45341</v>
      </c>
      <c r="Q128" s="159">
        <v>524300000</v>
      </c>
      <c r="R128" s="390">
        <v>45364</v>
      </c>
      <c r="S128" s="159">
        <v>23000000</v>
      </c>
      <c r="T128" s="119" t="s">
        <v>69</v>
      </c>
      <c r="U128" s="389">
        <v>22545553</v>
      </c>
      <c r="V128" s="258" t="s">
        <v>7073</v>
      </c>
      <c r="W128" s="390">
        <v>45364</v>
      </c>
      <c r="X128" s="390">
        <v>45364</v>
      </c>
      <c r="Y128" s="391" t="s">
        <v>77</v>
      </c>
      <c r="Z128" s="390">
        <v>45591</v>
      </c>
      <c r="AA128" s="124">
        <f t="shared" si="5"/>
        <v>227</v>
      </c>
      <c r="AB128" s="118">
        <v>0</v>
      </c>
      <c r="AC128" s="118">
        <v>0</v>
      </c>
      <c r="AD128" s="118">
        <v>0</v>
      </c>
      <c r="AE128" s="392" t="s">
        <v>77</v>
      </c>
      <c r="AF128" s="124">
        <f t="shared" si="6"/>
        <v>0</v>
      </c>
      <c r="AG128" s="118">
        <v>0</v>
      </c>
      <c r="AH128" s="118">
        <v>0</v>
      </c>
      <c r="AI128" s="392" t="s">
        <v>77</v>
      </c>
      <c r="AJ128" s="118">
        <v>0</v>
      </c>
      <c r="AK128" s="392" t="s">
        <v>77</v>
      </c>
      <c r="AL128" s="392" t="s">
        <v>77</v>
      </c>
      <c r="AM128" s="124">
        <f t="shared" si="7"/>
        <v>0</v>
      </c>
      <c r="AN128" s="458">
        <f>+K128+AC128-AH128</f>
        <v>23000000</v>
      </c>
      <c r="AO128" s="119" t="s">
        <v>1214</v>
      </c>
      <c r="AP128" s="159">
        <v>0</v>
      </c>
      <c r="AQ128" s="119" t="s">
        <v>1214</v>
      </c>
      <c r="AR128" s="118">
        <v>0</v>
      </c>
      <c r="AS128" s="392" t="s">
        <v>77</v>
      </c>
      <c r="AT128" s="463">
        <f t="shared" si="8"/>
        <v>5750000</v>
      </c>
      <c r="AU128" s="464">
        <v>17250000</v>
      </c>
      <c r="AV128" s="98">
        <f t="shared" si="9"/>
        <v>0.25</v>
      </c>
      <c r="AW128" s="392" t="s">
        <v>77</v>
      </c>
      <c r="AX128" s="119" t="s">
        <v>1215</v>
      </c>
      <c r="AY128" s="384" t="s">
        <v>7072</v>
      </c>
      <c r="AZ128" s="116" t="s">
        <v>69</v>
      </c>
      <c r="BA128" s="116" t="s">
        <v>69</v>
      </c>
    </row>
    <row r="129" spans="2:53" s="349" customFormat="1" ht="14.25" customHeight="1" x14ac:dyDescent="0.2">
      <c r="B129" s="116">
        <v>2024</v>
      </c>
      <c r="C129" s="116">
        <v>891780111</v>
      </c>
      <c r="D129" s="117" t="s">
        <v>64</v>
      </c>
      <c r="E129" s="118" t="s">
        <v>7071</v>
      </c>
      <c r="F129" s="124" t="s">
        <v>7070</v>
      </c>
      <c r="G129" s="119">
        <v>0</v>
      </c>
      <c r="H129" s="119" t="s">
        <v>75</v>
      </c>
      <c r="I129" s="116" t="s">
        <v>1819</v>
      </c>
      <c r="J129" s="118" t="s">
        <v>7069</v>
      </c>
      <c r="K129" s="159">
        <v>10902320</v>
      </c>
      <c r="L129" s="116" t="s">
        <v>70</v>
      </c>
      <c r="M129" s="393" t="s">
        <v>7068</v>
      </c>
      <c r="N129" s="202">
        <v>79395471</v>
      </c>
      <c r="O129" s="389">
        <v>548</v>
      </c>
      <c r="P129" s="390">
        <v>45355</v>
      </c>
      <c r="Q129" s="159">
        <v>21082877</v>
      </c>
      <c r="R129" s="390">
        <v>45365</v>
      </c>
      <c r="S129" s="159">
        <v>10902320</v>
      </c>
      <c r="T129" s="119" t="s">
        <v>69</v>
      </c>
      <c r="U129" s="389">
        <v>85462025</v>
      </c>
      <c r="V129" s="258" t="s">
        <v>6713</v>
      </c>
      <c r="W129" s="390">
        <v>45365</v>
      </c>
      <c r="X129" s="390">
        <v>45365</v>
      </c>
      <c r="Y129" s="391" t="s">
        <v>77</v>
      </c>
      <c r="Z129" s="390">
        <v>45486</v>
      </c>
      <c r="AA129" s="124">
        <f t="shared" si="5"/>
        <v>121</v>
      </c>
      <c r="AB129" s="118">
        <v>0</v>
      </c>
      <c r="AC129" s="118">
        <v>0</v>
      </c>
      <c r="AD129" s="118">
        <v>0</v>
      </c>
      <c r="AE129" s="392" t="s">
        <v>77</v>
      </c>
      <c r="AF129" s="124">
        <f t="shared" si="6"/>
        <v>0</v>
      </c>
      <c r="AG129" s="118">
        <v>0</v>
      </c>
      <c r="AH129" s="118">
        <v>0</v>
      </c>
      <c r="AI129" s="392" t="s">
        <v>77</v>
      </c>
      <c r="AJ129" s="118">
        <v>0</v>
      </c>
      <c r="AK129" s="392" t="s">
        <v>77</v>
      </c>
      <c r="AL129" s="392" t="s">
        <v>77</v>
      </c>
      <c r="AM129" s="124">
        <f t="shared" si="7"/>
        <v>0</v>
      </c>
      <c r="AN129" s="458">
        <f>+K129+AC129-AH129</f>
        <v>10902320</v>
      </c>
      <c r="AO129" s="119" t="s">
        <v>1214</v>
      </c>
      <c r="AP129" s="159">
        <v>0</v>
      </c>
      <c r="AQ129" s="119" t="s">
        <v>1214</v>
      </c>
      <c r="AR129" s="118">
        <v>0</v>
      </c>
      <c r="AS129" s="392" t="s">
        <v>77</v>
      </c>
      <c r="AT129" s="463">
        <f t="shared" si="8"/>
        <v>4270075</v>
      </c>
      <c r="AU129" s="464">
        <v>6632245</v>
      </c>
      <c r="AV129" s="98">
        <f t="shared" si="9"/>
        <v>0.39166663609213453</v>
      </c>
      <c r="AW129" s="392" t="s">
        <v>77</v>
      </c>
      <c r="AX129" s="119" t="s">
        <v>1215</v>
      </c>
      <c r="AY129" s="124" t="s">
        <v>7067</v>
      </c>
      <c r="AZ129" s="116" t="s">
        <v>69</v>
      </c>
      <c r="BA129" s="116" t="s">
        <v>69</v>
      </c>
    </row>
    <row r="130" spans="2:53" s="349" customFormat="1" ht="14.25" customHeight="1" x14ac:dyDescent="0.2">
      <c r="B130" s="116">
        <v>2024</v>
      </c>
      <c r="C130" s="116">
        <v>891780111</v>
      </c>
      <c r="D130" s="117" t="s">
        <v>64</v>
      </c>
      <c r="E130" s="118" t="s">
        <v>7066</v>
      </c>
      <c r="F130" s="124" t="s">
        <v>7065</v>
      </c>
      <c r="G130" s="119">
        <v>0</v>
      </c>
      <c r="H130" s="119" t="s">
        <v>75</v>
      </c>
      <c r="I130" s="116" t="s">
        <v>1819</v>
      </c>
      <c r="J130" s="118" t="s">
        <v>7064</v>
      </c>
      <c r="K130" s="159">
        <v>5000000</v>
      </c>
      <c r="L130" s="116" t="s">
        <v>70</v>
      </c>
      <c r="M130" s="393" t="s">
        <v>7063</v>
      </c>
      <c r="N130" s="202">
        <v>1063496478</v>
      </c>
      <c r="O130" s="389">
        <v>39</v>
      </c>
      <c r="P130" s="390">
        <v>45306</v>
      </c>
      <c r="Q130" s="159">
        <v>524300000</v>
      </c>
      <c r="R130" s="390">
        <v>45365</v>
      </c>
      <c r="S130" s="159">
        <v>5000000</v>
      </c>
      <c r="T130" s="119" t="s">
        <v>69</v>
      </c>
      <c r="U130" s="389">
        <v>85485991</v>
      </c>
      <c r="V130" s="258" t="s">
        <v>7062</v>
      </c>
      <c r="W130" s="390">
        <v>45365</v>
      </c>
      <c r="X130" s="390">
        <v>45365</v>
      </c>
      <c r="Y130" s="391" t="s">
        <v>77</v>
      </c>
      <c r="Z130" s="390">
        <v>45425</v>
      </c>
      <c r="AA130" s="124">
        <f t="shared" si="5"/>
        <v>60</v>
      </c>
      <c r="AB130" s="118">
        <v>0</v>
      </c>
      <c r="AC130" s="118">
        <v>0</v>
      </c>
      <c r="AD130" s="118">
        <v>0</v>
      </c>
      <c r="AE130" s="392" t="s">
        <v>77</v>
      </c>
      <c r="AF130" s="124">
        <f t="shared" si="6"/>
        <v>0</v>
      </c>
      <c r="AG130" s="118">
        <v>0</v>
      </c>
      <c r="AH130" s="118">
        <v>0</v>
      </c>
      <c r="AI130" s="392" t="s">
        <v>77</v>
      </c>
      <c r="AJ130" s="118">
        <v>0</v>
      </c>
      <c r="AK130" s="392" t="s">
        <v>77</v>
      </c>
      <c r="AL130" s="392" t="s">
        <v>77</v>
      </c>
      <c r="AM130" s="124">
        <f t="shared" si="7"/>
        <v>0</v>
      </c>
      <c r="AN130" s="458">
        <f>+K130+AC130-AH130</f>
        <v>5000000</v>
      </c>
      <c r="AO130" s="119" t="s">
        <v>69</v>
      </c>
      <c r="AP130" s="159">
        <v>5000000</v>
      </c>
      <c r="AQ130" s="119" t="s">
        <v>1214</v>
      </c>
      <c r="AR130" s="118">
        <v>0</v>
      </c>
      <c r="AS130" s="392" t="s">
        <v>77</v>
      </c>
      <c r="AT130" s="463">
        <f t="shared" si="8"/>
        <v>5000000</v>
      </c>
      <c r="AU130" s="464">
        <v>0</v>
      </c>
      <c r="AV130" s="98">
        <f t="shared" si="9"/>
        <v>1</v>
      </c>
      <c r="AW130" s="392" t="s">
        <v>77</v>
      </c>
      <c r="AX130" s="119" t="s">
        <v>1497</v>
      </c>
      <c r="AY130" s="124" t="s">
        <v>7061</v>
      </c>
      <c r="AZ130" s="116" t="s">
        <v>69</v>
      </c>
      <c r="BA130" s="116" t="s">
        <v>69</v>
      </c>
    </row>
    <row r="131" spans="2:53" s="349" customFormat="1" ht="14.25" customHeight="1" x14ac:dyDescent="0.2">
      <c r="B131" s="116">
        <v>2024</v>
      </c>
      <c r="C131" s="116">
        <v>891780111</v>
      </c>
      <c r="D131" s="117" t="s">
        <v>64</v>
      </c>
      <c r="E131" s="118" t="s">
        <v>7060</v>
      </c>
      <c r="F131" s="124" t="s">
        <v>7059</v>
      </c>
      <c r="G131" s="119">
        <v>0</v>
      </c>
      <c r="H131" s="119" t="s">
        <v>75</v>
      </c>
      <c r="I131" s="116" t="s">
        <v>1819</v>
      </c>
      <c r="J131" s="118" t="s">
        <v>7058</v>
      </c>
      <c r="K131" s="159">
        <v>6000000</v>
      </c>
      <c r="L131" s="116" t="s">
        <v>70</v>
      </c>
      <c r="M131" s="393" t="s">
        <v>1022</v>
      </c>
      <c r="N131" s="202">
        <v>1084789302</v>
      </c>
      <c r="O131" s="389">
        <v>235</v>
      </c>
      <c r="P131" s="390">
        <v>45323</v>
      </c>
      <c r="Q131" s="159">
        <v>524300000</v>
      </c>
      <c r="R131" s="390">
        <v>45366</v>
      </c>
      <c r="S131" s="159">
        <v>6000000</v>
      </c>
      <c r="T131" s="119" t="s">
        <v>69</v>
      </c>
      <c r="U131" s="389">
        <v>72004252</v>
      </c>
      <c r="V131" s="258" t="s">
        <v>6296</v>
      </c>
      <c r="W131" s="390">
        <v>45366</v>
      </c>
      <c r="X131" s="390">
        <v>45366</v>
      </c>
      <c r="Y131" s="391" t="s">
        <v>77</v>
      </c>
      <c r="Z131" s="390">
        <v>45426</v>
      </c>
      <c r="AA131" s="124">
        <f t="shared" si="5"/>
        <v>60</v>
      </c>
      <c r="AB131" s="118">
        <v>0</v>
      </c>
      <c r="AC131" s="118">
        <v>0</v>
      </c>
      <c r="AD131" s="118">
        <v>0</v>
      </c>
      <c r="AE131" s="392" t="s">
        <v>77</v>
      </c>
      <c r="AF131" s="124">
        <f t="shared" si="6"/>
        <v>0</v>
      </c>
      <c r="AG131" s="118">
        <v>0</v>
      </c>
      <c r="AH131" s="118">
        <v>0</v>
      </c>
      <c r="AI131" s="392" t="s">
        <v>77</v>
      </c>
      <c r="AJ131" s="118">
        <v>0</v>
      </c>
      <c r="AK131" s="392" t="s">
        <v>77</v>
      </c>
      <c r="AL131" s="392" t="s">
        <v>77</v>
      </c>
      <c r="AM131" s="124">
        <f t="shared" si="7"/>
        <v>0</v>
      </c>
      <c r="AN131" s="458">
        <f>+K131+AC131-AH131</f>
        <v>6000000</v>
      </c>
      <c r="AO131" s="119" t="s">
        <v>1214</v>
      </c>
      <c r="AP131" s="159">
        <v>0</v>
      </c>
      <c r="AQ131" s="119" t="s">
        <v>1214</v>
      </c>
      <c r="AR131" s="118">
        <v>0</v>
      </c>
      <c r="AS131" s="392" t="s">
        <v>77</v>
      </c>
      <c r="AT131" s="463">
        <f t="shared" si="8"/>
        <v>3000000</v>
      </c>
      <c r="AU131" s="464">
        <v>3000000</v>
      </c>
      <c r="AV131" s="98">
        <f t="shared" si="9"/>
        <v>0.5</v>
      </c>
      <c r="AW131" s="392" t="s">
        <v>77</v>
      </c>
      <c r="AX131" s="119" t="s">
        <v>1215</v>
      </c>
      <c r="AY131" s="124" t="s">
        <v>7057</v>
      </c>
      <c r="AZ131" s="116" t="s">
        <v>69</v>
      </c>
      <c r="BA131" s="116" t="s">
        <v>69</v>
      </c>
    </row>
    <row r="132" spans="2:53" s="349" customFormat="1" ht="14.25" customHeight="1" x14ac:dyDescent="0.2">
      <c r="B132" s="116">
        <v>2024</v>
      </c>
      <c r="C132" s="116">
        <v>891780111</v>
      </c>
      <c r="D132" s="117" t="s">
        <v>64</v>
      </c>
      <c r="E132" s="118" t="s">
        <v>7056</v>
      </c>
      <c r="F132" s="168" t="s">
        <v>7055</v>
      </c>
      <c r="G132" s="218">
        <v>2023000100072</v>
      </c>
      <c r="H132" s="119" t="s">
        <v>75</v>
      </c>
      <c r="I132" s="116" t="s">
        <v>644</v>
      </c>
      <c r="J132" s="118" t="s">
        <v>7054</v>
      </c>
      <c r="K132" s="159">
        <v>29328000</v>
      </c>
      <c r="L132" s="116" t="s">
        <v>70</v>
      </c>
      <c r="M132" s="258" t="s">
        <v>4507</v>
      </c>
      <c r="N132" s="202">
        <v>57299411</v>
      </c>
      <c r="O132" s="389">
        <v>174</v>
      </c>
      <c r="P132" s="390">
        <v>45335</v>
      </c>
      <c r="Q132" s="159">
        <v>2122162432</v>
      </c>
      <c r="R132" s="390">
        <v>45366</v>
      </c>
      <c r="S132" s="159">
        <v>29328000</v>
      </c>
      <c r="T132" s="119" t="s">
        <v>69</v>
      </c>
      <c r="U132" s="389">
        <v>16078654</v>
      </c>
      <c r="V132" s="258" t="s">
        <v>3772</v>
      </c>
      <c r="W132" s="390">
        <v>45366</v>
      </c>
      <c r="X132" s="390">
        <v>45366</v>
      </c>
      <c r="Y132" s="391" t="s">
        <v>77</v>
      </c>
      <c r="Z132" s="390">
        <v>45535</v>
      </c>
      <c r="AA132" s="124">
        <f t="shared" si="5"/>
        <v>169</v>
      </c>
      <c r="AB132" s="118">
        <v>0</v>
      </c>
      <c r="AC132" s="118">
        <v>0</v>
      </c>
      <c r="AD132" s="118">
        <v>0</v>
      </c>
      <c r="AE132" s="392" t="s">
        <v>77</v>
      </c>
      <c r="AF132" s="124">
        <f t="shared" si="6"/>
        <v>0</v>
      </c>
      <c r="AG132" s="118">
        <v>0</v>
      </c>
      <c r="AH132" s="118">
        <v>0</v>
      </c>
      <c r="AI132" s="392" t="s">
        <v>77</v>
      </c>
      <c r="AJ132" s="118">
        <v>0</v>
      </c>
      <c r="AK132" s="392" t="s">
        <v>77</v>
      </c>
      <c r="AL132" s="392" t="s">
        <v>77</v>
      </c>
      <c r="AM132" s="124">
        <f t="shared" si="7"/>
        <v>0</v>
      </c>
      <c r="AN132" s="458">
        <f>+K132+AC132-AH132</f>
        <v>29328000</v>
      </c>
      <c r="AO132" s="119" t="s">
        <v>1214</v>
      </c>
      <c r="AP132" s="159">
        <v>0</v>
      </c>
      <c r="AQ132" s="119" t="s">
        <v>1214</v>
      </c>
      <c r="AR132" s="118">
        <v>0</v>
      </c>
      <c r="AS132" s="392" t="s">
        <v>77</v>
      </c>
      <c r="AT132" s="463">
        <f t="shared" si="8"/>
        <v>9760000</v>
      </c>
      <c r="AU132" s="464">
        <v>19568000</v>
      </c>
      <c r="AV132" s="98">
        <f t="shared" si="9"/>
        <v>0.33278777959629025</v>
      </c>
      <c r="AW132" s="392" t="s">
        <v>77</v>
      </c>
      <c r="AX132" s="119" t="s">
        <v>1215</v>
      </c>
      <c r="AY132" s="382" t="s">
        <v>7053</v>
      </c>
      <c r="AZ132" s="116" t="s">
        <v>69</v>
      </c>
      <c r="BA132" s="116" t="s">
        <v>69</v>
      </c>
    </row>
    <row r="133" spans="2:53" s="349" customFormat="1" ht="14.25" customHeight="1" x14ac:dyDescent="0.2">
      <c r="B133" s="116">
        <v>2024</v>
      </c>
      <c r="C133" s="116">
        <v>891780111</v>
      </c>
      <c r="D133" s="117" t="s">
        <v>64</v>
      </c>
      <c r="E133" s="118" t="s">
        <v>7052</v>
      </c>
      <c r="F133" s="168" t="s">
        <v>7051</v>
      </c>
      <c r="G133" s="218">
        <v>2023000100072</v>
      </c>
      <c r="H133" s="119" t="s">
        <v>75</v>
      </c>
      <c r="I133" s="116" t="s">
        <v>644</v>
      </c>
      <c r="J133" s="118" t="s">
        <v>7050</v>
      </c>
      <c r="K133" s="159">
        <v>20800000</v>
      </c>
      <c r="L133" s="116" t="s">
        <v>70</v>
      </c>
      <c r="M133" s="393" t="s">
        <v>7049</v>
      </c>
      <c r="N133" s="202">
        <v>1082837329</v>
      </c>
      <c r="O133" s="389">
        <v>174</v>
      </c>
      <c r="P133" s="390">
        <v>45335</v>
      </c>
      <c r="Q133" s="159">
        <v>2122162432</v>
      </c>
      <c r="R133" s="390">
        <v>45366</v>
      </c>
      <c r="S133" s="159">
        <v>20800000</v>
      </c>
      <c r="T133" s="119" t="s">
        <v>69</v>
      </c>
      <c r="U133" s="389">
        <v>16078654</v>
      </c>
      <c r="V133" s="258" t="s">
        <v>3772</v>
      </c>
      <c r="W133" s="390">
        <v>45366</v>
      </c>
      <c r="X133" s="390">
        <v>45366</v>
      </c>
      <c r="Y133" s="391" t="s">
        <v>77</v>
      </c>
      <c r="Z133" s="390">
        <v>45535</v>
      </c>
      <c r="AA133" s="124">
        <f t="shared" si="5"/>
        <v>169</v>
      </c>
      <c r="AB133" s="118">
        <v>0</v>
      </c>
      <c r="AC133" s="118">
        <v>0</v>
      </c>
      <c r="AD133" s="118">
        <v>0</v>
      </c>
      <c r="AE133" s="392" t="s">
        <v>77</v>
      </c>
      <c r="AF133" s="124">
        <f t="shared" si="6"/>
        <v>0</v>
      </c>
      <c r="AG133" s="118">
        <v>0</v>
      </c>
      <c r="AH133" s="118">
        <v>0</v>
      </c>
      <c r="AI133" s="392" t="s">
        <v>77</v>
      </c>
      <c r="AJ133" s="118">
        <v>0</v>
      </c>
      <c r="AK133" s="392" t="s">
        <v>77</v>
      </c>
      <c r="AL133" s="392" t="s">
        <v>77</v>
      </c>
      <c r="AM133" s="124">
        <f t="shared" si="7"/>
        <v>0</v>
      </c>
      <c r="AN133" s="458">
        <f>+K133+AC133-AH133</f>
        <v>20800000</v>
      </c>
      <c r="AO133" s="119" t="s">
        <v>1214</v>
      </c>
      <c r="AP133" s="159">
        <v>0</v>
      </c>
      <c r="AQ133" s="119" t="s">
        <v>1214</v>
      </c>
      <c r="AR133" s="118">
        <v>0</v>
      </c>
      <c r="AS133" s="392" t="s">
        <v>77</v>
      </c>
      <c r="AT133" s="463">
        <f t="shared" si="8"/>
        <v>6934000</v>
      </c>
      <c r="AU133" s="464">
        <v>13866000</v>
      </c>
      <c r="AV133" s="98">
        <f t="shared" si="9"/>
        <v>0.33336538461538462</v>
      </c>
      <c r="AW133" s="392" t="s">
        <v>77</v>
      </c>
      <c r="AX133" s="119" t="s">
        <v>1215</v>
      </c>
      <c r="AY133" s="382" t="s">
        <v>7048</v>
      </c>
      <c r="AZ133" s="116" t="s">
        <v>69</v>
      </c>
      <c r="BA133" s="116" t="s">
        <v>69</v>
      </c>
    </row>
    <row r="134" spans="2:53" s="349" customFormat="1" ht="14.25" customHeight="1" x14ac:dyDescent="0.2">
      <c r="B134" s="116">
        <v>2024</v>
      </c>
      <c r="C134" s="116">
        <v>891780111</v>
      </c>
      <c r="D134" s="117" t="s">
        <v>64</v>
      </c>
      <c r="E134" s="118" t="s">
        <v>7047</v>
      </c>
      <c r="F134" s="124" t="s">
        <v>7046</v>
      </c>
      <c r="G134" s="119">
        <v>0</v>
      </c>
      <c r="H134" s="119" t="s">
        <v>75</v>
      </c>
      <c r="I134" s="116" t="s">
        <v>1819</v>
      </c>
      <c r="J134" s="118" t="s">
        <v>7045</v>
      </c>
      <c r="K134" s="159">
        <v>9200000</v>
      </c>
      <c r="L134" s="116" t="s">
        <v>70</v>
      </c>
      <c r="M134" s="393" t="s">
        <v>7044</v>
      </c>
      <c r="N134" s="202">
        <v>85448155</v>
      </c>
      <c r="O134" s="389">
        <v>39</v>
      </c>
      <c r="P134" s="390">
        <v>45306</v>
      </c>
      <c r="Q134" s="159">
        <v>524300000</v>
      </c>
      <c r="R134" s="390">
        <v>45371</v>
      </c>
      <c r="S134" s="159">
        <v>9200000</v>
      </c>
      <c r="T134" s="119" t="s">
        <v>69</v>
      </c>
      <c r="U134" s="389">
        <v>72255882</v>
      </c>
      <c r="V134" s="258" t="s">
        <v>7043</v>
      </c>
      <c r="W134" s="390">
        <v>45371</v>
      </c>
      <c r="X134" s="390">
        <v>45371</v>
      </c>
      <c r="Y134" s="391" t="s">
        <v>77</v>
      </c>
      <c r="Z134" s="390">
        <v>45492</v>
      </c>
      <c r="AA134" s="124">
        <f t="shared" si="5"/>
        <v>121</v>
      </c>
      <c r="AB134" s="118">
        <v>0</v>
      </c>
      <c r="AC134" s="118">
        <v>0</v>
      </c>
      <c r="AD134" s="118">
        <v>0</v>
      </c>
      <c r="AE134" s="392" t="s">
        <v>77</v>
      </c>
      <c r="AF134" s="124">
        <f t="shared" si="6"/>
        <v>0</v>
      </c>
      <c r="AG134" s="118">
        <v>0</v>
      </c>
      <c r="AH134" s="118">
        <v>0</v>
      </c>
      <c r="AI134" s="392" t="s">
        <v>77</v>
      </c>
      <c r="AJ134" s="118">
        <v>0</v>
      </c>
      <c r="AK134" s="392" t="s">
        <v>77</v>
      </c>
      <c r="AL134" s="392" t="s">
        <v>77</v>
      </c>
      <c r="AM134" s="124">
        <f t="shared" si="7"/>
        <v>0</v>
      </c>
      <c r="AN134" s="458">
        <f>+K134+AC134-AH134</f>
        <v>9200000</v>
      </c>
      <c r="AO134" s="119" t="s">
        <v>69</v>
      </c>
      <c r="AP134" s="159">
        <v>9200000</v>
      </c>
      <c r="AQ134" s="119" t="s">
        <v>1214</v>
      </c>
      <c r="AR134" s="118">
        <v>0</v>
      </c>
      <c r="AS134" s="392" t="s">
        <v>77</v>
      </c>
      <c r="AT134" s="463">
        <f t="shared" si="8"/>
        <v>2300000</v>
      </c>
      <c r="AU134" s="464">
        <v>6900000</v>
      </c>
      <c r="AV134" s="98">
        <f t="shared" si="9"/>
        <v>0.25</v>
      </c>
      <c r="AW134" s="392" t="s">
        <v>77</v>
      </c>
      <c r="AX134" s="119" t="s">
        <v>1215</v>
      </c>
      <c r="AY134" s="124" t="s">
        <v>7042</v>
      </c>
      <c r="AZ134" s="116" t="s">
        <v>69</v>
      </c>
      <c r="BA134" s="116" t="s">
        <v>69</v>
      </c>
    </row>
    <row r="135" spans="2:53" s="349" customFormat="1" ht="14.25" customHeight="1" x14ac:dyDescent="0.2">
      <c r="B135" s="116">
        <v>2024</v>
      </c>
      <c r="C135" s="116">
        <v>891780111</v>
      </c>
      <c r="D135" s="117" t="s">
        <v>64</v>
      </c>
      <c r="E135" s="118" t="s">
        <v>7041</v>
      </c>
      <c r="F135" s="124" t="s">
        <v>7040</v>
      </c>
      <c r="G135" s="119">
        <v>0</v>
      </c>
      <c r="H135" s="119" t="s">
        <v>75</v>
      </c>
      <c r="I135" s="116" t="s">
        <v>1819</v>
      </c>
      <c r="J135" s="118" t="s">
        <v>7039</v>
      </c>
      <c r="K135" s="159">
        <v>3500000</v>
      </c>
      <c r="L135" s="116" t="s">
        <v>70</v>
      </c>
      <c r="M135" s="393" t="s">
        <v>7038</v>
      </c>
      <c r="N135" s="202">
        <v>1103107767</v>
      </c>
      <c r="O135" s="389">
        <v>710</v>
      </c>
      <c r="P135" s="390">
        <v>45369</v>
      </c>
      <c r="Q135" s="159">
        <v>524300000</v>
      </c>
      <c r="R135" s="390">
        <v>45372</v>
      </c>
      <c r="S135" s="159">
        <v>3500000</v>
      </c>
      <c r="T135" s="119" t="s">
        <v>69</v>
      </c>
      <c r="U135" s="389">
        <v>85155551</v>
      </c>
      <c r="V135" s="258" t="s">
        <v>6900</v>
      </c>
      <c r="W135" s="390">
        <v>45372</v>
      </c>
      <c r="X135" s="390">
        <v>45372</v>
      </c>
      <c r="Y135" s="391" t="s">
        <v>77</v>
      </c>
      <c r="Z135" s="390">
        <v>45402</v>
      </c>
      <c r="AA135" s="124">
        <f t="shared" si="5"/>
        <v>30</v>
      </c>
      <c r="AB135" s="118">
        <v>0</v>
      </c>
      <c r="AC135" s="118">
        <v>0</v>
      </c>
      <c r="AD135" s="118">
        <v>0</v>
      </c>
      <c r="AE135" s="392" t="s">
        <v>77</v>
      </c>
      <c r="AF135" s="124">
        <f t="shared" si="6"/>
        <v>0</v>
      </c>
      <c r="AG135" s="118">
        <v>0</v>
      </c>
      <c r="AH135" s="118">
        <v>0</v>
      </c>
      <c r="AI135" s="392" t="s">
        <v>77</v>
      </c>
      <c r="AJ135" s="118">
        <v>0</v>
      </c>
      <c r="AK135" s="392" t="s">
        <v>77</v>
      </c>
      <c r="AL135" s="392" t="s">
        <v>77</v>
      </c>
      <c r="AM135" s="124">
        <f t="shared" si="7"/>
        <v>0</v>
      </c>
      <c r="AN135" s="458">
        <f>+K135+AC135-AH135</f>
        <v>3500000</v>
      </c>
      <c r="AO135" s="119" t="s">
        <v>1214</v>
      </c>
      <c r="AP135" s="159">
        <v>0</v>
      </c>
      <c r="AQ135" s="119" t="s">
        <v>1214</v>
      </c>
      <c r="AR135" s="118">
        <v>0</v>
      </c>
      <c r="AS135" s="392" t="s">
        <v>77</v>
      </c>
      <c r="AT135" s="463">
        <f t="shared" si="8"/>
        <v>0</v>
      </c>
      <c r="AU135" s="464">
        <v>3500000</v>
      </c>
      <c r="AV135" s="98">
        <f t="shared" si="9"/>
        <v>0</v>
      </c>
      <c r="AW135" s="392" t="s">
        <v>77</v>
      </c>
      <c r="AX135" s="119" t="s">
        <v>1215</v>
      </c>
      <c r="AY135" s="124" t="s">
        <v>7037</v>
      </c>
      <c r="AZ135" s="116" t="s">
        <v>69</v>
      </c>
      <c r="BA135" s="116" t="s">
        <v>69</v>
      </c>
    </row>
    <row r="136" spans="2:53" s="349" customFormat="1" ht="14.25" customHeight="1" x14ac:dyDescent="0.2">
      <c r="B136" s="116">
        <v>2024</v>
      </c>
      <c r="C136" s="116">
        <v>891780111</v>
      </c>
      <c r="D136" s="117" t="s">
        <v>64</v>
      </c>
      <c r="E136" s="118" t="s">
        <v>7036</v>
      </c>
      <c r="F136" s="124" t="s">
        <v>7035</v>
      </c>
      <c r="G136" s="218">
        <v>2023000100072</v>
      </c>
      <c r="H136" s="119" t="s">
        <v>75</v>
      </c>
      <c r="I136" s="116" t="s">
        <v>644</v>
      </c>
      <c r="J136" s="118" t="s">
        <v>7034</v>
      </c>
      <c r="K136" s="159">
        <v>12480000</v>
      </c>
      <c r="L136" s="116" t="s">
        <v>70</v>
      </c>
      <c r="M136" s="393" t="s">
        <v>7033</v>
      </c>
      <c r="N136" s="202">
        <v>1091662627</v>
      </c>
      <c r="O136" s="389">
        <v>174</v>
      </c>
      <c r="P136" s="390">
        <v>45335</v>
      </c>
      <c r="Q136" s="159">
        <v>2122162432</v>
      </c>
      <c r="R136" s="390">
        <v>45372</v>
      </c>
      <c r="S136" s="159">
        <v>12480000</v>
      </c>
      <c r="T136" s="119" t="s">
        <v>69</v>
      </c>
      <c r="U136" s="389">
        <v>16078654</v>
      </c>
      <c r="V136" s="258" t="s">
        <v>3772</v>
      </c>
      <c r="W136" s="390">
        <v>45372</v>
      </c>
      <c r="X136" s="390">
        <v>45372</v>
      </c>
      <c r="Y136" s="391" t="s">
        <v>77</v>
      </c>
      <c r="Z136" s="390">
        <v>45545</v>
      </c>
      <c r="AA136" s="124">
        <f t="shared" ref="AA136:AA199" si="10">+IF(Y136="1800-01-01",Z136-X136,Z136-Y136)</f>
        <v>173</v>
      </c>
      <c r="AB136" s="118">
        <v>0</v>
      </c>
      <c r="AC136" s="118">
        <v>0</v>
      </c>
      <c r="AD136" s="118">
        <v>0</v>
      </c>
      <c r="AE136" s="392" t="s">
        <v>77</v>
      </c>
      <c r="AF136" s="124">
        <f t="shared" ref="AF136:AF199" si="11">+IF(AE136="1800-01-01",0,AE136-Z136)</f>
        <v>0</v>
      </c>
      <c r="AG136" s="118">
        <v>0</v>
      </c>
      <c r="AH136" s="118">
        <v>0</v>
      </c>
      <c r="AI136" s="392" t="s">
        <v>77</v>
      </c>
      <c r="AJ136" s="118">
        <v>0</v>
      </c>
      <c r="AK136" s="392" t="s">
        <v>77</v>
      </c>
      <c r="AL136" s="392" t="s">
        <v>77</v>
      </c>
      <c r="AM136" s="124">
        <f t="shared" ref="AM136:AM199" si="12">+IF(AK136="1800-01-01",0,AL136-AK136)</f>
        <v>0</v>
      </c>
      <c r="AN136" s="458">
        <f>+K136+AC136-AH136</f>
        <v>12480000</v>
      </c>
      <c r="AO136" s="119" t="s">
        <v>1214</v>
      </c>
      <c r="AP136" s="159">
        <v>0</v>
      </c>
      <c r="AQ136" s="119" t="s">
        <v>1214</v>
      </c>
      <c r="AR136" s="118">
        <v>0</v>
      </c>
      <c r="AS136" s="392" t="s">
        <v>77</v>
      </c>
      <c r="AT136" s="463">
        <f t="shared" ref="AT136:AT199" si="13">+AN136-AU136</f>
        <v>0</v>
      </c>
      <c r="AU136" s="464">
        <v>12480000</v>
      </c>
      <c r="AV136" s="98">
        <f t="shared" ref="AV136:AV199" si="14">+IFERROR(AT136/AN136,"_")</f>
        <v>0</v>
      </c>
      <c r="AW136" s="392" t="s">
        <v>77</v>
      </c>
      <c r="AX136" s="119" t="s">
        <v>1215</v>
      </c>
      <c r="AY136" s="124" t="s">
        <v>7032</v>
      </c>
      <c r="AZ136" s="116" t="s">
        <v>69</v>
      </c>
      <c r="BA136" s="116" t="s">
        <v>69</v>
      </c>
    </row>
    <row r="137" spans="2:53" s="349" customFormat="1" ht="14.25" customHeight="1" x14ac:dyDescent="0.2">
      <c r="B137" s="116">
        <v>2024</v>
      </c>
      <c r="C137" s="116">
        <v>891780111</v>
      </c>
      <c r="D137" s="117" t="s">
        <v>64</v>
      </c>
      <c r="E137" s="118" t="s">
        <v>7031</v>
      </c>
      <c r="F137" s="124" t="s">
        <v>7030</v>
      </c>
      <c r="G137" s="218">
        <v>2023000100072</v>
      </c>
      <c r="H137" s="119" t="s">
        <v>75</v>
      </c>
      <c r="I137" s="116" t="s">
        <v>644</v>
      </c>
      <c r="J137" s="118" t="s">
        <v>7029</v>
      </c>
      <c r="K137" s="159">
        <v>12480000</v>
      </c>
      <c r="L137" s="116" t="s">
        <v>70</v>
      </c>
      <c r="M137" s="393" t="s">
        <v>7028</v>
      </c>
      <c r="N137" s="202">
        <v>1083047516</v>
      </c>
      <c r="O137" s="389">
        <v>174</v>
      </c>
      <c r="P137" s="390">
        <v>45335</v>
      </c>
      <c r="Q137" s="159">
        <v>2122162432</v>
      </c>
      <c r="R137" s="390">
        <v>45372</v>
      </c>
      <c r="S137" s="159">
        <v>12480000</v>
      </c>
      <c r="T137" s="119" t="s">
        <v>69</v>
      </c>
      <c r="U137" s="389">
        <v>16078654</v>
      </c>
      <c r="V137" s="258" t="s">
        <v>3772</v>
      </c>
      <c r="W137" s="390">
        <v>45372</v>
      </c>
      <c r="X137" s="390">
        <v>45372</v>
      </c>
      <c r="Y137" s="391" t="s">
        <v>77</v>
      </c>
      <c r="Z137" s="390">
        <v>45545</v>
      </c>
      <c r="AA137" s="124">
        <f t="shared" si="10"/>
        <v>173</v>
      </c>
      <c r="AB137" s="118">
        <v>0</v>
      </c>
      <c r="AC137" s="118">
        <v>0</v>
      </c>
      <c r="AD137" s="118">
        <v>0</v>
      </c>
      <c r="AE137" s="392" t="s">
        <v>77</v>
      </c>
      <c r="AF137" s="124">
        <f t="shared" si="11"/>
        <v>0</v>
      </c>
      <c r="AG137" s="118">
        <v>0</v>
      </c>
      <c r="AH137" s="118">
        <v>0</v>
      </c>
      <c r="AI137" s="392" t="s">
        <v>77</v>
      </c>
      <c r="AJ137" s="118">
        <v>0</v>
      </c>
      <c r="AK137" s="392" t="s">
        <v>77</v>
      </c>
      <c r="AL137" s="392" t="s">
        <v>77</v>
      </c>
      <c r="AM137" s="124">
        <f t="shared" si="12"/>
        <v>0</v>
      </c>
      <c r="AN137" s="458">
        <f>+K137+AC137-AH137</f>
        <v>12480000</v>
      </c>
      <c r="AO137" s="119" t="s">
        <v>1214</v>
      </c>
      <c r="AP137" s="159">
        <v>0</v>
      </c>
      <c r="AQ137" s="119" t="s">
        <v>1214</v>
      </c>
      <c r="AR137" s="118">
        <v>0</v>
      </c>
      <c r="AS137" s="392" t="s">
        <v>77</v>
      </c>
      <c r="AT137" s="463">
        <f t="shared" si="13"/>
        <v>4160000</v>
      </c>
      <c r="AU137" s="464">
        <v>8320000</v>
      </c>
      <c r="AV137" s="98">
        <f t="shared" si="14"/>
        <v>0.33333333333333331</v>
      </c>
      <c r="AW137" s="392" t="s">
        <v>77</v>
      </c>
      <c r="AX137" s="119" t="s">
        <v>1215</v>
      </c>
      <c r="AY137" s="124" t="s">
        <v>7027</v>
      </c>
      <c r="AZ137" s="116" t="s">
        <v>69</v>
      </c>
      <c r="BA137" s="116" t="s">
        <v>69</v>
      </c>
    </row>
    <row r="138" spans="2:53" s="349" customFormat="1" ht="14.25" customHeight="1" x14ac:dyDescent="0.2">
      <c r="B138" s="116">
        <v>2024</v>
      </c>
      <c r="C138" s="116">
        <v>891780111</v>
      </c>
      <c r="D138" s="117" t="s">
        <v>64</v>
      </c>
      <c r="E138" s="118" t="s">
        <v>7026</v>
      </c>
      <c r="F138" s="124" t="s">
        <v>7025</v>
      </c>
      <c r="G138" s="218">
        <v>2023000100072</v>
      </c>
      <c r="H138" s="119" t="s">
        <v>75</v>
      </c>
      <c r="I138" s="116" t="s">
        <v>644</v>
      </c>
      <c r="J138" s="118" t="s">
        <v>7024</v>
      </c>
      <c r="K138" s="159">
        <v>12480000</v>
      </c>
      <c r="L138" s="116" t="s">
        <v>70</v>
      </c>
      <c r="M138" s="393" t="s">
        <v>7023</v>
      </c>
      <c r="N138" s="202">
        <v>1082942381</v>
      </c>
      <c r="O138" s="389">
        <v>174</v>
      </c>
      <c r="P138" s="390">
        <v>45335</v>
      </c>
      <c r="Q138" s="159">
        <v>2122162432</v>
      </c>
      <c r="R138" s="390">
        <v>45372</v>
      </c>
      <c r="S138" s="159">
        <v>12480000</v>
      </c>
      <c r="T138" s="119" t="s">
        <v>69</v>
      </c>
      <c r="U138" s="389">
        <v>16078654</v>
      </c>
      <c r="V138" s="258" t="s">
        <v>3772</v>
      </c>
      <c r="W138" s="390">
        <v>45372</v>
      </c>
      <c r="X138" s="390">
        <v>45372</v>
      </c>
      <c r="Y138" s="391" t="s">
        <v>77</v>
      </c>
      <c r="Z138" s="390">
        <v>45545</v>
      </c>
      <c r="AA138" s="124">
        <f t="shared" si="10"/>
        <v>173</v>
      </c>
      <c r="AB138" s="118">
        <v>0</v>
      </c>
      <c r="AC138" s="118">
        <v>0</v>
      </c>
      <c r="AD138" s="118">
        <v>0</v>
      </c>
      <c r="AE138" s="392" t="s">
        <v>77</v>
      </c>
      <c r="AF138" s="124">
        <f t="shared" si="11"/>
        <v>0</v>
      </c>
      <c r="AG138" s="118">
        <v>0</v>
      </c>
      <c r="AH138" s="118">
        <v>0</v>
      </c>
      <c r="AI138" s="392" t="s">
        <v>77</v>
      </c>
      <c r="AJ138" s="118">
        <v>0</v>
      </c>
      <c r="AK138" s="392" t="s">
        <v>77</v>
      </c>
      <c r="AL138" s="392" t="s">
        <v>77</v>
      </c>
      <c r="AM138" s="124">
        <f t="shared" si="12"/>
        <v>0</v>
      </c>
      <c r="AN138" s="458">
        <f>+K138+AC138-AH138</f>
        <v>12480000</v>
      </c>
      <c r="AO138" s="119" t="s">
        <v>1214</v>
      </c>
      <c r="AP138" s="159">
        <v>0</v>
      </c>
      <c r="AQ138" s="119" t="s">
        <v>1214</v>
      </c>
      <c r="AR138" s="118">
        <v>0</v>
      </c>
      <c r="AS138" s="392" t="s">
        <v>77</v>
      </c>
      <c r="AT138" s="463">
        <f t="shared" si="13"/>
        <v>2080000</v>
      </c>
      <c r="AU138" s="464">
        <v>10400000</v>
      </c>
      <c r="AV138" s="98">
        <f t="shared" si="14"/>
        <v>0.16666666666666666</v>
      </c>
      <c r="AW138" s="392" t="s">
        <v>77</v>
      </c>
      <c r="AX138" s="119" t="s">
        <v>1215</v>
      </c>
      <c r="AY138" s="124" t="s">
        <v>7022</v>
      </c>
      <c r="AZ138" s="116" t="s">
        <v>69</v>
      </c>
      <c r="BA138" s="116" t="s">
        <v>69</v>
      </c>
    </row>
    <row r="139" spans="2:53" s="349" customFormat="1" ht="14.25" customHeight="1" x14ac:dyDescent="0.2">
      <c r="B139" s="116">
        <v>2024</v>
      </c>
      <c r="C139" s="116">
        <v>891780111</v>
      </c>
      <c r="D139" s="117" t="s">
        <v>64</v>
      </c>
      <c r="E139" s="118" t="s">
        <v>7021</v>
      </c>
      <c r="F139" s="124" t="s">
        <v>7020</v>
      </c>
      <c r="G139" s="218">
        <v>2023000100072</v>
      </c>
      <c r="H139" s="119" t="s">
        <v>75</v>
      </c>
      <c r="I139" s="116" t="s">
        <v>644</v>
      </c>
      <c r="J139" s="118" t="s">
        <v>7019</v>
      </c>
      <c r="K139" s="159">
        <v>29328000</v>
      </c>
      <c r="L139" s="116" t="s">
        <v>70</v>
      </c>
      <c r="M139" s="393" t="s">
        <v>7018</v>
      </c>
      <c r="N139" s="202">
        <v>1082955683</v>
      </c>
      <c r="O139" s="389">
        <v>174</v>
      </c>
      <c r="P139" s="390">
        <v>45335</v>
      </c>
      <c r="Q139" s="159">
        <v>2122162432</v>
      </c>
      <c r="R139" s="390">
        <v>45372</v>
      </c>
      <c r="S139" s="159">
        <v>29328000</v>
      </c>
      <c r="T139" s="119" t="s">
        <v>69</v>
      </c>
      <c r="U139" s="389">
        <v>16078654</v>
      </c>
      <c r="V139" s="258" t="s">
        <v>3772</v>
      </c>
      <c r="W139" s="390">
        <v>45372</v>
      </c>
      <c r="X139" s="390">
        <v>45372</v>
      </c>
      <c r="Y139" s="391" t="s">
        <v>77</v>
      </c>
      <c r="Z139" s="390">
        <v>45555</v>
      </c>
      <c r="AA139" s="124">
        <f t="shared" si="10"/>
        <v>183</v>
      </c>
      <c r="AB139" s="118">
        <v>0</v>
      </c>
      <c r="AC139" s="118">
        <v>0</v>
      </c>
      <c r="AD139" s="118">
        <v>0</v>
      </c>
      <c r="AE139" s="392" t="s">
        <v>77</v>
      </c>
      <c r="AF139" s="124">
        <f t="shared" si="11"/>
        <v>0</v>
      </c>
      <c r="AG139" s="118">
        <v>0</v>
      </c>
      <c r="AH139" s="118">
        <v>0</v>
      </c>
      <c r="AI139" s="392" t="s">
        <v>77</v>
      </c>
      <c r="AJ139" s="118">
        <v>0</v>
      </c>
      <c r="AK139" s="392" t="s">
        <v>77</v>
      </c>
      <c r="AL139" s="392" t="s">
        <v>77</v>
      </c>
      <c r="AM139" s="124">
        <f t="shared" si="12"/>
        <v>0</v>
      </c>
      <c r="AN139" s="458">
        <f>+K139+AC139-AH139</f>
        <v>29328000</v>
      </c>
      <c r="AO139" s="119" t="s">
        <v>1214</v>
      </c>
      <c r="AP139" s="159">
        <v>0</v>
      </c>
      <c r="AQ139" s="119" t="s">
        <v>1214</v>
      </c>
      <c r="AR139" s="118">
        <v>0</v>
      </c>
      <c r="AS139" s="392" t="s">
        <v>77</v>
      </c>
      <c r="AT139" s="463">
        <f t="shared" si="13"/>
        <v>4888000</v>
      </c>
      <c r="AU139" s="464">
        <v>24440000</v>
      </c>
      <c r="AV139" s="98">
        <f t="shared" si="14"/>
        <v>0.16666666666666666</v>
      </c>
      <c r="AW139" s="392" t="s">
        <v>77</v>
      </c>
      <c r="AX139" s="119" t="s">
        <v>1215</v>
      </c>
      <c r="AY139" s="124" t="s">
        <v>7017</v>
      </c>
      <c r="AZ139" s="116" t="s">
        <v>69</v>
      </c>
      <c r="BA139" s="116" t="s">
        <v>69</v>
      </c>
    </row>
    <row r="140" spans="2:53" s="349" customFormat="1" ht="14.25" customHeight="1" x14ac:dyDescent="0.2">
      <c r="B140" s="116">
        <v>2024</v>
      </c>
      <c r="C140" s="116">
        <v>891780111</v>
      </c>
      <c r="D140" s="117" t="s">
        <v>64</v>
      </c>
      <c r="E140" s="118" t="s">
        <v>7016</v>
      </c>
      <c r="F140" s="124" t="s">
        <v>7015</v>
      </c>
      <c r="G140" s="218">
        <v>2023000100072</v>
      </c>
      <c r="H140" s="119" t="s">
        <v>75</v>
      </c>
      <c r="I140" s="116" t="s">
        <v>644</v>
      </c>
      <c r="J140" s="118" t="s">
        <v>7014</v>
      </c>
      <c r="K140" s="159">
        <v>29328000</v>
      </c>
      <c r="L140" s="116" t="s">
        <v>70</v>
      </c>
      <c r="M140" s="393" t="s">
        <v>7013</v>
      </c>
      <c r="N140" s="202">
        <v>1083034004</v>
      </c>
      <c r="O140" s="389">
        <v>174</v>
      </c>
      <c r="P140" s="390">
        <v>45335</v>
      </c>
      <c r="Q140" s="159">
        <v>2122162432</v>
      </c>
      <c r="R140" s="390">
        <v>45372</v>
      </c>
      <c r="S140" s="159">
        <v>29328000</v>
      </c>
      <c r="T140" s="119" t="s">
        <v>69</v>
      </c>
      <c r="U140" s="389">
        <v>16078654</v>
      </c>
      <c r="V140" s="258" t="s">
        <v>3772</v>
      </c>
      <c r="W140" s="390">
        <v>45372</v>
      </c>
      <c r="X140" s="390">
        <v>45372</v>
      </c>
      <c r="Y140" s="391" t="s">
        <v>77</v>
      </c>
      <c r="Z140" s="390">
        <v>45555</v>
      </c>
      <c r="AA140" s="124">
        <f t="shared" si="10"/>
        <v>183</v>
      </c>
      <c r="AB140" s="118">
        <v>0</v>
      </c>
      <c r="AC140" s="118">
        <v>0</v>
      </c>
      <c r="AD140" s="118">
        <v>0</v>
      </c>
      <c r="AE140" s="392" t="s">
        <v>77</v>
      </c>
      <c r="AF140" s="124">
        <f t="shared" si="11"/>
        <v>0</v>
      </c>
      <c r="AG140" s="118">
        <v>0</v>
      </c>
      <c r="AH140" s="118">
        <v>0</v>
      </c>
      <c r="AI140" s="392" t="s">
        <v>77</v>
      </c>
      <c r="AJ140" s="118">
        <v>0</v>
      </c>
      <c r="AK140" s="392" t="s">
        <v>77</v>
      </c>
      <c r="AL140" s="392" t="s">
        <v>77</v>
      </c>
      <c r="AM140" s="124">
        <f t="shared" si="12"/>
        <v>0</v>
      </c>
      <c r="AN140" s="458">
        <f>+K140+AC140-AH140</f>
        <v>29328000</v>
      </c>
      <c r="AO140" s="119" t="s">
        <v>1214</v>
      </c>
      <c r="AP140" s="159">
        <v>0</v>
      </c>
      <c r="AQ140" s="119" t="s">
        <v>1214</v>
      </c>
      <c r="AR140" s="118">
        <v>0</v>
      </c>
      <c r="AS140" s="392" t="s">
        <v>77</v>
      </c>
      <c r="AT140" s="463">
        <f t="shared" si="13"/>
        <v>9776000</v>
      </c>
      <c r="AU140" s="464">
        <v>19552000</v>
      </c>
      <c r="AV140" s="98">
        <f t="shared" si="14"/>
        <v>0.33333333333333331</v>
      </c>
      <c r="AW140" s="392" t="s">
        <v>77</v>
      </c>
      <c r="AX140" s="119" t="s">
        <v>1215</v>
      </c>
      <c r="AY140" s="124" t="s">
        <v>7012</v>
      </c>
      <c r="AZ140" s="116" t="s">
        <v>69</v>
      </c>
      <c r="BA140" s="116" t="s">
        <v>69</v>
      </c>
    </row>
    <row r="141" spans="2:53" s="349" customFormat="1" ht="14.25" customHeight="1" x14ac:dyDescent="0.2">
      <c r="B141" s="116">
        <v>2024</v>
      </c>
      <c r="C141" s="116">
        <v>891780111</v>
      </c>
      <c r="D141" s="117" t="s">
        <v>64</v>
      </c>
      <c r="E141" s="118" t="s">
        <v>7011</v>
      </c>
      <c r="F141" s="124" t="s">
        <v>7010</v>
      </c>
      <c r="G141" s="218">
        <v>0</v>
      </c>
      <c r="H141" s="119" t="s">
        <v>75</v>
      </c>
      <c r="I141" s="116" t="s">
        <v>1819</v>
      </c>
      <c r="J141" s="118" t="s">
        <v>7009</v>
      </c>
      <c r="K141" s="159">
        <v>10500000</v>
      </c>
      <c r="L141" s="116" t="s">
        <v>70</v>
      </c>
      <c r="M141" s="393" t="s">
        <v>7008</v>
      </c>
      <c r="N141" s="202">
        <v>1082918527</v>
      </c>
      <c r="O141" s="389">
        <v>35</v>
      </c>
      <c r="P141" s="390">
        <v>45306</v>
      </c>
      <c r="Q141" s="159">
        <v>807300000</v>
      </c>
      <c r="R141" s="390">
        <v>45383</v>
      </c>
      <c r="S141" s="159">
        <f>+K141</f>
        <v>10500000</v>
      </c>
      <c r="T141" s="119" t="s">
        <v>69</v>
      </c>
      <c r="U141" s="389">
        <v>57461852</v>
      </c>
      <c r="V141" s="258" t="s">
        <v>6674</v>
      </c>
      <c r="W141" s="390">
        <v>45383</v>
      </c>
      <c r="X141" s="390">
        <v>45383</v>
      </c>
      <c r="Y141" s="391" t="s">
        <v>77</v>
      </c>
      <c r="Z141" s="390">
        <v>45473</v>
      </c>
      <c r="AA141" s="124">
        <f t="shared" si="10"/>
        <v>90</v>
      </c>
      <c r="AB141" s="118">
        <v>0</v>
      </c>
      <c r="AC141" s="118">
        <v>0</v>
      </c>
      <c r="AD141" s="118">
        <v>0</v>
      </c>
      <c r="AE141" s="392" t="s">
        <v>77</v>
      </c>
      <c r="AF141" s="124">
        <f t="shared" si="11"/>
        <v>0</v>
      </c>
      <c r="AG141" s="118">
        <v>0</v>
      </c>
      <c r="AH141" s="118">
        <v>0</v>
      </c>
      <c r="AI141" s="392" t="s">
        <v>77</v>
      </c>
      <c r="AJ141" s="118">
        <v>0</v>
      </c>
      <c r="AK141" s="392" t="s">
        <v>77</v>
      </c>
      <c r="AL141" s="392" t="s">
        <v>77</v>
      </c>
      <c r="AM141" s="124">
        <f t="shared" si="12"/>
        <v>0</v>
      </c>
      <c r="AN141" s="458">
        <f>+K141+AC141-AH141</f>
        <v>10500000</v>
      </c>
      <c r="AO141" s="119" t="s">
        <v>69</v>
      </c>
      <c r="AP141" s="159">
        <f>+AN141</f>
        <v>10500000</v>
      </c>
      <c r="AQ141" s="119" t="s">
        <v>1214</v>
      </c>
      <c r="AR141" s="118">
        <v>0</v>
      </c>
      <c r="AS141" s="392" t="s">
        <v>77</v>
      </c>
      <c r="AT141" s="463">
        <f t="shared" si="13"/>
        <v>7000000</v>
      </c>
      <c r="AU141" s="464">
        <v>3500000</v>
      </c>
      <c r="AV141" s="98">
        <f t="shared" si="14"/>
        <v>0.66666666666666663</v>
      </c>
      <c r="AW141" s="392" t="s">
        <v>77</v>
      </c>
      <c r="AX141" s="119" t="s">
        <v>1215</v>
      </c>
      <c r="AY141" s="124" t="s">
        <v>7007</v>
      </c>
      <c r="AZ141" s="116" t="s">
        <v>69</v>
      </c>
      <c r="BA141" s="116" t="s">
        <v>69</v>
      </c>
    </row>
    <row r="142" spans="2:53" s="349" customFormat="1" ht="14.25" customHeight="1" x14ac:dyDescent="0.2">
      <c r="B142" s="116">
        <v>2024</v>
      </c>
      <c r="C142" s="116">
        <v>891780111</v>
      </c>
      <c r="D142" s="117" t="s">
        <v>64</v>
      </c>
      <c r="E142" s="118" t="s">
        <v>7006</v>
      </c>
      <c r="F142" s="124" t="s">
        <v>7005</v>
      </c>
      <c r="G142" s="218">
        <v>0</v>
      </c>
      <c r="H142" s="119" t="s">
        <v>75</v>
      </c>
      <c r="I142" s="116" t="s">
        <v>1819</v>
      </c>
      <c r="J142" s="118" t="s">
        <v>7004</v>
      </c>
      <c r="K142" s="159">
        <v>8400000</v>
      </c>
      <c r="L142" s="116" t="s">
        <v>70</v>
      </c>
      <c r="M142" s="393" t="s">
        <v>7003</v>
      </c>
      <c r="N142" s="202">
        <v>1020812117</v>
      </c>
      <c r="O142" s="389">
        <v>757</v>
      </c>
      <c r="P142" s="390">
        <v>45371</v>
      </c>
      <c r="Q142" s="159">
        <v>524300000</v>
      </c>
      <c r="R142" s="390">
        <v>45383</v>
      </c>
      <c r="S142" s="159">
        <f>+K142</f>
        <v>8400000</v>
      </c>
      <c r="T142" s="119" t="s">
        <v>69</v>
      </c>
      <c r="U142" s="389">
        <v>1082851808</v>
      </c>
      <c r="V142" s="258" t="s">
        <v>6576</v>
      </c>
      <c r="W142" s="390">
        <v>45383</v>
      </c>
      <c r="X142" s="390">
        <v>45383</v>
      </c>
      <c r="Y142" s="391" t="s">
        <v>77</v>
      </c>
      <c r="Z142" s="390">
        <v>45473</v>
      </c>
      <c r="AA142" s="124">
        <f t="shared" si="10"/>
        <v>90</v>
      </c>
      <c r="AB142" s="118">
        <v>0</v>
      </c>
      <c r="AC142" s="118">
        <v>0</v>
      </c>
      <c r="AD142" s="118">
        <v>0</v>
      </c>
      <c r="AE142" s="392" t="s">
        <v>77</v>
      </c>
      <c r="AF142" s="124">
        <f t="shared" si="11"/>
        <v>0</v>
      </c>
      <c r="AG142" s="118">
        <v>0</v>
      </c>
      <c r="AH142" s="118">
        <v>0</v>
      </c>
      <c r="AI142" s="392" t="s">
        <v>77</v>
      </c>
      <c r="AJ142" s="118">
        <v>0</v>
      </c>
      <c r="AK142" s="392" t="s">
        <v>77</v>
      </c>
      <c r="AL142" s="392" t="s">
        <v>77</v>
      </c>
      <c r="AM142" s="124">
        <f t="shared" si="12"/>
        <v>0</v>
      </c>
      <c r="AN142" s="458">
        <f>+K142+AC142-AH142</f>
        <v>8400000</v>
      </c>
      <c r="AO142" s="119" t="s">
        <v>69</v>
      </c>
      <c r="AP142" s="159">
        <f>+AN142</f>
        <v>8400000</v>
      </c>
      <c r="AQ142" s="119" t="s">
        <v>1214</v>
      </c>
      <c r="AR142" s="118">
        <v>0</v>
      </c>
      <c r="AS142" s="392" t="s">
        <v>77</v>
      </c>
      <c r="AT142" s="463">
        <f t="shared" si="13"/>
        <v>5600000</v>
      </c>
      <c r="AU142" s="464">
        <v>2800000</v>
      </c>
      <c r="AV142" s="98">
        <f t="shared" si="14"/>
        <v>0.66666666666666663</v>
      </c>
      <c r="AW142" s="392" t="s">
        <v>77</v>
      </c>
      <c r="AX142" s="119" t="s">
        <v>1215</v>
      </c>
      <c r="AY142" s="124" t="s">
        <v>7002</v>
      </c>
      <c r="AZ142" s="116" t="s">
        <v>69</v>
      </c>
      <c r="BA142" s="116" t="s">
        <v>69</v>
      </c>
    </row>
    <row r="143" spans="2:53" s="349" customFormat="1" ht="14.25" customHeight="1" x14ac:dyDescent="0.2">
      <c r="B143" s="116">
        <v>2024</v>
      </c>
      <c r="C143" s="116">
        <v>891780111</v>
      </c>
      <c r="D143" s="117" t="s">
        <v>64</v>
      </c>
      <c r="E143" s="118" t="s">
        <v>7001</v>
      </c>
      <c r="F143" s="168" t="s">
        <v>7000</v>
      </c>
      <c r="G143" s="218">
        <v>0</v>
      </c>
      <c r="H143" s="119" t="s">
        <v>75</v>
      </c>
      <c r="I143" s="116" t="s">
        <v>1819</v>
      </c>
      <c r="J143" s="118" t="s">
        <v>6999</v>
      </c>
      <c r="K143" s="159">
        <v>18000000</v>
      </c>
      <c r="L143" s="116" t="s">
        <v>70</v>
      </c>
      <c r="M143" s="393" t="s">
        <v>6998</v>
      </c>
      <c r="N143" s="202">
        <v>1020794175</v>
      </c>
      <c r="O143" s="389">
        <v>428</v>
      </c>
      <c r="P143" s="390">
        <v>45343</v>
      </c>
      <c r="Q143" s="159">
        <v>299346315</v>
      </c>
      <c r="R143" s="390">
        <v>45383</v>
      </c>
      <c r="S143" s="159">
        <f>+K143</f>
        <v>18000000</v>
      </c>
      <c r="T143" s="119" t="s">
        <v>69</v>
      </c>
      <c r="U143" s="389">
        <v>51909946</v>
      </c>
      <c r="V143" s="258" t="s">
        <v>6997</v>
      </c>
      <c r="W143" s="390">
        <v>45383</v>
      </c>
      <c r="X143" s="390">
        <v>45383</v>
      </c>
      <c r="Y143" s="391" t="s">
        <v>77</v>
      </c>
      <c r="Z143" s="390">
        <v>45534</v>
      </c>
      <c r="AA143" s="124">
        <f t="shared" si="10"/>
        <v>151</v>
      </c>
      <c r="AB143" s="118">
        <v>0</v>
      </c>
      <c r="AC143" s="118">
        <v>0</v>
      </c>
      <c r="AD143" s="118">
        <v>0</v>
      </c>
      <c r="AE143" s="392" t="s">
        <v>77</v>
      </c>
      <c r="AF143" s="124">
        <f t="shared" si="11"/>
        <v>0</v>
      </c>
      <c r="AG143" s="118">
        <v>0</v>
      </c>
      <c r="AH143" s="118">
        <v>0</v>
      </c>
      <c r="AI143" s="392" t="s">
        <v>77</v>
      </c>
      <c r="AJ143" s="118">
        <v>0</v>
      </c>
      <c r="AK143" s="392" t="s">
        <v>77</v>
      </c>
      <c r="AL143" s="392" t="s">
        <v>77</v>
      </c>
      <c r="AM143" s="124">
        <f t="shared" si="12"/>
        <v>0</v>
      </c>
      <c r="AN143" s="458">
        <f>+K143+AC143-AH143</f>
        <v>18000000</v>
      </c>
      <c r="AO143" s="119" t="s">
        <v>1214</v>
      </c>
      <c r="AP143" s="159">
        <v>0</v>
      </c>
      <c r="AQ143" s="119" t="s">
        <v>1214</v>
      </c>
      <c r="AR143" s="118">
        <v>0</v>
      </c>
      <c r="AS143" s="392" t="s">
        <v>77</v>
      </c>
      <c r="AT143" s="463">
        <f t="shared" si="13"/>
        <v>3600000</v>
      </c>
      <c r="AU143" s="464">
        <v>14400000</v>
      </c>
      <c r="AV143" s="98">
        <f t="shared" si="14"/>
        <v>0.2</v>
      </c>
      <c r="AW143" s="392" t="s">
        <v>77</v>
      </c>
      <c r="AX143" s="119" t="s">
        <v>1215</v>
      </c>
      <c r="AY143" s="380" t="s">
        <v>6996</v>
      </c>
      <c r="AZ143" s="116" t="s">
        <v>69</v>
      </c>
      <c r="BA143" s="116" t="s">
        <v>69</v>
      </c>
    </row>
    <row r="144" spans="2:53" s="349" customFormat="1" ht="14.25" customHeight="1" x14ac:dyDescent="0.2">
      <c r="B144" s="116">
        <v>2024</v>
      </c>
      <c r="C144" s="116">
        <v>891780111</v>
      </c>
      <c r="D144" s="117" t="s">
        <v>64</v>
      </c>
      <c r="E144" s="118" t="s">
        <v>6995</v>
      </c>
      <c r="F144" s="168" t="s">
        <v>6994</v>
      </c>
      <c r="G144" s="218">
        <v>0</v>
      </c>
      <c r="H144" s="119" t="s">
        <v>75</v>
      </c>
      <c r="I144" s="116" t="s">
        <v>1819</v>
      </c>
      <c r="J144" s="118" t="s">
        <v>6993</v>
      </c>
      <c r="K144" s="159">
        <v>11400000</v>
      </c>
      <c r="L144" s="116" t="s">
        <v>70</v>
      </c>
      <c r="M144" s="393" t="s">
        <v>6992</v>
      </c>
      <c r="N144" s="202">
        <v>1004461196</v>
      </c>
      <c r="O144" s="389">
        <v>39</v>
      </c>
      <c r="P144" s="390">
        <v>45306</v>
      </c>
      <c r="Q144" s="159">
        <v>524300000</v>
      </c>
      <c r="R144" s="390">
        <v>45386</v>
      </c>
      <c r="S144" s="159">
        <f>+K144</f>
        <v>11400000</v>
      </c>
      <c r="T144" s="119" t="s">
        <v>69</v>
      </c>
      <c r="U144" s="389">
        <v>39049658</v>
      </c>
      <c r="V144" s="258" t="s">
        <v>6991</v>
      </c>
      <c r="W144" s="390">
        <v>45386</v>
      </c>
      <c r="X144" s="390">
        <v>45386</v>
      </c>
      <c r="Y144" s="391" t="s">
        <v>77</v>
      </c>
      <c r="Z144" s="390">
        <v>45473</v>
      </c>
      <c r="AA144" s="124">
        <f t="shared" si="10"/>
        <v>87</v>
      </c>
      <c r="AB144" s="118">
        <v>0</v>
      </c>
      <c r="AC144" s="118">
        <v>0</v>
      </c>
      <c r="AD144" s="118">
        <v>0</v>
      </c>
      <c r="AE144" s="392" t="s">
        <v>77</v>
      </c>
      <c r="AF144" s="124">
        <f t="shared" si="11"/>
        <v>0</v>
      </c>
      <c r="AG144" s="118">
        <v>0</v>
      </c>
      <c r="AH144" s="118">
        <v>0</v>
      </c>
      <c r="AI144" s="392" t="s">
        <v>77</v>
      </c>
      <c r="AJ144" s="118">
        <v>0</v>
      </c>
      <c r="AK144" s="392" t="s">
        <v>77</v>
      </c>
      <c r="AL144" s="392" t="s">
        <v>77</v>
      </c>
      <c r="AM144" s="124">
        <f t="shared" si="12"/>
        <v>0</v>
      </c>
      <c r="AN144" s="458">
        <f>+K144+AC144-AH144</f>
        <v>11400000</v>
      </c>
      <c r="AO144" s="119" t="s">
        <v>69</v>
      </c>
      <c r="AP144" s="159">
        <v>0</v>
      </c>
      <c r="AQ144" s="119" t="s">
        <v>1214</v>
      </c>
      <c r="AR144" s="118">
        <v>0</v>
      </c>
      <c r="AS144" s="392" t="s">
        <v>77</v>
      </c>
      <c r="AT144" s="463">
        <f t="shared" si="13"/>
        <v>7600000</v>
      </c>
      <c r="AU144" s="464">
        <v>3800000</v>
      </c>
      <c r="AV144" s="98">
        <f t="shared" si="14"/>
        <v>0.66666666666666663</v>
      </c>
      <c r="AW144" s="392" t="s">
        <v>77</v>
      </c>
      <c r="AX144" s="119" t="s">
        <v>1215</v>
      </c>
      <c r="AY144" s="380" t="s">
        <v>6990</v>
      </c>
      <c r="AZ144" s="116" t="s">
        <v>69</v>
      </c>
      <c r="BA144" s="116" t="s">
        <v>69</v>
      </c>
    </row>
    <row r="145" spans="2:53" s="349" customFormat="1" ht="14.25" customHeight="1" x14ac:dyDescent="0.2">
      <c r="B145" s="116">
        <v>2024</v>
      </c>
      <c r="C145" s="116">
        <v>891780111</v>
      </c>
      <c r="D145" s="117" t="s">
        <v>64</v>
      </c>
      <c r="E145" s="118" t="s">
        <v>6989</v>
      </c>
      <c r="F145" s="168" t="s">
        <v>6988</v>
      </c>
      <c r="G145" s="218">
        <v>2023000100072</v>
      </c>
      <c r="H145" s="119" t="s">
        <v>75</v>
      </c>
      <c r="I145" s="116" t="s">
        <v>644</v>
      </c>
      <c r="J145" s="118" t="s">
        <v>6987</v>
      </c>
      <c r="K145" s="159">
        <v>36129600</v>
      </c>
      <c r="L145" s="116" t="s">
        <v>70</v>
      </c>
      <c r="M145" s="258" t="s">
        <v>6986</v>
      </c>
      <c r="N145" s="455">
        <v>1082837498</v>
      </c>
      <c r="O145" s="389">
        <v>174</v>
      </c>
      <c r="P145" s="390">
        <v>45335</v>
      </c>
      <c r="Q145" s="159">
        <v>2122162432</v>
      </c>
      <c r="R145" s="390">
        <v>45387</v>
      </c>
      <c r="S145" s="159">
        <f>+K145</f>
        <v>36129600</v>
      </c>
      <c r="T145" s="119" t="s">
        <v>69</v>
      </c>
      <c r="U145" s="389">
        <v>16078654</v>
      </c>
      <c r="V145" s="258" t="s">
        <v>3772</v>
      </c>
      <c r="W145" s="390">
        <v>45387</v>
      </c>
      <c r="X145" s="390">
        <v>45387</v>
      </c>
      <c r="Y145" s="391" t="s">
        <v>77</v>
      </c>
      <c r="Z145" s="390">
        <v>45565</v>
      </c>
      <c r="AA145" s="124">
        <f t="shared" si="10"/>
        <v>178</v>
      </c>
      <c r="AB145" s="118">
        <v>0</v>
      </c>
      <c r="AC145" s="118">
        <v>0</v>
      </c>
      <c r="AD145" s="118">
        <v>0</v>
      </c>
      <c r="AE145" s="392" t="s">
        <v>77</v>
      </c>
      <c r="AF145" s="124">
        <f t="shared" si="11"/>
        <v>0</v>
      </c>
      <c r="AG145" s="118">
        <v>0</v>
      </c>
      <c r="AH145" s="118">
        <v>0</v>
      </c>
      <c r="AI145" s="392" t="s">
        <v>77</v>
      </c>
      <c r="AJ145" s="118">
        <v>0</v>
      </c>
      <c r="AK145" s="392" t="s">
        <v>77</v>
      </c>
      <c r="AL145" s="392" t="s">
        <v>77</v>
      </c>
      <c r="AM145" s="124">
        <f t="shared" si="12"/>
        <v>0</v>
      </c>
      <c r="AN145" s="458">
        <f>+K145+AC145-AH145</f>
        <v>36129600</v>
      </c>
      <c r="AO145" s="119" t="s">
        <v>1214</v>
      </c>
      <c r="AP145" s="159">
        <v>0</v>
      </c>
      <c r="AQ145" s="119" t="s">
        <v>1214</v>
      </c>
      <c r="AR145" s="118">
        <v>0</v>
      </c>
      <c r="AS145" s="392" t="s">
        <v>77</v>
      </c>
      <c r="AT145" s="463">
        <f t="shared" si="13"/>
        <v>6021600</v>
      </c>
      <c r="AU145" s="464">
        <v>30108000</v>
      </c>
      <c r="AV145" s="98">
        <f t="shared" si="14"/>
        <v>0.16666666666666666</v>
      </c>
      <c r="AW145" s="392" t="s">
        <v>77</v>
      </c>
      <c r="AX145" s="119" t="s">
        <v>1215</v>
      </c>
      <c r="AY145" s="380" t="s">
        <v>6985</v>
      </c>
      <c r="AZ145" s="116" t="s">
        <v>69</v>
      </c>
      <c r="BA145" s="116" t="s">
        <v>69</v>
      </c>
    </row>
    <row r="146" spans="2:53" s="349" customFormat="1" ht="14.25" customHeight="1" x14ac:dyDescent="0.2">
      <c r="B146" s="116">
        <v>2024</v>
      </c>
      <c r="C146" s="116">
        <v>891780111</v>
      </c>
      <c r="D146" s="117" t="s">
        <v>64</v>
      </c>
      <c r="E146" s="118" t="s">
        <v>6984</v>
      </c>
      <c r="F146" s="168" t="s">
        <v>6983</v>
      </c>
      <c r="G146" s="218">
        <v>2023000100072</v>
      </c>
      <c r="H146" s="119" t="s">
        <v>75</v>
      </c>
      <c r="I146" s="116" t="s">
        <v>644</v>
      </c>
      <c r="J146" s="118" t="s">
        <v>6982</v>
      </c>
      <c r="K146" s="159">
        <v>29328000</v>
      </c>
      <c r="L146" s="116" t="s">
        <v>70</v>
      </c>
      <c r="M146" s="258" t="s">
        <v>6981</v>
      </c>
      <c r="N146" s="455">
        <v>94512543</v>
      </c>
      <c r="O146" s="389">
        <v>174</v>
      </c>
      <c r="P146" s="390">
        <v>45335</v>
      </c>
      <c r="Q146" s="159">
        <v>2122162432</v>
      </c>
      <c r="R146" s="390">
        <v>45387</v>
      </c>
      <c r="S146" s="159">
        <f>+K146</f>
        <v>29328000</v>
      </c>
      <c r="T146" s="119" t="s">
        <v>69</v>
      </c>
      <c r="U146" s="389">
        <v>16078654</v>
      </c>
      <c r="V146" s="258" t="s">
        <v>3772</v>
      </c>
      <c r="W146" s="390">
        <v>45387</v>
      </c>
      <c r="X146" s="390">
        <v>45387</v>
      </c>
      <c r="Y146" s="391" t="s">
        <v>77</v>
      </c>
      <c r="Z146" s="390">
        <v>45565</v>
      </c>
      <c r="AA146" s="124">
        <f t="shared" si="10"/>
        <v>178</v>
      </c>
      <c r="AB146" s="118">
        <v>0</v>
      </c>
      <c r="AC146" s="118">
        <v>0</v>
      </c>
      <c r="AD146" s="118">
        <v>0</v>
      </c>
      <c r="AE146" s="392" t="s">
        <v>77</v>
      </c>
      <c r="AF146" s="124">
        <f t="shared" si="11"/>
        <v>0</v>
      </c>
      <c r="AG146" s="118">
        <v>0</v>
      </c>
      <c r="AH146" s="118">
        <v>0</v>
      </c>
      <c r="AI146" s="392" t="s">
        <v>77</v>
      </c>
      <c r="AJ146" s="118">
        <v>0</v>
      </c>
      <c r="AK146" s="392" t="s">
        <v>77</v>
      </c>
      <c r="AL146" s="392" t="s">
        <v>77</v>
      </c>
      <c r="AM146" s="124">
        <f t="shared" si="12"/>
        <v>0</v>
      </c>
      <c r="AN146" s="458">
        <f>+K146+AC146-AH146</f>
        <v>29328000</v>
      </c>
      <c r="AO146" s="119" t="s">
        <v>1214</v>
      </c>
      <c r="AP146" s="159">
        <v>0</v>
      </c>
      <c r="AQ146" s="119" t="s">
        <v>1214</v>
      </c>
      <c r="AR146" s="118">
        <v>0</v>
      </c>
      <c r="AS146" s="392" t="s">
        <v>77</v>
      </c>
      <c r="AT146" s="463">
        <f t="shared" si="13"/>
        <v>4888000</v>
      </c>
      <c r="AU146" s="464">
        <v>24440000</v>
      </c>
      <c r="AV146" s="98">
        <f t="shared" si="14"/>
        <v>0.16666666666666666</v>
      </c>
      <c r="AW146" s="392" t="s">
        <v>77</v>
      </c>
      <c r="AX146" s="119" t="s">
        <v>1215</v>
      </c>
      <c r="AY146" s="380" t="s">
        <v>6980</v>
      </c>
      <c r="AZ146" s="116" t="s">
        <v>69</v>
      </c>
      <c r="BA146" s="116" t="s">
        <v>69</v>
      </c>
    </row>
    <row r="147" spans="2:53" s="349" customFormat="1" ht="14.25" customHeight="1" x14ac:dyDescent="0.2">
      <c r="B147" s="116">
        <v>2024</v>
      </c>
      <c r="C147" s="116">
        <v>891780111</v>
      </c>
      <c r="D147" s="117" t="s">
        <v>64</v>
      </c>
      <c r="E147" s="118" t="s">
        <v>6979</v>
      </c>
      <c r="F147" s="168" t="s">
        <v>6978</v>
      </c>
      <c r="G147" s="218">
        <v>0</v>
      </c>
      <c r="H147" s="119" t="s">
        <v>75</v>
      </c>
      <c r="I147" s="116" t="s">
        <v>1819</v>
      </c>
      <c r="J147" s="118" t="s">
        <v>6977</v>
      </c>
      <c r="K147" s="159">
        <v>38848000</v>
      </c>
      <c r="L147" s="116" t="s">
        <v>70</v>
      </c>
      <c r="M147" s="393" t="s">
        <v>6976</v>
      </c>
      <c r="N147" s="202">
        <v>1007653995</v>
      </c>
      <c r="O147" s="389">
        <v>498</v>
      </c>
      <c r="P147" s="390">
        <v>45349</v>
      </c>
      <c r="Q147" s="159">
        <f>426348465+28800000</f>
        <v>455148465</v>
      </c>
      <c r="R147" s="390">
        <v>45387</v>
      </c>
      <c r="S147" s="159">
        <f>+K147</f>
        <v>38848000</v>
      </c>
      <c r="T147" s="119" t="s">
        <v>69</v>
      </c>
      <c r="U147" s="389">
        <v>79857491</v>
      </c>
      <c r="V147" s="258" t="s">
        <v>6740</v>
      </c>
      <c r="W147" s="390">
        <v>45387</v>
      </c>
      <c r="X147" s="390">
        <v>45387</v>
      </c>
      <c r="Y147" s="391" t="s">
        <v>77</v>
      </c>
      <c r="Z147" s="390">
        <v>45751</v>
      </c>
      <c r="AA147" s="124">
        <f t="shared" si="10"/>
        <v>364</v>
      </c>
      <c r="AB147" s="118">
        <v>0</v>
      </c>
      <c r="AC147" s="118">
        <v>0</v>
      </c>
      <c r="AD147" s="118">
        <v>0</v>
      </c>
      <c r="AE147" s="392" t="s">
        <v>77</v>
      </c>
      <c r="AF147" s="124">
        <f t="shared" si="11"/>
        <v>0</v>
      </c>
      <c r="AG147" s="118">
        <v>0</v>
      </c>
      <c r="AH147" s="118">
        <v>0</v>
      </c>
      <c r="AI147" s="392" t="s">
        <v>77</v>
      </c>
      <c r="AJ147" s="118">
        <v>0</v>
      </c>
      <c r="AK147" s="392" t="s">
        <v>77</v>
      </c>
      <c r="AL147" s="392" t="s">
        <v>77</v>
      </c>
      <c r="AM147" s="124">
        <f t="shared" si="12"/>
        <v>0</v>
      </c>
      <c r="AN147" s="458">
        <f>+K147+AC147-AH147</f>
        <v>38848000</v>
      </c>
      <c r="AO147" s="119" t="s">
        <v>1214</v>
      </c>
      <c r="AP147" s="159">
        <v>0</v>
      </c>
      <c r="AQ147" s="119" t="s">
        <v>1214</v>
      </c>
      <c r="AR147" s="118">
        <v>0</v>
      </c>
      <c r="AS147" s="392" t="s">
        <v>77</v>
      </c>
      <c r="AT147" s="463">
        <f t="shared" si="13"/>
        <v>3237333</v>
      </c>
      <c r="AU147" s="464">
        <v>35610667</v>
      </c>
      <c r="AV147" s="98">
        <f t="shared" si="14"/>
        <v>8.3333324752883034E-2</v>
      </c>
      <c r="AW147" s="392" t="s">
        <v>77</v>
      </c>
      <c r="AX147" s="119" t="s">
        <v>1215</v>
      </c>
      <c r="AY147" s="380" t="s">
        <v>6975</v>
      </c>
      <c r="AZ147" s="116" t="s">
        <v>69</v>
      </c>
      <c r="BA147" s="116" t="s">
        <v>69</v>
      </c>
    </row>
    <row r="148" spans="2:53" s="349" customFormat="1" ht="14.25" customHeight="1" x14ac:dyDescent="0.2">
      <c r="B148" s="116">
        <v>2024</v>
      </c>
      <c r="C148" s="116">
        <v>891780111</v>
      </c>
      <c r="D148" s="117" t="s">
        <v>64</v>
      </c>
      <c r="E148" s="118" t="s">
        <v>6974</v>
      </c>
      <c r="F148" s="168" t="s">
        <v>6973</v>
      </c>
      <c r="G148" s="218">
        <v>0</v>
      </c>
      <c r="H148" s="119" t="s">
        <v>75</v>
      </c>
      <c r="I148" s="116" t="s">
        <v>1819</v>
      </c>
      <c r="J148" s="118" t="s">
        <v>6972</v>
      </c>
      <c r="K148" s="159">
        <v>9000000</v>
      </c>
      <c r="L148" s="116" t="s">
        <v>70</v>
      </c>
      <c r="M148" s="393" t="s">
        <v>6971</v>
      </c>
      <c r="N148" s="202">
        <v>1082884147</v>
      </c>
      <c r="O148" s="389">
        <v>431</v>
      </c>
      <c r="P148" s="390">
        <v>45343</v>
      </c>
      <c r="Q148" s="159">
        <v>524300000</v>
      </c>
      <c r="R148" s="390">
        <v>45390</v>
      </c>
      <c r="S148" s="159">
        <f>+K148</f>
        <v>9000000</v>
      </c>
      <c r="T148" s="119" t="s">
        <v>69</v>
      </c>
      <c r="U148" s="389">
        <v>51909946</v>
      </c>
      <c r="V148" s="258" t="s">
        <v>6494</v>
      </c>
      <c r="W148" s="390">
        <v>45390</v>
      </c>
      <c r="X148" s="390">
        <v>45390</v>
      </c>
      <c r="Y148" s="391" t="s">
        <v>77</v>
      </c>
      <c r="Z148" s="390">
        <v>45473</v>
      </c>
      <c r="AA148" s="124">
        <f t="shared" si="10"/>
        <v>83</v>
      </c>
      <c r="AB148" s="118">
        <v>0</v>
      </c>
      <c r="AC148" s="118">
        <v>0</v>
      </c>
      <c r="AD148" s="118">
        <v>0</v>
      </c>
      <c r="AE148" s="392" t="s">
        <v>77</v>
      </c>
      <c r="AF148" s="124">
        <f t="shared" si="11"/>
        <v>0</v>
      </c>
      <c r="AG148" s="118">
        <v>0</v>
      </c>
      <c r="AH148" s="118">
        <v>0</v>
      </c>
      <c r="AI148" s="392" t="s">
        <v>77</v>
      </c>
      <c r="AJ148" s="118">
        <v>0</v>
      </c>
      <c r="AK148" s="392" t="s">
        <v>77</v>
      </c>
      <c r="AL148" s="392" t="s">
        <v>77</v>
      </c>
      <c r="AM148" s="124">
        <f t="shared" si="12"/>
        <v>0</v>
      </c>
      <c r="AN148" s="458">
        <f>+K148+AC148-AH148</f>
        <v>9000000</v>
      </c>
      <c r="AO148" s="119" t="s">
        <v>1214</v>
      </c>
      <c r="AP148" s="159">
        <v>0</v>
      </c>
      <c r="AQ148" s="119" t="s">
        <v>1214</v>
      </c>
      <c r="AR148" s="118">
        <v>0</v>
      </c>
      <c r="AS148" s="392" t="s">
        <v>77</v>
      </c>
      <c r="AT148" s="463">
        <f t="shared" si="13"/>
        <v>3000000</v>
      </c>
      <c r="AU148" s="464">
        <v>6000000</v>
      </c>
      <c r="AV148" s="98">
        <f t="shared" si="14"/>
        <v>0.33333333333333331</v>
      </c>
      <c r="AW148" s="392" t="s">
        <v>77</v>
      </c>
      <c r="AX148" s="119" t="s">
        <v>1215</v>
      </c>
      <c r="AY148" s="380" t="s">
        <v>6970</v>
      </c>
      <c r="AZ148" s="116" t="s">
        <v>69</v>
      </c>
      <c r="BA148" s="116" t="s">
        <v>69</v>
      </c>
    </row>
    <row r="149" spans="2:53" s="349" customFormat="1" ht="14.25" customHeight="1" x14ac:dyDescent="0.2">
      <c r="B149" s="116">
        <v>2024</v>
      </c>
      <c r="C149" s="116">
        <v>891780111</v>
      </c>
      <c r="D149" s="117" t="s">
        <v>64</v>
      </c>
      <c r="E149" s="118" t="s">
        <v>6969</v>
      </c>
      <c r="F149" s="168" t="s">
        <v>6968</v>
      </c>
      <c r="G149" s="218">
        <v>0</v>
      </c>
      <c r="H149" s="119" t="s">
        <v>75</v>
      </c>
      <c r="I149" s="116" t="s">
        <v>1819</v>
      </c>
      <c r="J149" s="118" t="s">
        <v>6967</v>
      </c>
      <c r="K149" s="159">
        <v>12600000</v>
      </c>
      <c r="L149" s="116" t="s">
        <v>70</v>
      </c>
      <c r="M149" s="393" t="s">
        <v>6966</v>
      </c>
      <c r="N149" s="202">
        <v>1001945042</v>
      </c>
      <c r="O149" s="389">
        <v>471</v>
      </c>
      <c r="P149" s="390">
        <v>45348</v>
      </c>
      <c r="Q149" s="159">
        <v>524300000</v>
      </c>
      <c r="R149" s="390">
        <v>45390</v>
      </c>
      <c r="S149" s="159">
        <f>+K149</f>
        <v>12600000</v>
      </c>
      <c r="T149" s="119" t="s">
        <v>69</v>
      </c>
      <c r="U149" s="389">
        <v>79857491</v>
      </c>
      <c r="V149" s="258" t="s">
        <v>6740</v>
      </c>
      <c r="W149" s="390">
        <v>45390</v>
      </c>
      <c r="X149" s="390">
        <v>45390</v>
      </c>
      <c r="Y149" s="391" t="s">
        <v>77</v>
      </c>
      <c r="Z149" s="390">
        <v>45572</v>
      </c>
      <c r="AA149" s="124">
        <f t="shared" si="10"/>
        <v>182</v>
      </c>
      <c r="AB149" s="118">
        <v>0</v>
      </c>
      <c r="AC149" s="118">
        <v>0</v>
      </c>
      <c r="AD149" s="118">
        <v>0</v>
      </c>
      <c r="AE149" s="392" t="s">
        <v>77</v>
      </c>
      <c r="AF149" s="124">
        <f t="shared" si="11"/>
        <v>0</v>
      </c>
      <c r="AG149" s="118">
        <v>0</v>
      </c>
      <c r="AH149" s="118">
        <v>0</v>
      </c>
      <c r="AI149" s="392" t="s">
        <v>77</v>
      </c>
      <c r="AJ149" s="118">
        <v>0</v>
      </c>
      <c r="AK149" s="392" t="s">
        <v>77</v>
      </c>
      <c r="AL149" s="392" t="s">
        <v>77</v>
      </c>
      <c r="AM149" s="124">
        <f t="shared" si="12"/>
        <v>0</v>
      </c>
      <c r="AN149" s="458">
        <f>+K149+AC149-AH149</f>
        <v>12600000</v>
      </c>
      <c r="AO149" s="119" t="s">
        <v>1214</v>
      </c>
      <c r="AP149" s="159">
        <v>0</v>
      </c>
      <c r="AQ149" s="119" t="s">
        <v>1214</v>
      </c>
      <c r="AR149" s="118">
        <v>0</v>
      </c>
      <c r="AS149" s="392" t="s">
        <v>77</v>
      </c>
      <c r="AT149" s="463">
        <f t="shared" si="13"/>
        <v>2100000</v>
      </c>
      <c r="AU149" s="464">
        <v>10500000</v>
      </c>
      <c r="AV149" s="98">
        <f t="shared" si="14"/>
        <v>0.16666666666666666</v>
      </c>
      <c r="AW149" s="392" t="s">
        <v>77</v>
      </c>
      <c r="AX149" s="119" t="s">
        <v>1215</v>
      </c>
      <c r="AY149" s="380" t="s">
        <v>6965</v>
      </c>
      <c r="AZ149" s="116" t="s">
        <v>69</v>
      </c>
      <c r="BA149" s="116" t="s">
        <v>69</v>
      </c>
    </row>
    <row r="150" spans="2:53" s="349" customFormat="1" ht="14.25" customHeight="1" x14ac:dyDescent="0.2">
      <c r="B150" s="116">
        <v>2024</v>
      </c>
      <c r="C150" s="116">
        <v>891780111</v>
      </c>
      <c r="D150" s="117" t="s">
        <v>64</v>
      </c>
      <c r="E150" s="118" t="s">
        <v>6964</v>
      </c>
      <c r="F150" s="168" t="s">
        <v>6963</v>
      </c>
      <c r="G150" s="218">
        <v>0</v>
      </c>
      <c r="H150" s="119" t="s">
        <v>75</v>
      </c>
      <c r="I150" s="116" t="s">
        <v>1819</v>
      </c>
      <c r="J150" s="118" t="s">
        <v>6962</v>
      </c>
      <c r="K150" s="159">
        <v>21438000</v>
      </c>
      <c r="L150" s="116" t="s">
        <v>70</v>
      </c>
      <c r="M150" s="393" t="s">
        <v>6961</v>
      </c>
      <c r="N150" s="202">
        <v>1082895885</v>
      </c>
      <c r="O150" s="389">
        <v>235</v>
      </c>
      <c r="P150" s="390">
        <v>45323</v>
      </c>
      <c r="Q150" s="159">
        <v>524300000</v>
      </c>
      <c r="R150" s="390">
        <v>45390</v>
      </c>
      <c r="S150" s="159">
        <f>+K150</f>
        <v>21438000</v>
      </c>
      <c r="T150" s="119" t="s">
        <v>69</v>
      </c>
      <c r="U150" s="389">
        <v>52705148</v>
      </c>
      <c r="V150" s="258" t="s">
        <v>6788</v>
      </c>
      <c r="W150" s="390">
        <v>45390</v>
      </c>
      <c r="X150" s="390">
        <v>45390</v>
      </c>
      <c r="Y150" s="391" t="s">
        <v>77</v>
      </c>
      <c r="Z150" s="390">
        <v>45442</v>
      </c>
      <c r="AA150" s="124">
        <f t="shared" si="10"/>
        <v>52</v>
      </c>
      <c r="AB150" s="118">
        <v>0</v>
      </c>
      <c r="AC150" s="118">
        <v>0</v>
      </c>
      <c r="AD150" s="118">
        <v>1</v>
      </c>
      <c r="AE150" s="392">
        <v>45595</v>
      </c>
      <c r="AF150" s="124">
        <f t="shared" si="11"/>
        <v>153</v>
      </c>
      <c r="AG150" s="118">
        <v>0</v>
      </c>
      <c r="AH150" s="118">
        <v>0</v>
      </c>
      <c r="AI150" s="392" t="s">
        <v>77</v>
      </c>
      <c r="AJ150" s="118">
        <v>0</v>
      </c>
      <c r="AK150" s="392" t="s">
        <v>77</v>
      </c>
      <c r="AL150" s="392" t="s">
        <v>77</v>
      </c>
      <c r="AM150" s="124">
        <f t="shared" si="12"/>
        <v>0</v>
      </c>
      <c r="AN150" s="458">
        <f>+K150+AC150-AH150</f>
        <v>21438000</v>
      </c>
      <c r="AO150" s="119" t="s">
        <v>1214</v>
      </c>
      <c r="AP150" s="159">
        <v>0</v>
      </c>
      <c r="AQ150" s="119" t="s">
        <v>1214</v>
      </c>
      <c r="AR150" s="118">
        <v>0</v>
      </c>
      <c r="AS150" s="392" t="s">
        <v>77</v>
      </c>
      <c r="AT150" s="463">
        <f t="shared" si="13"/>
        <v>3062571</v>
      </c>
      <c r="AU150" s="464">
        <v>18375429</v>
      </c>
      <c r="AV150" s="98">
        <f t="shared" si="14"/>
        <v>0.14285712286593899</v>
      </c>
      <c r="AW150" s="392" t="s">
        <v>77</v>
      </c>
      <c r="AX150" s="119" t="s">
        <v>1215</v>
      </c>
      <c r="AY150" s="168" t="s">
        <v>6960</v>
      </c>
      <c r="AZ150" s="116" t="s">
        <v>69</v>
      </c>
      <c r="BA150" s="116" t="s">
        <v>69</v>
      </c>
    </row>
    <row r="151" spans="2:53" s="349" customFormat="1" ht="14.25" customHeight="1" x14ac:dyDescent="0.2">
      <c r="B151" s="116">
        <v>2024</v>
      </c>
      <c r="C151" s="116">
        <v>891780111</v>
      </c>
      <c r="D151" s="117" t="s">
        <v>64</v>
      </c>
      <c r="E151" s="118" t="s">
        <v>6959</v>
      </c>
      <c r="F151" s="168" t="s">
        <v>6958</v>
      </c>
      <c r="G151" s="218">
        <v>2023000100072</v>
      </c>
      <c r="H151" s="119" t="s">
        <v>75</v>
      </c>
      <c r="I151" s="116" t="s">
        <v>644</v>
      </c>
      <c r="J151" s="118" t="s">
        <v>6957</v>
      </c>
      <c r="K151" s="159">
        <v>36129600</v>
      </c>
      <c r="L151" s="116" t="s">
        <v>70</v>
      </c>
      <c r="M151" s="258" t="s">
        <v>6956</v>
      </c>
      <c r="N151" s="455">
        <v>30394929</v>
      </c>
      <c r="O151" s="389" t="s">
        <v>6955</v>
      </c>
      <c r="P151" s="390">
        <v>45335</v>
      </c>
      <c r="Q151" s="159">
        <v>2122162432</v>
      </c>
      <c r="R151" s="390">
        <v>45391</v>
      </c>
      <c r="S151" s="159">
        <f>+K151</f>
        <v>36129600</v>
      </c>
      <c r="T151" s="119" t="s">
        <v>69</v>
      </c>
      <c r="U151" s="389">
        <v>16078654</v>
      </c>
      <c r="V151" s="258" t="s">
        <v>3772</v>
      </c>
      <c r="W151" s="390">
        <v>45391</v>
      </c>
      <c r="X151" s="390">
        <v>45391</v>
      </c>
      <c r="Y151" s="391" t="s">
        <v>77</v>
      </c>
      <c r="Z151" s="390">
        <v>45565</v>
      </c>
      <c r="AA151" s="124">
        <f t="shared" si="10"/>
        <v>174</v>
      </c>
      <c r="AB151" s="118">
        <v>0</v>
      </c>
      <c r="AC151" s="118">
        <v>0</v>
      </c>
      <c r="AD151" s="118">
        <v>0</v>
      </c>
      <c r="AE151" s="392" t="s">
        <v>77</v>
      </c>
      <c r="AF151" s="124">
        <f t="shared" si="11"/>
        <v>0</v>
      </c>
      <c r="AG151" s="118">
        <v>0</v>
      </c>
      <c r="AH151" s="118">
        <v>0</v>
      </c>
      <c r="AI151" s="392" t="s">
        <v>77</v>
      </c>
      <c r="AJ151" s="118">
        <v>0</v>
      </c>
      <c r="AK151" s="392" t="s">
        <v>77</v>
      </c>
      <c r="AL151" s="392" t="s">
        <v>77</v>
      </c>
      <c r="AM151" s="124">
        <f t="shared" si="12"/>
        <v>0</v>
      </c>
      <c r="AN151" s="458">
        <f>+K151+AC151-AH151</f>
        <v>36129600</v>
      </c>
      <c r="AO151" s="119" t="s">
        <v>1214</v>
      </c>
      <c r="AP151" s="159">
        <v>0</v>
      </c>
      <c r="AQ151" s="119" t="s">
        <v>1214</v>
      </c>
      <c r="AR151" s="118">
        <v>0</v>
      </c>
      <c r="AS151" s="392" t="s">
        <v>77</v>
      </c>
      <c r="AT151" s="463">
        <f t="shared" si="13"/>
        <v>0</v>
      </c>
      <c r="AU151" s="464">
        <v>36129600</v>
      </c>
      <c r="AV151" s="98">
        <f t="shared" si="14"/>
        <v>0</v>
      </c>
      <c r="AW151" s="392" t="s">
        <v>77</v>
      </c>
      <c r="AX151" s="119" t="s">
        <v>1215</v>
      </c>
      <c r="AY151" s="380" t="s">
        <v>6954</v>
      </c>
      <c r="AZ151" s="116" t="s">
        <v>69</v>
      </c>
      <c r="BA151" s="116" t="s">
        <v>69</v>
      </c>
    </row>
    <row r="152" spans="2:53" s="349" customFormat="1" ht="14.25" customHeight="1" x14ac:dyDescent="0.2">
      <c r="B152" s="116">
        <v>2024</v>
      </c>
      <c r="C152" s="116">
        <v>891780111</v>
      </c>
      <c r="D152" s="117" t="s">
        <v>64</v>
      </c>
      <c r="E152" s="118" t="s">
        <v>6953</v>
      </c>
      <c r="F152" s="168" t="s">
        <v>6952</v>
      </c>
      <c r="G152" s="218">
        <v>0</v>
      </c>
      <c r="H152" s="119" t="s">
        <v>75</v>
      </c>
      <c r="I152" s="116" t="s">
        <v>1819</v>
      </c>
      <c r="J152" s="118" t="s">
        <v>6951</v>
      </c>
      <c r="K152" s="159">
        <v>5000000</v>
      </c>
      <c r="L152" s="116" t="s">
        <v>70</v>
      </c>
      <c r="M152" s="393" t="s">
        <v>6950</v>
      </c>
      <c r="N152" s="202">
        <v>45592999</v>
      </c>
      <c r="O152" s="389">
        <v>757</v>
      </c>
      <c r="P152" s="390">
        <v>45371</v>
      </c>
      <c r="Q152" s="159">
        <v>524300000</v>
      </c>
      <c r="R152" s="390">
        <v>45392</v>
      </c>
      <c r="S152" s="159">
        <f>+K152</f>
        <v>5000000</v>
      </c>
      <c r="T152" s="119" t="s">
        <v>69</v>
      </c>
      <c r="U152" s="389">
        <v>1082851808</v>
      </c>
      <c r="V152" s="258" t="s">
        <v>6576</v>
      </c>
      <c r="W152" s="390">
        <v>45392</v>
      </c>
      <c r="X152" s="390">
        <v>45392</v>
      </c>
      <c r="Y152" s="391" t="s">
        <v>77</v>
      </c>
      <c r="Z152" s="390">
        <v>45421</v>
      </c>
      <c r="AA152" s="124">
        <f t="shared" si="10"/>
        <v>29</v>
      </c>
      <c r="AB152" s="118">
        <v>0</v>
      </c>
      <c r="AC152" s="118">
        <v>0</v>
      </c>
      <c r="AD152" s="118">
        <v>0</v>
      </c>
      <c r="AE152" s="392" t="s">
        <v>77</v>
      </c>
      <c r="AF152" s="124">
        <f t="shared" si="11"/>
        <v>0</v>
      </c>
      <c r="AG152" s="118">
        <v>0</v>
      </c>
      <c r="AH152" s="118">
        <v>0</v>
      </c>
      <c r="AI152" s="392" t="s">
        <v>77</v>
      </c>
      <c r="AJ152" s="118">
        <v>0</v>
      </c>
      <c r="AK152" s="392" t="s">
        <v>77</v>
      </c>
      <c r="AL152" s="392" t="s">
        <v>77</v>
      </c>
      <c r="AM152" s="124">
        <f t="shared" si="12"/>
        <v>0</v>
      </c>
      <c r="AN152" s="458">
        <f>+K152+AC152-AH152</f>
        <v>5000000</v>
      </c>
      <c r="AO152" s="119" t="s">
        <v>69</v>
      </c>
      <c r="AP152" s="159">
        <f>+AN152</f>
        <v>5000000</v>
      </c>
      <c r="AQ152" s="119" t="s">
        <v>1214</v>
      </c>
      <c r="AR152" s="118">
        <v>0</v>
      </c>
      <c r="AS152" s="392" t="s">
        <v>77</v>
      </c>
      <c r="AT152" s="463">
        <f t="shared" si="13"/>
        <v>0</v>
      </c>
      <c r="AU152" s="464">
        <v>5000000</v>
      </c>
      <c r="AV152" s="98">
        <f t="shared" si="14"/>
        <v>0</v>
      </c>
      <c r="AW152" s="392" t="s">
        <v>77</v>
      </c>
      <c r="AX152" s="119" t="s">
        <v>1215</v>
      </c>
      <c r="AY152" s="380" t="s">
        <v>6949</v>
      </c>
      <c r="AZ152" s="116" t="s">
        <v>69</v>
      </c>
      <c r="BA152" s="116" t="s">
        <v>69</v>
      </c>
    </row>
    <row r="153" spans="2:53" s="349" customFormat="1" ht="14.25" customHeight="1" x14ac:dyDescent="0.2">
      <c r="B153" s="116">
        <v>2024</v>
      </c>
      <c r="C153" s="116">
        <v>891780111</v>
      </c>
      <c r="D153" s="117" t="s">
        <v>64</v>
      </c>
      <c r="E153" s="118" t="s">
        <v>6948</v>
      </c>
      <c r="F153" s="168" t="s">
        <v>6947</v>
      </c>
      <c r="G153" s="218">
        <v>0</v>
      </c>
      <c r="H153" s="119" t="s">
        <v>75</v>
      </c>
      <c r="I153" s="116" t="s">
        <v>1819</v>
      </c>
      <c r="J153" s="118" t="s">
        <v>6946</v>
      </c>
      <c r="K153" s="159">
        <v>29055860</v>
      </c>
      <c r="L153" s="116" t="s">
        <v>70</v>
      </c>
      <c r="M153" s="393" t="s">
        <v>6945</v>
      </c>
      <c r="N153" s="202">
        <v>1082861993</v>
      </c>
      <c r="O153" s="389">
        <v>380</v>
      </c>
      <c r="P153" s="390">
        <v>45338</v>
      </c>
      <c r="Q153" s="159">
        <v>92978545.349999994</v>
      </c>
      <c r="R153" s="390">
        <v>45392</v>
      </c>
      <c r="S153" s="159">
        <f>+K153</f>
        <v>29055860</v>
      </c>
      <c r="T153" s="119" t="s">
        <v>69</v>
      </c>
      <c r="U153" s="389">
        <v>19474750</v>
      </c>
      <c r="V153" s="258" t="s">
        <v>6652</v>
      </c>
      <c r="W153" s="390">
        <v>45392</v>
      </c>
      <c r="X153" s="390">
        <v>45392</v>
      </c>
      <c r="Y153" s="391" t="s">
        <v>77</v>
      </c>
      <c r="Z153" s="390">
        <v>45565</v>
      </c>
      <c r="AA153" s="124">
        <f t="shared" si="10"/>
        <v>173</v>
      </c>
      <c r="AB153" s="118">
        <v>0</v>
      </c>
      <c r="AC153" s="118">
        <v>0</v>
      </c>
      <c r="AD153" s="118">
        <v>0</v>
      </c>
      <c r="AE153" s="392" t="s">
        <v>77</v>
      </c>
      <c r="AF153" s="124">
        <f t="shared" si="11"/>
        <v>0</v>
      </c>
      <c r="AG153" s="118">
        <v>0</v>
      </c>
      <c r="AH153" s="118">
        <v>0</v>
      </c>
      <c r="AI153" s="392" t="s">
        <v>77</v>
      </c>
      <c r="AJ153" s="118">
        <v>0</v>
      </c>
      <c r="AK153" s="392" t="s">
        <v>77</v>
      </c>
      <c r="AL153" s="392" t="s">
        <v>77</v>
      </c>
      <c r="AM153" s="124">
        <f t="shared" si="12"/>
        <v>0</v>
      </c>
      <c r="AN153" s="458">
        <f>+K153+AC153-AH153</f>
        <v>29055860</v>
      </c>
      <c r="AO153" s="119" t="s">
        <v>1214</v>
      </c>
      <c r="AP153" s="159">
        <v>0</v>
      </c>
      <c r="AQ153" s="119" t="s">
        <v>1214</v>
      </c>
      <c r="AR153" s="118">
        <v>0</v>
      </c>
      <c r="AS153" s="392" t="s">
        <v>77</v>
      </c>
      <c r="AT153" s="463">
        <f t="shared" si="13"/>
        <v>3568264</v>
      </c>
      <c r="AU153" s="464">
        <v>25487596</v>
      </c>
      <c r="AV153" s="98">
        <f t="shared" si="14"/>
        <v>0.12280703445019353</v>
      </c>
      <c r="AW153" s="392" t="s">
        <v>77</v>
      </c>
      <c r="AX153" s="119" t="s">
        <v>1215</v>
      </c>
      <c r="AY153" s="380" t="s">
        <v>6944</v>
      </c>
      <c r="AZ153" s="116" t="s">
        <v>69</v>
      </c>
      <c r="BA153" s="116" t="s">
        <v>69</v>
      </c>
    </row>
    <row r="154" spans="2:53" s="349" customFormat="1" ht="14.25" customHeight="1" x14ac:dyDescent="0.2">
      <c r="B154" s="116">
        <v>2024</v>
      </c>
      <c r="C154" s="116">
        <v>891780111</v>
      </c>
      <c r="D154" s="117" t="s">
        <v>64</v>
      </c>
      <c r="E154" s="118" t="s">
        <v>6943</v>
      </c>
      <c r="F154" s="168" t="s">
        <v>6942</v>
      </c>
      <c r="G154" s="218">
        <v>0</v>
      </c>
      <c r="H154" s="119" t="s">
        <v>75</v>
      </c>
      <c r="I154" s="116" t="s">
        <v>1819</v>
      </c>
      <c r="J154" s="118" t="s">
        <v>6941</v>
      </c>
      <c r="K154" s="159">
        <v>4944350</v>
      </c>
      <c r="L154" s="116" t="s">
        <v>70</v>
      </c>
      <c r="M154" s="393" t="s">
        <v>6940</v>
      </c>
      <c r="N154" s="202">
        <v>1083027316</v>
      </c>
      <c r="O154" s="389">
        <v>482</v>
      </c>
      <c r="P154" s="390">
        <v>45348</v>
      </c>
      <c r="Q154" s="159">
        <v>396558147</v>
      </c>
      <c r="R154" s="390">
        <v>45397</v>
      </c>
      <c r="S154" s="159">
        <f>+K154</f>
        <v>4944350</v>
      </c>
      <c r="T154" s="119" t="s">
        <v>69</v>
      </c>
      <c r="U154" s="389">
        <v>57466882</v>
      </c>
      <c r="V154" s="258" t="s">
        <v>6939</v>
      </c>
      <c r="W154" s="390">
        <v>45397</v>
      </c>
      <c r="X154" s="390">
        <v>45397</v>
      </c>
      <c r="Y154" s="391" t="s">
        <v>77</v>
      </c>
      <c r="Z154" s="390">
        <v>45473</v>
      </c>
      <c r="AA154" s="124">
        <f t="shared" si="10"/>
        <v>76</v>
      </c>
      <c r="AB154" s="118">
        <v>0</v>
      </c>
      <c r="AC154" s="118">
        <v>0</v>
      </c>
      <c r="AD154" s="118">
        <v>0</v>
      </c>
      <c r="AE154" s="392" t="s">
        <v>77</v>
      </c>
      <c r="AF154" s="124">
        <f t="shared" si="11"/>
        <v>0</v>
      </c>
      <c r="AG154" s="118">
        <v>0</v>
      </c>
      <c r="AH154" s="118">
        <v>0</v>
      </c>
      <c r="AI154" s="392" t="s">
        <v>77</v>
      </c>
      <c r="AJ154" s="118">
        <v>0</v>
      </c>
      <c r="AK154" s="392" t="s">
        <v>77</v>
      </c>
      <c r="AL154" s="392" t="s">
        <v>77</v>
      </c>
      <c r="AM154" s="124">
        <f t="shared" si="12"/>
        <v>0</v>
      </c>
      <c r="AN154" s="458">
        <f>+K154+AC154-AH154</f>
        <v>4944350</v>
      </c>
      <c r="AO154" s="119" t="s">
        <v>1214</v>
      </c>
      <c r="AP154" s="159">
        <v>0</v>
      </c>
      <c r="AQ154" s="119" t="s">
        <v>1214</v>
      </c>
      <c r="AR154" s="118">
        <v>0</v>
      </c>
      <c r="AS154" s="392" t="s">
        <v>77</v>
      </c>
      <c r="AT154" s="463">
        <f t="shared" si="13"/>
        <v>0</v>
      </c>
      <c r="AU154" s="464">
        <v>4944350</v>
      </c>
      <c r="AV154" s="98">
        <f t="shared" si="14"/>
        <v>0</v>
      </c>
      <c r="AW154" s="392" t="s">
        <v>77</v>
      </c>
      <c r="AX154" s="119" t="s">
        <v>1215</v>
      </c>
      <c r="AY154" s="380" t="s">
        <v>6938</v>
      </c>
      <c r="AZ154" s="116" t="s">
        <v>69</v>
      </c>
      <c r="BA154" s="116" t="s">
        <v>69</v>
      </c>
    </row>
    <row r="155" spans="2:53" s="349" customFormat="1" ht="14.25" customHeight="1" x14ac:dyDescent="0.2">
      <c r="B155" s="116">
        <v>2024</v>
      </c>
      <c r="C155" s="116">
        <v>891780111</v>
      </c>
      <c r="D155" s="117" t="s">
        <v>64</v>
      </c>
      <c r="E155" s="118" t="s">
        <v>6937</v>
      </c>
      <c r="F155" s="168" t="s">
        <v>6936</v>
      </c>
      <c r="G155" s="218">
        <v>0</v>
      </c>
      <c r="H155" s="119" t="s">
        <v>75</v>
      </c>
      <c r="I155" s="116" t="s">
        <v>1819</v>
      </c>
      <c r="J155" s="118" t="s">
        <v>6935</v>
      </c>
      <c r="K155" s="159">
        <v>9290000</v>
      </c>
      <c r="L155" s="116" t="s">
        <v>70</v>
      </c>
      <c r="M155" s="393" t="s">
        <v>6934</v>
      </c>
      <c r="N155" s="202">
        <v>40935960</v>
      </c>
      <c r="O155" s="389">
        <v>872</v>
      </c>
      <c r="P155" s="390">
        <v>45391</v>
      </c>
      <c r="Q155" s="159">
        <v>39760000</v>
      </c>
      <c r="R155" s="390">
        <v>45400</v>
      </c>
      <c r="S155" s="159">
        <f>+K155</f>
        <v>9290000</v>
      </c>
      <c r="T155" s="119" t="s">
        <v>69</v>
      </c>
      <c r="U155" s="389">
        <v>85477077</v>
      </c>
      <c r="V155" s="258" t="s">
        <v>6884</v>
      </c>
      <c r="W155" s="390">
        <v>45400</v>
      </c>
      <c r="X155" s="390">
        <v>45400</v>
      </c>
      <c r="Y155" s="391" t="s">
        <v>77</v>
      </c>
      <c r="Z155" s="390">
        <v>45522</v>
      </c>
      <c r="AA155" s="124">
        <f t="shared" si="10"/>
        <v>122</v>
      </c>
      <c r="AB155" s="118">
        <v>0</v>
      </c>
      <c r="AC155" s="118">
        <v>0</v>
      </c>
      <c r="AD155" s="118">
        <v>0</v>
      </c>
      <c r="AE155" s="392" t="s">
        <v>77</v>
      </c>
      <c r="AF155" s="124">
        <f t="shared" si="11"/>
        <v>0</v>
      </c>
      <c r="AG155" s="118">
        <v>0</v>
      </c>
      <c r="AH155" s="118">
        <v>0</v>
      </c>
      <c r="AI155" s="392" t="s">
        <v>77</v>
      </c>
      <c r="AJ155" s="118">
        <v>0</v>
      </c>
      <c r="AK155" s="392" t="s">
        <v>77</v>
      </c>
      <c r="AL155" s="392" t="s">
        <v>77</v>
      </c>
      <c r="AM155" s="124">
        <f t="shared" si="12"/>
        <v>0</v>
      </c>
      <c r="AN155" s="458">
        <f>+K155+AC155-AH155</f>
        <v>9290000</v>
      </c>
      <c r="AO155" s="119" t="s">
        <v>69</v>
      </c>
      <c r="AP155" s="159">
        <f>+AN155</f>
        <v>9290000</v>
      </c>
      <c r="AQ155" s="119" t="s">
        <v>1214</v>
      </c>
      <c r="AR155" s="118">
        <v>0</v>
      </c>
      <c r="AS155" s="392" t="s">
        <v>77</v>
      </c>
      <c r="AT155" s="463">
        <f t="shared" si="13"/>
        <v>0</v>
      </c>
      <c r="AU155" s="464">
        <v>9290000</v>
      </c>
      <c r="AV155" s="98">
        <f t="shared" si="14"/>
        <v>0</v>
      </c>
      <c r="AW155" s="392" t="s">
        <v>77</v>
      </c>
      <c r="AX155" s="119" t="s">
        <v>1215</v>
      </c>
      <c r="AY155" s="380" t="s">
        <v>6933</v>
      </c>
      <c r="AZ155" s="116" t="s">
        <v>69</v>
      </c>
      <c r="BA155" s="116" t="s">
        <v>69</v>
      </c>
    </row>
    <row r="156" spans="2:53" s="349" customFormat="1" ht="14.25" customHeight="1" x14ac:dyDescent="0.2">
      <c r="B156" s="116">
        <v>2024</v>
      </c>
      <c r="C156" s="116">
        <v>891780111</v>
      </c>
      <c r="D156" s="117" t="s">
        <v>64</v>
      </c>
      <c r="E156" s="118" t="s">
        <v>6932</v>
      </c>
      <c r="F156" s="168" t="s">
        <v>6931</v>
      </c>
      <c r="G156" s="218">
        <v>0</v>
      </c>
      <c r="H156" s="119" t="s">
        <v>75</v>
      </c>
      <c r="I156" s="116" t="s">
        <v>1819</v>
      </c>
      <c r="J156" s="118" t="s">
        <v>6930</v>
      </c>
      <c r="K156" s="159">
        <v>4400000</v>
      </c>
      <c r="L156" s="116" t="s">
        <v>70</v>
      </c>
      <c r="M156" s="393" t="s">
        <v>6929</v>
      </c>
      <c r="N156" s="202">
        <v>1085178491</v>
      </c>
      <c r="O156" s="389">
        <v>793</v>
      </c>
      <c r="P156" s="390">
        <v>45373</v>
      </c>
      <c r="Q156" s="159">
        <v>6100000</v>
      </c>
      <c r="R156" s="390">
        <v>45400</v>
      </c>
      <c r="S156" s="159">
        <f>+K156</f>
        <v>4400000</v>
      </c>
      <c r="T156" s="119" t="s">
        <v>69</v>
      </c>
      <c r="U156" s="389">
        <v>7632967</v>
      </c>
      <c r="V156" s="258" t="s">
        <v>6928</v>
      </c>
      <c r="W156" s="390">
        <v>45400</v>
      </c>
      <c r="X156" s="390">
        <v>45400</v>
      </c>
      <c r="Y156" s="391" t="s">
        <v>77</v>
      </c>
      <c r="Z156" s="390">
        <v>45460</v>
      </c>
      <c r="AA156" s="124">
        <f t="shared" si="10"/>
        <v>60</v>
      </c>
      <c r="AB156" s="118">
        <v>0</v>
      </c>
      <c r="AC156" s="118">
        <v>0</v>
      </c>
      <c r="AD156" s="118">
        <v>0</v>
      </c>
      <c r="AE156" s="392" t="s">
        <v>77</v>
      </c>
      <c r="AF156" s="124">
        <f t="shared" si="11"/>
        <v>0</v>
      </c>
      <c r="AG156" s="118">
        <v>0</v>
      </c>
      <c r="AH156" s="118">
        <v>0</v>
      </c>
      <c r="AI156" s="392" t="s">
        <v>77</v>
      </c>
      <c r="AJ156" s="118">
        <v>0</v>
      </c>
      <c r="AK156" s="392" t="s">
        <v>77</v>
      </c>
      <c r="AL156" s="392" t="s">
        <v>77</v>
      </c>
      <c r="AM156" s="124">
        <f t="shared" si="12"/>
        <v>0</v>
      </c>
      <c r="AN156" s="458">
        <f>+K156+AC156-AH156</f>
        <v>4400000</v>
      </c>
      <c r="AO156" s="119" t="s">
        <v>69</v>
      </c>
      <c r="AP156" s="159">
        <f>+AN156</f>
        <v>4400000</v>
      </c>
      <c r="AQ156" s="119" t="s">
        <v>1214</v>
      </c>
      <c r="AR156" s="118">
        <v>0</v>
      </c>
      <c r="AS156" s="392" t="s">
        <v>77</v>
      </c>
      <c r="AT156" s="463">
        <f t="shared" si="13"/>
        <v>0</v>
      </c>
      <c r="AU156" s="464">
        <v>4400000</v>
      </c>
      <c r="AV156" s="98">
        <f t="shared" si="14"/>
        <v>0</v>
      </c>
      <c r="AW156" s="392" t="s">
        <v>77</v>
      </c>
      <c r="AX156" s="119" t="s">
        <v>1215</v>
      </c>
      <c r="AY156" s="380" t="s">
        <v>6927</v>
      </c>
      <c r="AZ156" s="116" t="s">
        <v>69</v>
      </c>
      <c r="BA156" s="116" t="s">
        <v>69</v>
      </c>
    </row>
    <row r="157" spans="2:53" s="349" customFormat="1" ht="14.25" customHeight="1" x14ac:dyDescent="0.2">
      <c r="B157" s="116">
        <v>2024</v>
      </c>
      <c r="C157" s="116">
        <v>891780111</v>
      </c>
      <c r="D157" s="117" t="s">
        <v>64</v>
      </c>
      <c r="E157" s="118" t="s">
        <v>6926</v>
      </c>
      <c r="F157" s="168" t="s">
        <v>6925</v>
      </c>
      <c r="G157" s="218">
        <v>0</v>
      </c>
      <c r="H157" s="119" t="s">
        <v>75</v>
      </c>
      <c r="I157" s="116" t="s">
        <v>1819</v>
      </c>
      <c r="J157" s="118" t="s">
        <v>6924</v>
      </c>
      <c r="K157" s="159">
        <v>14055857.82</v>
      </c>
      <c r="L157" s="116" t="s">
        <v>70</v>
      </c>
      <c r="M157" s="393" t="s">
        <v>6923</v>
      </c>
      <c r="N157" s="202">
        <v>1007692959</v>
      </c>
      <c r="O157" s="389">
        <v>380</v>
      </c>
      <c r="P157" s="390">
        <v>45338</v>
      </c>
      <c r="Q157" s="159">
        <v>92978545.349999994</v>
      </c>
      <c r="R157" s="390">
        <v>45405</v>
      </c>
      <c r="S157" s="159">
        <f>+K157</f>
        <v>14055857.82</v>
      </c>
      <c r="T157" s="119" t="s">
        <v>69</v>
      </c>
      <c r="U157" s="389">
        <v>19474750</v>
      </c>
      <c r="V157" s="258" t="s">
        <v>6652</v>
      </c>
      <c r="W157" s="390">
        <v>45405</v>
      </c>
      <c r="X157" s="390">
        <v>45405</v>
      </c>
      <c r="Y157" s="391" t="s">
        <v>77</v>
      </c>
      <c r="Z157" s="390">
        <v>45565</v>
      </c>
      <c r="AA157" s="124">
        <f t="shared" si="10"/>
        <v>160</v>
      </c>
      <c r="AB157" s="118">
        <v>0</v>
      </c>
      <c r="AC157" s="118">
        <v>0</v>
      </c>
      <c r="AD157" s="118">
        <v>0</v>
      </c>
      <c r="AE157" s="392" t="s">
        <v>77</v>
      </c>
      <c r="AF157" s="124">
        <f t="shared" si="11"/>
        <v>0</v>
      </c>
      <c r="AG157" s="118">
        <v>0</v>
      </c>
      <c r="AH157" s="118">
        <v>0</v>
      </c>
      <c r="AI157" s="392" t="s">
        <v>77</v>
      </c>
      <c r="AJ157" s="118">
        <v>0</v>
      </c>
      <c r="AK157" s="392" t="s">
        <v>77</v>
      </c>
      <c r="AL157" s="392" t="s">
        <v>77</v>
      </c>
      <c r="AM157" s="124">
        <f t="shared" si="12"/>
        <v>0</v>
      </c>
      <c r="AN157" s="458">
        <f>+K157+AC157-AH157</f>
        <v>14055857.82</v>
      </c>
      <c r="AO157" s="119" t="s">
        <v>1214</v>
      </c>
      <c r="AP157" s="159">
        <v>0</v>
      </c>
      <c r="AQ157" s="119" t="s">
        <v>1214</v>
      </c>
      <c r="AR157" s="118">
        <v>0</v>
      </c>
      <c r="AS157" s="392" t="s">
        <v>77</v>
      </c>
      <c r="AT157" s="463">
        <f t="shared" si="13"/>
        <v>711689.20000000112</v>
      </c>
      <c r="AU157" s="464">
        <v>13344168.619999999</v>
      </c>
      <c r="AV157" s="98">
        <f t="shared" si="14"/>
        <v>5.0632925369189674E-2</v>
      </c>
      <c r="AW157" s="392" t="s">
        <v>77</v>
      </c>
      <c r="AX157" s="119" t="s">
        <v>1215</v>
      </c>
      <c r="AY157" s="380" t="s">
        <v>6922</v>
      </c>
      <c r="AZ157" s="116" t="s">
        <v>69</v>
      </c>
      <c r="BA157" s="116" t="s">
        <v>69</v>
      </c>
    </row>
    <row r="158" spans="2:53" s="349" customFormat="1" ht="14.25" customHeight="1" x14ac:dyDescent="0.2">
      <c r="B158" s="116">
        <v>2024</v>
      </c>
      <c r="C158" s="116">
        <v>891780111</v>
      </c>
      <c r="D158" s="117" t="s">
        <v>64</v>
      </c>
      <c r="E158" s="118" t="s">
        <v>6921</v>
      </c>
      <c r="F158" s="168" t="s">
        <v>6920</v>
      </c>
      <c r="G158" s="218">
        <v>2023000100072</v>
      </c>
      <c r="H158" s="119" t="s">
        <v>75</v>
      </c>
      <c r="I158" s="116" t="s">
        <v>644</v>
      </c>
      <c r="J158" s="118" t="s">
        <v>6919</v>
      </c>
      <c r="K158" s="159">
        <v>41615184</v>
      </c>
      <c r="L158" s="116" t="s">
        <v>70</v>
      </c>
      <c r="M158" s="393" t="s">
        <v>6918</v>
      </c>
      <c r="N158" s="202">
        <v>1077966653</v>
      </c>
      <c r="O158" s="389">
        <v>174</v>
      </c>
      <c r="P158" s="390">
        <v>45335</v>
      </c>
      <c r="Q158" s="159">
        <v>2122162432</v>
      </c>
      <c r="R158" s="390">
        <v>45405</v>
      </c>
      <c r="S158" s="159">
        <f>+K158</f>
        <v>41615184</v>
      </c>
      <c r="T158" s="119" t="s">
        <v>69</v>
      </c>
      <c r="U158" s="389">
        <v>16078654</v>
      </c>
      <c r="V158" s="258" t="s">
        <v>3772</v>
      </c>
      <c r="W158" s="390">
        <v>45405</v>
      </c>
      <c r="X158" s="390">
        <v>45405</v>
      </c>
      <c r="Y158" s="391" t="s">
        <v>77</v>
      </c>
      <c r="Z158" s="390">
        <v>45586</v>
      </c>
      <c r="AA158" s="124">
        <f t="shared" si="10"/>
        <v>181</v>
      </c>
      <c r="AB158" s="118">
        <v>0</v>
      </c>
      <c r="AC158" s="118">
        <v>0</v>
      </c>
      <c r="AD158" s="118">
        <v>0</v>
      </c>
      <c r="AE158" s="392" t="s">
        <v>77</v>
      </c>
      <c r="AF158" s="124">
        <f t="shared" si="11"/>
        <v>0</v>
      </c>
      <c r="AG158" s="118">
        <v>0</v>
      </c>
      <c r="AH158" s="118">
        <v>0</v>
      </c>
      <c r="AI158" s="392" t="s">
        <v>77</v>
      </c>
      <c r="AJ158" s="118">
        <v>0</v>
      </c>
      <c r="AK158" s="392" t="s">
        <v>77</v>
      </c>
      <c r="AL158" s="392" t="s">
        <v>77</v>
      </c>
      <c r="AM158" s="124">
        <f t="shared" si="12"/>
        <v>0</v>
      </c>
      <c r="AN158" s="458">
        <f>+K158+AC158-AH158</f>
        <v>41615184</v>
      </c>
      <c r="AO158" s="119" t="s">
        <v>1214</v>
      </c>
      <c r="AP158" s="159">
        <v>0</v>
      </c>
      <c r="AQ158" s="119" t="s">
        <v>1214</v>
      </c>
      <c r="AR158" s="118">
        <v>0</v>
      </c>
      <c r="AS158" s="392" t="s">
        <v>77</v>
      </c>
      <c r="AT158" s="463">
        <f t="shared" si="13"/>
        <v>0</v>
      </c>
      <c r="AU158" s="464">
        <v>41615184</v>
      </c>
      <c r="AV158" s="98">
        <f t="shared" si="14"/>
        <v>0</v>
      </c>
      <c r="AW158" s="392" t="s">
        <v>77</v>
      </c>
      <c r="AX158" s="119" t="s">
        <v>1215</v>
      </c>
      <c r="AY158" s="380" t="s">
        <v>6917</v>
      </c>
      <c r="AZ158" s="116" t="s">
        <v>69</v>
      </c>
      <c r="BA158" s="116" t="s">
        <v>69</v>
      </c>
    </row>
    <row r="159" spans="2:53" s="349" customFormat="1" ht="14.25" customHeight="1" x14ac:dyDescent="0.2">
      <c r="B159" s="116">
        <v>2024</v>
      </c>
      <c r="C159" s="116">
        <v>891780111</v>
      </c>
      <c r="D159" s="117" t="s">
        <v>64</v>
      </c>
      <c r="E159" s="118" t="s">
        <v>6916</v>
      </c>
      <c r="F159" s="168" t="s">
        <v>6915</v>
      </c>
      <c r="G159" s="218">
        <v>0</v>
      </c>
      <c r="H159" s="119" t="s">
        <v>75</v>
      </c>
      <c r="I159" s="116" t="s">
        <v>1819</v>
      </c>
      <c r="J159" s="118" t="s">
        <v>6914</v>
      </c>
      <c r="K159" s="159">
        <v>14193100</v>
      </c>
      <c r="L159" s="116" t="s">
        <v>70</v>
      </c>
      <c r="M159" s="393" t="s">
        <v>6913</v>
      </c>
      <c r="N159" s="202">
        <v>1082862229</v>
      </c>
      <c r="O159" s="389">
        <v>482</v>
      </c>
      <c r="P159" s="390">
        <v>45348</v>
      </c>
      <c r="Q159" s="159">
        <v>396558147</v>
      </c>
      <c r="R159" s="390">
        <v>45406</v>
      </c>
      <c r="S159" s="159">
        <f>+K159</f>
        <v>14193100</v>
      </c>
      <c r="T159" s="119" t="s">
        <v>69</v>
      </c>
      <c r="U159" s="389">
        <v>57466882</v>
      </c>
      <c r="V159" s="258" t="s">
        <v>6912</v>
      </c>
      <c r="W159" s="390">
        <v>45406</v>
      </c>
      <c r="X159" s="390">
        <v>45406</v>
      </c>
      <c r="Y159" s="391" t="s">
        <v>77</v>
      </c>
      <c r="Z159" s="390">
        <v>45473</v>
      </c>
      <c r="AA159" s="124">
        <f t="shared" si="10"/>
        <v>67</v>
      </c>
      <c r="AB159" s="118">
        <v>0</v>
      </c>
      <c r="AC159" s="118">
        <v>0</v>
      </c>
      <c r="AD159" s="118">
        <v>0</v>
      </c>
      <c r="AE159" s="392" t="s">
        <v>77</v>
      </c>
      <c r="AF159" s="124">
        <f t="shared" si="11"/>
        <v>0</v>
      </c>
      <c r="AG159" s="118">
        <v>0</v>
      </c>
      <c r="AH159" s="118">
        <v>0</v>
      </c>
      <c r="AI159" s="392" t="s">
        <v>77</v>
      </c>
      <c r="AJ159" s="118">
        <v>0</v>
      </c>
      <c r="AK159" s="392" t="s">
        <v>77</v>
      </c>
      <c r="AL159" s="392" t="s">
        <v>77</v>
      </c>
      <c r="AM159" s="124">
        <f t="shared" si="12"/>
        <v>0</v>
      </c>
      <c r="AN159" s="458">
        <f>+K159+AC159-AH159</f>
        <v>14193100</v>
      </c>
      <c r="AO159" s="119" t="s">
        <v>1214</v>
      </c>
      <c r="AP159" s="159">
        <v>0</v>
      </c>
      <c r="AQ159" s="119" t="s">
        <v>1214</v>
      </c>
      <c r="AR159" s="118">
        <v>0</v>
      </c>
      <c r="AS159" s="392" t="s">
        <v>77</v>
      </c>
      <c r="AT159" s="463">
        <f t="shared" si="13"/>
        <v>0</v>
      </c>
      <c r="AU159" s="464">
        <v>14193100</v>
      </c>
      <c r="AV159" s="98">
        <f t="shared" si="14"/>
        <v>0</v>
      </c>
      <c r="AW159" s="392" t="s">
        <v>77</v>
      </c>
      <c r="AX159" s="119" t="s">
        <v>1215</v>
      </c>
      <c r="AY159" s="380" t="s">
        <v>6911</v>
      </c>
      <c r="AZ159" s="116" t="s">
        <v>69</v>
      </c>
      <c r="BA159" s="116" t="s">
        <v>69</v>
      </c>
    </row>
    <row r="160" spans="2:53" s="349" customFormat="1" ht="14.25" customHeight="1" x14ac:dyDescent="0.2">
      <c r="B160" s="116">
        <v>2024</v>
      </c>
      <c r="C160" s="116">
        <v>891780111</v>
      </c>
      <c r="D160" s="117" t="s">
        <v>64</v>
      </c>
      <c r="E160" s="118" t="s">
        <v>6910</v>
      </c>
      <c r="F160" s="168" t="s">
        <v>6909</v>
      </c>
      <c r="G160" s="218">
        <v>0</v>
      </c>
      <c r="H160" s="119" t="s">
        <v>75</v>
      </c>
      <c r="I160" s="116" t="s">
        <v>1819</v>
      </c>
      <c r="J160" s="118" t="s">
        <v>6908</v>
      </c>
      <c r="K160" s="159">
        <v>6440000</v>
      </c>
      <c r="L160" s="116" t="s">
        <v>70</v>
      </c>
      <c r="M160" s="393" t="s">
        <v>6907</v>
      </c>
      <c r="N160" s="202">
        <v>1083022620</v>
      </c>
      <c r="O160" s="389">
        <v>34</v>
      </c>
      <c r="P160" s="390">
        <v>45306</v>
      </c>
      <c r="Q160" s="159">
        <v>305400000</v>
      </c>
      <c r="R160" s="390">
        <v>45406</v>
      </c>
      <c r="S160" s="159">
        <f>+K160</f>
        <v>6440000</v>
      </c>
      <c r="T160" s="119" t="s">
        <v>69</v>
      </c>
      <c r="U160" s="389">
        <v>1082903415</v>
      </c>
      <c r="V160" s="258" t="s">
        <v>6906</v>
      </c>
      <c r="W160" s="390">
        <v>45406</v>
      </c>
      <c r="X160" s="390">
        <v>45406</v>
      </c>
      <c r="Y160" s="391" t="s">
        <v>77</v>
      </c>
      <c r="Z160" s="390">
        <v>45473</v>
      </c>
      <c r="AA160" s="124">
        <f t="shared" si="10"/>
        <v>67</v>
      </c>
      <c r="AB160" s="118">
        <v>0</v>
      </c>
      <c r="AC160" s="118">
        <v>0</v>
      </c>
      <c r="AD160" s="118">
        <v>0</v>
      </c>
      <c r="AE160" s="392" t="s">
        <v>77</v>
      </c>
      <c r="AF160" s="124">
        <f t="shared" si="11"/>
        <v>0</v>
      </c>
      <c r="AG160" s="118">
        <v>0</v>
      </c>
      <c r="AH160" s="118">
        <v>0</v>
      </c>
      <c r="AI160" s="392" t="s">
        <v>77</v>
      </c>
      <c r="AJ160" s="118">
        <v>0</v>
      </c>
      <c r="AK160" s="392" t="s">
        <v>77</v>
      </c>
      <c r="AL160" s="392" t="s">
        <v>77</v>
      </c>
      <c r="AM160" s="124">
        <f t="shared" si="12"/>
        <v>0</v>
      </c>
      <c r="AN160" s="458">
        <f>+K160+AC160-AH160</f>
        <v>6440000</v>
      </c>
      <c r="AO160" s="119" t="s">
        <v>69</v>
      </c>
      <c r="AP160" s="159">
        <f>+AN160</f>
        <v>6440000</v>
      </c>
      <c r="AQ160" s="119" t="s">
        <v>1214</v>
      </c>
      <c r="AR160" s="118">
        <v>0</v>
      </c>
      <c r="AS160" s="392" t="s">
        <v>77</v>
      </c>
      <c r="AT160" s="463">
        <f t="shared" si="13"/>
        <v>3640000</v>
      </c>
      <c r="AU160" s="464">
        <v>2800000</v>
      </c>
      <c r="AV160" s="98">
        <f t="shared" si="14"/>
        <v>0.56521739130434778</v>
      </c>
      <c r="AW160" s="392" t="s">
        <v>77</v>
      </c>
      <c r="AX160" s="119" t="s">
        <v>1215</v>
      </c>
      <c r="AY160" s="380" t="s">
        <v>6905</v>
      </c>
      <c r="AZ160" s="116" t="s">
        <v>69</v>
      </c>
      <c r="BA160" s="116" t="s">
        <v>69</v>
      </c>
    </row>
    <row r="161" spans="2:53" s="349" customFormat="1" ht="14.25" customHeight="1" x14ac:dyDescent="0.2">
      <c r="B161" s="116">
        <v>2024</v>
      </c>
      <c r="C161" s="116">
        <v>891780111</v>
      </c>
      <c r="D161" s="117" t="s">
        <v>64</v>
      </c>
      <c r="E161" s="118" t="s">
        <v>6904</v>
      </c>
      <c r="F161" s="168" t="s">
        <v>6903</v>
      </c>
      <c r="G161" s="218">
        <v>0</v>
      </c>
      <c r="H161" s="119" t="s">
        <v>75</v>
      </c>
      <c r="I161" s="116" t="s">
        <v>1819</v>
      </c>
      <c r="J161" s="118" t="s">
        <v>6902</v>
      </c>
      <c r="K161" s="159">
        <v>6000000</v>
      </c>
      <c r="L161" s="116" t="s">
        <v>70</v>
      </c>
      <c r="M161" s="393" t="s">
        <v>6901</v>
      </c>
      <c r="N161" s="202">
        <v>1082926115</v>
      </c>
      <c r="O161" s="389">
        <v>710</v>
      </c>
      <c r="P161" s="390">
        <v>45369</v>
      </c>
      <c r="Q161" s="159">
        <v>524300000</v>
      </c>
      <c r="R161" s="390">
        <v>45406</v>
      </c>
      <c r="S161" s="159">
        <f>+K161</f>
        <v>6000000</v>
      </c>
      <c r="T161" s="119" t="s">
        <v>69</v>
      </c>
      <c r="U161" s="389">
        <v>85155551</v>
      </c>
      <c r="V161" s="258" t="s">
        <v>6900</v>
      </c>
      <c r="W161" s="390">
        <v>45406</v>
      </c>
      <c r="X161" s="390">
        <v>45406</v>
      </c>
      <c r="Y161" s="391" t="s">
        <v>77</v>
      </c>
      <c r="Z161" s="390">
        <v>45466</v>
      </c>
      <c r="AA161" s="124">
        <f t="shared" si="10"/>
        <v>60</v>
      </c>
      <c r="AB161" s="118">
        <v>0</v>
      </c>
      <c r="AC161" s="118">
        <v>0</v>
      </c>
      <c r="AD161" s="118">
        <v>0</v>
      </c>
      <c r="AE161" s="392" t="s">
        <v>77</v>
      </c>
      <c r="AF161" s="124">
        <f t="shared" si="11"/>
        <v>0</v>
      </c>
      <c r="AG161" s="118">
        <v>0</v>
      </c>
      <c r="AH161" s="118">
        <v>0</v>
      </c>
      <c r="AI161" s="392" t="s">
        <v>77</v>
      </c>
      <c r="AJ161" s="118">
        <v>0</v>
      </c>
      <c r="AK161" s="392" t="s">
        <v>77</v>
      </c>
      <c r="AL161" s="392" t="s">
        <v>77</v>
      </c>
      <c r="AM161" s="124">
        <f t="shared" si="12"/>
        <v>0</v>
      </c>
      <c r="AN161" s="458">
        <f>+K161+AC161-AH161</f>
        <v>6000000</v>
      </c>
      <c r="AO161" s="119" t="s">
        <v>1214</v>
      </c>
      <c r="AP161" s="159">
        <v>0</v>
      </c>
      <c r="AQ161" s="119" t="s">
        <v>1214</v>
      </c>
      <c r="AR161" s="118">
        <v>0</v>
      </c>
      <c r="AS161" s="392" t="s">
        <v>77</v>
      </c>
      <c r="AT161" s="463">
        <f t="shared" si="13"/>
        <v>0</v>
      </c>
      <c r="AU161" s="464">
        <v>6000000</v>
      </c>
      <c r="AV161" s="98">
        <f t="shared" si="14"/>
        <v>0</v>
      </c>
      <c r="AW161" s="392" t="s">
        <v>77</v>
      </c>
      <c r="AX161" s="119" t="s">
        <v>1215</v>
      </c>
      <c r="AY161" s="380" t="s">
        <v>6899</v>
      </c>
      <c r="AZ161" s="116" t="s">
        <v>69</v>
      </c>
      <c r="BA161" s="116" t="s">
        <v>69</v>
      </c>
    </row>
    <row r="162" spans="2:53" s="349" customFormat="1" ht="14.25" customHeight="1" x14ac:dyDescent="0.2">
      <c r="B162" s="116">
        <v>2024</v>
      </c>
      <c r="C162" s="116">
        <v>891780111</v>
      </c>
      <c r="D162" s="117" t="s">
        <v>64</v>
      </c>
      <c r="E162" s="118" t="s">
        <v>6898</v>
      </c>
      <c r="F162" s="168" t="s">
        <v>6897</v>
      </c>
      <c r="G162" s="218">
        <v>0</v>
      </c>
      <c r="H162" s="119" t="s">
        <v>75</v>
      </c>
      <c r="I162" s="116" t="s">
        <v>1819</v>
      </c>
      <c r="J162" s="118" t="s">
        <v>6896</v>
      </c>
      <c r="K162" s="159">
        <v>9290000</v>
      </c>
      <c r="L162" s="116" t="s">
        <v>70</v>
      </c>
      <c r="M162" s="393" t="s">
        <v>6895</v>
      </c>
      <c r="N162" s="202">
        <v>1082872998</v>
      </c>
      <c r="O162" s="389">
        <v>872</v>
      </c>
      <c r="P162" s="390">
        <v>45391</v>
      </c>
      <c r="Q162" s="159">
        <v>39760000</v>
      </c>
      <c r="R162" s="390">
        <v>45406</v>
      </c>
      <c r="S162" s="159">
        <f>+K162</f>
        <v>9290000</v>
      </c>
      <c r="T162" s="119" t="s">
        <v>69</v>
      </c>
      <c r="U162" s="389">
        <v>85477077</v>
      </c>
      <c r="V162" s="258" t="s">
        <v>6858</v>
      </c>
      <c r="W162" s="390">
        <v>45406</v>
      </c>
      <c r="X162" s="390">
        <v>45407</v>
      </c>
      <c r="Y162" s="391" t="s">
        <v>77</v>
      </c>
      <c r="Z162" s="390">
        <v>45528</v>
      </c>
      <c r="AA162" s="124">
        <f t="shared" si="10"/>
        <v>121</v>
      </c>
      <c r="AB162" s="118">
        <v>0</v>
      </c>
      <c r="AC162" s="118">
        <v>0</v>
      </c>
      <c r="AD162" s="118">
        <v>0</v>
      </c>
      <c r="AE162" s="392" t="s">
        <v>77</v>
      </c>
      <c r="AF162" s="124">
        <f t="shared" si="11"/>
        <v>0</v>
      </c>
      <c r="AG162" s="118">
        <v>0</v>
      </c>
      <c r="AH162" s="118">
        <v>0</v>
      </c>
      <c r="AI162" s="392" t="s">
        <v>77</v>
      </c>
      <c r="AJ162" s="118">
        <v>0</v>
      </c>
      <c r="AK162" s="392" t="s">
        <v>77</v>
      </c>
      <c r="AL162" s="392" t="s">
        <v>77</v>
      </c>
      <c r="AM162" s="124">
        <f t="shared" si="12"/>
        <v>0</v>
      </c>
      <c r="AN162" s="458">
        <f>+K162+AC162-AH162</f>
        <v>9290000</v>
      </c>
      <c r="AO162" s="119" t="s">
        <v>69</v>
      </c>
      <c r="AP162" s="159">
        <f>+AN162</f>
        <v>9290000</v>
      </c>
      <c r="AQ162" s="119" t="s">
        <v>1214</v>
      </c>
      <c r="AR162" s="118">
        <v>0</v>
      </c>
      <c r="AS162" s="392" t="s">
        <v>77</v>
      </c>
      <c r="AT162" s="463">
        <f t="shared" si="13"/>
        <v>2322500</v>
      </c>
      <c r="AU162" s="464">
        <v>6967500</v>
      </c>
      <c r="AV162" s="98">
        <f t="shared" si="14"/>
        <v>0.25</v>
      </c>
      <c r="AW162" s="392" t="s">
        <v>77</v>
      </c>
      <c r="AX162" s="119" t="s">
        <v>1215</v>
      </c>
      <c r="AY162" s="380" t="s">
        <v>6894</v>
      </c>
      <c r="AZ162" s="116" t="s">
        <v>69</v>
      </c>
      <c r="BA162" s="116" t="s">
        <v>69</v>
      </c>
    </row>
    <row r="163" spans="2:53" s="349" customFormat="1" ht="14.25" customHeight="1" x14ac:dyDescent="0.2">
      <c r="B163" s="116">
        <v>2024</v>
      </c>
      <c r="C163" s="116">
        <v>891780111</v>
      </c>
      <c r="D163" s="117" t="s">
        <v>64</v>
      </c>
      <c r="E163" s="118" t="s">
        <v>6893</v>
      </c>
      <c r="F163" s="168" t="s">
        <v>6892</v>
      </c>
      <c r="G163" s="218">
        <v>0</v>
      </c>
      <c r="H163" s="119" t="s">
        <v>75</v>
      </c>
      <c r="I163" s="116" t="s">
        <v>1819</v>
      </c>
      <c r="J163" s="118" t="s">
        <v>6891</v>
      </c>
      <c r="K163" s="159">
        <v>6670560</v>
      </c>
      <c r="L163" s="116" t="s">
        <v>70</v>
      </c>
      <c r="M163" s="393" t="s">
        <v>6890</v>
      </c>
      <c r="N163" s="202">
        <v>84455243</v>
      </c>
      <c r="O163" s="389">
        <v>820</v>
      </c>
      <c r="P163" s="390">
        <v>45385</v>
      </c>
      <c r="Q163" s="159">
        <v>293899586.72000003</v>
      </c>
      <c r="R163" s="390">
        <v>45408</v>
      </c>
      <c r="S163" s="159">
        <f>+K163</f>
        <v>6670560</v>
      </c>
      <c r="T163" s="119" t="s">
        <v>69</v>
      </c>
      <c r="U163" s="389">
        <v>52705148</v>
      </c>
      <c r="V163" s="258" t="s">
        <v>6788</v>
      </c>
      <c r="W163" s="390">
        <v>45408</v>
      </c>
      <c r="X163" s="390">
        <v>45408</v>
      </c>
      <c r="Y163" s="391" t="s">
        <v>77</v>
      </c>
      <c r="Z163" s="390">
        <v>45468</v>
      </c>
      <c r="AA163" s="124">
        <f t="shared" si="10"/>
        <v>60</v>
      </c>
      <c r="AB163" s="118">
        <v>0</v>
      </c>
      <c r="AC163" s="118">
        <v>0</v>
      </c>
      <c r="AD163" s="118">
        <v>0</v>
      </c>
      <c r="AE163" s="392" t="s">
        <v>77</v>
      </c>
      <c r="AF163" s="124">
        <f t="shared" si="11"/>
        <v>0</v>
      </c>
      <c r="AG163" s="118">
        <v>0</v>
      </c>
      <c r="AH163" s="118">
        <v>0</v>
      </c>
      <c r="AI163" s="392" t="s">
        <v>77</v>
      </c>
      <c r="AJ163" s="118">
        <v>0</v>
      </c>
      <c r="AK163" s="392" t="s">
        <v>77</v>
      </c>
      <c r="AL163" s="392" t="s">
        <v>77</v>
      </c>
      <c r="AM163" s="124">
        <f t="shared" si="12"/>
        <v>0</v>
      </c>
      <c r="AN163" s="458">
        <f>+K163+AC163-AH163</f>
        <v>6670560</v>
      </c>
      <c r="AO163" s="119" t="s">
        <v>1214</v>
      </c>
      <c r="AP163" s="159">
        <v>0</v>
      </c>
      <c r="AQ163" s="119" t="s">
        <v>1214</v>
      </c>
      <c r="AR163" s="118">
        <v>0</v>
      </c>
      <c r="AS163" s="392" t="s">
        <v>77</v>
      </c>
      <c r="AT163" s="463">
        <f t="shared" si="13"/>
        <v>0</v>
      </c>
      <c r="AU163" s="464">
        <v>6670560</v>
      </c>
      <c r="AV163" s="98">
        <f t="shared" si="14"/>
        <v>0</v>
      </c>
      <c r="AW163" s="392" t="s">
        <v>77</v>
      </c>
      <c r="AX163" s="119" t="s">
        <v>1215</v>
      </c>
      <c r="AY163" s="380" t="s">
        <v>6889</v>
      </c>
      <c r="AZ163" s="116" t="s">
        <v>69</v>
      </c>
      <c r="BA163" s="116" t="s">
        <v>69</v>
      </c>
    </row>
    <row r="164" spans="2:53" s="349" customFormat="1" ht="14.25" customHeight="1" x14ac:dyDescent="0.2">
      <c r="B164" s="116">
        <v>2024</v>
      </c>
      <c r="C164" s="116">
        <v>891780111</v>
      </c>
      <c r="D164" s="117" t="s">
        <v>64</v>
      </c>
      <c r="E164" s="118" t="s">
        <v>6888</v>
      </c>
      <c r="F164" s="168" t="s">
        <v>6887</v>
      </c>
      <c r="G164" s="218">
        <v>0</v>
      </c>
      <c r="H164" s="119" t="s">
        <v>75</v>
      </c>
      <c r="I164" s="116" t="s">
        <v>1819</v>
      </c>
      <c r="J164" s="118" t="s">
        <v>6886</v>
      </c>
      <c r="K164" s="159">
        <v>9290000</v>
      </c>
      <c r="L164" s="116" t="s">
        <v>70</v>
      </c>
      <c r="M164" s="393" t="s">
        <v>6885</v>
      </c>
      <c r="N164" s="202">
        <v>1083023752</v>
      </c>
      <c r="O164" s="389">
        <v>872</v>
      </c>
      <c r="P164" s="390">
        <v>45391</v>
      </c>
      <c r="Q164" s="159">
        <v>39760000</v>
      </c>
      <c r="R164" s="390">
        <v>45408</v>
      </c>
      <c r="S164" s="159">
        <f>+K164</f>
        <v>9290000</v>
      </c>
      <c r="T164" s="119" t="s">
        <v>69</v>
      </c>
      <c r="U164" s="389">
        <v>85477077</v>
      </c>
      <c r="V164" s="258" t="s">
        <v>6884</v>
      </c>
      <c r="W164" s="390">
        <v>45408</v>
      </c>
      <c r="X164" s="390">
        <v>45408</v>
      </c>
      <c r="Y164" s="391" t="s">
        <v>77</v>
      </c>
      <c r="Z164" s="390">
        <v>45522</v>
      </c>
      <c r="AA164" s="124">
        <f t="shared" si="10"/>
        <v>114</v>
      </c>
      <c r="AB164" s="118">
        <v>0</v>
      </c>
      <c r="AC164" s="118">
        <v>0</v>
      </c>
      <c r="AD164" s="118">
        <v>0</v>
      </c>
      <c r="AE164" s="392" t="s">
        <v>77</v>
      </c>
      <c r="AF164" s="124">
        <f t="shared" si="11"/>
        <v>0</v>
      </c>
      <c r="AG164" s="118">
        <v>0</v>
      </c>
      <c r="AH164" s="118">
        <v>0</v>
      </c>
      <c r="AI164" s="392" t="s">
        <v>77</v>
      </c>
      <c r="AJ164" s="118">
        <v>0</v>
      </c>
      <c r="AK164" s="392" t="s">
        <v>77</v>
      </c>
      <c r="AL164" s="392" t="s">
        <v>77</v>
      </c>
      <c r="AM164" s="124">
        <f t="shared" si="12"/>
        <v>0</v>
      </c>
      <c r="AN164" s="458">
        <f>+K164+AC164-AH164</f>
        <v>9290000</v>
      </c>
      <c r="AO164" s="119" t="s">
        <v>69</v>
      </c>
      <c r="AP164" s="159">
        <f>+AN164</f>
        <v>9290000</v>
      </c>
      <c r="AQ164" s="119" t="s">
        <v>1214</v>
      </c>
      <c r="AR164" s="118">
        <v>0</v>
      </c>
      <c r="AS164" s="392" t="s">
        <v>77</v>
      </c>
      <c r="AT164" s="463">
        <f t="shared" si="13"/>
        <v>0</v>
      </c>
      <c r="AU164" s="464">
        <v>9290000</v>
      </c>
      <c r="AV164" s="98">
        <f t="shared" si="14"/>
        <v>0</v>
      </c>
      <c r="AW164" s="392" t="s">
        <v>77</v>
      </c>
      <c r="AX164" s="119" t="s">
        <v>1215</v>
      </c>
      <c r="AY164" s="380" t="s">
        <v>6883</v>
      </c>
      <c r="AZ164" s="116" t="s">
        <v>69</v>
      </c>
      <c r="BA164" s="116" t="s">
        <v>69</v>
      </c>
    </row>
    <row r="165" spans="2:53" s="349" customFormat="1" ht="14.25" customHeight="1" x14ac:dyDescent="0.2">
      <c r="B165" s="116">
        <v>2024</v>
      </c>
      <c r="C165" s="116">
        <v>891780111</v>
      </c>
      <c r="D165" s="117" t="s">
        <v>64</v>
      </c>
      <c r="E165" s="118" t="s">
        <v>6882</v>
      </c>
      <c r="F165" s="124" t="s">
        <v>6881</v>
      </c>
      <c r="G165" s="218">
        <v>0</v>
      </c>
      <c r="H165" s="119" t="s">
        <v>75</v>
      </c>
      <c r="I165" s="116" t="s">
        <v>1819</v>
      </c>
      <c r="J165" s="118" t="s">
        <v>6880</v>
      </c>
      <c r="K165" s="159">
        <v>33352800</v>
      </c>
      <c r="L165" s="116" t="s">
        <v>70</v>
      </c>
      <c r="M165" s="258" t="s">
        <v>2440</v>
      </c>
      <c r="N165" s="455">
        <v>1083017290</v>
      </c>
      <c r="O165" s="389">
        <v>820</v>
      </c>
      <c r="P165" s="390">
        <v>45385</v>
      </c>
      <c r="Q165" s="159">
        <v>293899586.72000003</v>
      </c>
      <c r="R165" s="390">
        <v>45414</v>
      </c>
      <c r="S165" s="159">
        <f>+K165</f>
        <v>33352800</v>
      </c>
      <c r="T165" s="119" t="s">
        <v>69</v>
      </c>
      <c r="U165" s="389">
        <v>52705148</v>
      </c>
      <c r="V165" s="258" t="s">
        <v>6788</v>
      </c>
      <c r="W165" s="390">
        <v>45414</v>
      </c>
      <c r="X165" s="390">
        <v>45414</v>
      </c>
      <c r="Y165" s="391" t="s">
        <v>77</v>
      </c>
      <c r="Z165" s="390">
        <v>45626</v>
      </c>
      <c r="AA165" s="124">
        <f t="shared" si="10"/>
        <v>212</v>
      </c>
      <c r="AB165" s="118">
        <v>0</v>
      </c>
      <c r="AC165" s="118">
        <v>0</v>
      </c>
      <c r="AD165" s="118">
        <v>0</v>
      </c>
      <c r="AE165" s="392" t="s">
        <v>77</v>
      </c>
      <c r="AF165" s="124">
        <f t="shared" si="11"/>
        <v>0</v>
      </c>
      <c r="AG165" s="118">
        <v>0</v>
      </c>
      <c r="AH165" s="118">
        <v>0</v>
      </c>
      <c r="AI165" s="392" t="s">
        <v>77</v>
      </c>
      <c r="AJ165" s="118">
        <v>0</v>
      </c>
      <c r="AK165" s="392" t="s">
        <v>77</v>
      </c>
      <c r="AL165" s="392" t="s">
        <v>77</v>
      </c>
      <c r="AM165" s="124">
        <f t="shared" si="12"/>
        <v>0</v>
      </c>
      <c r="AN165" s="458">
        <f>+K165+AC165-AH165</f>
        <v>33352800</v>
      </c>
      <c r="AO165" s="119" t="s">
        <v>1214</v>
      </c>
      <c r="AP165" s="159">
        <v>0</v>
      </c>
      <c r="AQ165" s="119" t="s">
        <v>1214</v>
      </c>
      <c r="AR165" s="118">
        <v>0</v>
      </c>
      <c r="AS165" s="392" t="s">
        <v>77</v>
      </c>
      <c r="AT165" s="463">
        <f t="shared" si="13"/>
        <v>0</v>
      </c>
      <c r="AU165" s="464">
        <v>33352800</v>
      </c>
      <c r="AV165" s="98">
        <f t="shared" si="14"/>
        <v>0</v>
      </c>
      <c r="AW165" s="392" t="s">
        <v>77</v>
      </c>
      <c r="AX165" s="119" t="s">
        <v>1215</v>
      </c>
      <c r="AY165" s="380" t="s">
        <v>6879</v>
      </c>
      <c r="AZ165" s="116" t="s">
        <v>69</v>
      </c>
      <c r="BA165" s="116" t="s">
        <v>69</v>
      </c>
    </row>
    <row r="166" spans="2:53" s="349" customFormat="1" ht="14.25" customHeight="1" x14ac:dyDescent="0.2">
      <c r="B166" s="116">
        <v>2024</v>
      </c>
      <c r="C166" s="116">
        <v>891780111</v>
      </c>
      <c r="D166" s="117" t="s">
        <v>64</v>
      </c>
      <c r="E166" s="118" t="s">
        <v>6878</v>
      </c>
      <c r="F166" s="124" t="s">
        <v>6877</v>
      </c>
      <c r="G166" s="218">
        <v>0</v>
      </c>
      <c r="H166" s="119" t="s">
        <v>75</v>
      </c>
      <c r="I166" s="116" t="s">
        <v>1819</v>
      </c>
      <c r="J166" s="118" t="s">
        <v>6876</v>
      </c>
      <c r="K166" s="159">
        <v>2000000</v>
      </c>
      <c r="L166" s="116" t="s">
        <v>70</v>
      </c>
      <c r="M166" s="258" t="s">
        <v>6875</v>
      </c>
      <c r="N166" s="455">
        <v>1234092158</v>
      </c>
      <c r="O166" s="389">
        <v>39</v>
      </c>
      <c r="P166" s="390">
        <v>45306</v>
      </c>
      <c r="Q166" s="159">
        <v>524300000</v>
      </c>
      <c r="R166" s="390">
        <v>45414</v>
      </c>
      <c r="S166" s="159">
        <f>+K166</f>
        <v>2000000</v>
      </c>
      <c r="T166" s="119" t="s">
        <v>69</v>
      </c>
      <c r="U166" s="389">
        <v>79738530</v>
      </c>
      <c r="V166" s="258" t="s">
        <v>6874</v>
      </c>
      <c r="W166" s="390">
        <v>45414</v>
      </c>
      <c r="X166" s="390">
        <v>45414</v>
      </c>
      <c r="Y166" s="391" t="s">
        <v>77</v>
      </c>
      <c r="Z166" s="390">
        <v>45443</v>
      </c>
      <c r="AA166" s="124">
        <f t="shared" si="10"/>
        <v>29</v>
      </c>
      <c r="AB166" s="118">
        <v>0</v>
      </c>
      <c r="AC166" s="118">
        <v>0</v>
      </c>
      <c r="AD166" s="118">
        <v>0</v>
      </c>
      <c r="AE166" s="392" t="s">
        <v>77</v>
      </c>
      <c r="AF166" s="124">
        <f t="shared" si="11"/>
        <v>0</v>
      </c>
      <c r="AG166" s="118">
        <v>0</v>
      </c>
      <c r="AH166" s="118">
        <v>0</v>
      </c>
      <c r="AI166" s="392" t="s">
        <v>77</v>
      </c>
      <c r="AJ166" s="118">
        <v>0</v>
      </c>
      <c r="AK166" s="392" t="s">
        <v>77</v>
      </c>
      <c r="AL166" s="392" t="s">
        <v>77</v>
      </c>
      <c r="AM166" s="124">
        <f t="shared" si="12"/>
        <v>0</v>
      </c>
      <c r="AN166" s="458">
        <f>+K166+AC166-AH166</f>
        <v>2000000</v>
      </c>
      <c r="AO166" s="119" t="s">
        <v>69</v>
      </c>
      <c r="AP166" s="159">
        <f t="shared" ref="AP166:AP178" si="15">+AN166</f>
        <v>2000000</v>
      </c>
      <c r="AQ166" s="119" t="s">
        <v>1214</v>
      </c>
      <c r="AR166" s="118">
        <v>0</v>
      </c>
      <c r="AS166" s="392" t="s">
        <v>77</v>
      </c>
      <c r="AT166" s="463">
        <f t="shared" si="13"/>
        <v>0</v>
      </c>
      <c r="AU166" s="464">
        <v>2000000</v>
      </c>
      <c r="AV166" s="98">
        <f t="shared" si="14"/>
        <v>0</v>
      </c>
      <c r="AW166" s="392" t="s">
        <v>77</v>
      </c>
      <c r="AX166" s="119" t="s">
        <v>1215</v>
      </c>
      <c r="AY166" s="380" t="s">
        <v>6873</v>
      </c>
      <c r="AZ166" s="116" t="s">
        <v>69</v>
      </c>
      <c r="BA166" s="116" t="s">
        <v>69</v>
      </c>
    </row>
    <row r="167" spans="2:53" s="349" customFormat="1" ht="14.25" customHeight="1" x14ac:dyDescent="0.2">
      <c r="B167" s="116">
        <v>2024</v>
      </c>
      <c r="C167" s="116">
        <v>891780111</v>
      </c>
      <c r="D167" s="117" t="s">
        <v>64</v>
      </c>
      <c r="E167" s="118" t="s">
        <v>6872</v>
      </c>
      <c r="F167" s="124" t="s">
        <v>6871</v>
      </c>
      <c r="G167" s="218">
        <v>0</v>
      </c>
      <c r="H167" s="119" t="s">
        <v>75</v>
      </c>
      <c r="I167" s="116" t="s">
        <v>1819</v>
      </c>
      <c r="J167" s="118" t="s">
        <v>6870</v>
      </c>
      <c r="K167" s="159">
        <v>5100000</v>
      </c>
      <c r="L167" s="116" t="s">
        <v>70</v>
      </c>
      <c r="M167" s="258" t="s">
        <v>6869</v>
      </c>
      <c r="N167" s="455">
        <v>1103121339</v>
      </c>
      <c r="O167" s="389">
        <v>871</v>
      </c>
      <c r="P167" s="390">
        <v>45391</v>
      </c>
      <c r="Q167" s="159">
        <v>59876179</v>
      </c>
      <c r="R167" s="390">
        <v>45414</v>
      </c>
      <c r="S167" s="159">
        <f>+K167</f>
        <v>5100000</v>
      </c>
      <c r="T167" s="119" t="s">
        <v>69</v>
      </c>
      <c r="U167" s="389">
        <v>1082922506</v>
      </c>
      <c r="V167" s="258" t="s">
        <v>6840</v>
      </c>
      <c r="W167" s="390">
        <v>45414</v>
      </c>
      <c r="X167" s="390">
        <v>45414</v>
      </c>
      <c r="Y167" s="391" t="s">
        <v>77</v>
      </c>
      <c r="Z167" s="390">
        <v>45495</v>
      </c>
      <c r="AA167" s="124">
        <f t="shared" si="10"/>
        <v>81</v>
      </c>
      <c r="AB167" s="118">
        <v>0</v>
      </c>
      <c r="AC167" s="118">
        <v>0</v>
      </c>
      <c r="AD167" s="118">
        <v>0</v>
      </c>
      <c r="AE167" s="392" t="s">
        <v>77</v>
      </c>
      <c r="AF167" s="124">
        <f t="shared" si="11"/>
        <v>0</v>
      </c>
      <c r="AG167" s="118">
        <v>0</v>
      </c>
      <c r="AH167" s="118">
        <v>0</v>
      </c>
      <c r="AI167" s="392" t="s">
        <v>77</v>
      </c>
      <c r="AJ167" s="118">
        <v>0</v>
      </c>
      <c r="AK167" s="392" t="s">
        <v>77</v>
      </c>
      <c r="AL167" s="392" t="s">
        <v>77</v>
      </c>
      <c r="AM167" s="124">
        <f t="shared" si="12"/>
        <v>0</v>
      </c>
      <c r="AN167" s="458">
        <f>+K167+AC167-AH167</f>
        <v>5100000</v>
      </c>
      <c r="AO167" s="119" t="s">
        <v>69</v>
      </c>
      <c r="AP167" s="159">
        <f t="shared" si="15"/>
        <v>5100000</v>
      </c>
      <c r="AQ167" s="119" t="s">
        <v>1214</v>
      </c>
      <c r="AR167" s="118">
        <v>0</v>
      </c>
      <c r="AS167" s="392" t="s">
        <v>77</v>
      </c>
      <c r="AT167" s="463">
        <f t="shared" si="13"/>
        <v>0</v>
      </c>
      <c r="AU167" s="464">
        <v>5100000</v>
      </c>
      <c r="AV167" s="98">
        <f t="shared" si="14"/>
        <v>0</v>
      </c>
      <c r="AW167" s="392" t="s">
        <v>77</v>
      </c>
      <c r="AX167" s="119" t="s">
        <v>1215</v>
      </c>
      <c r="AY167" s="380" t="s">
        <v>6868</v>
      </c>
      <c r="AZ167" s="116" t="s">
        <v>69</v>
      </c>
      <c r="BA167" s="116" t="s">
        <v>69</v>
      </c>
    </row>
    <row r="168" spans="2:53" s="349" customFormat="1" ht="14.25" customHeight="1" x14ac:dyDescent="0.2">
      <c r="B168" s="116">
        <v>2024</v>
      </c>
      <c r="C168" s="116">
        <v>891780111</v>
      </c>
      <c r="D168" s="117" t="s">
        <v>64</v>
      </c>
      <c r="E168" s="118" t="s">
        <v>6867</v>
      </c>
      <c r="F168" s="124" t="s">
        <v>6866</v>
      </c>
      <c r="G168" s="218">
        <v>0</v>
      </c>
      <c r="H168" s="119" t="s">
        <v>75</v>
      </c>
      <c r="I168" s="116" t="s">
        <v>1819</v>
      </c>
      <c r="J168" s="118" t="s">
        <v>6865</v>
      </c>
      <c r="K168" s="159">
        <v>7000000</v>
      </c>
      <c r="L168" s="116" t="s">
        <v>70</v>
      </c>
      <c r="M168" s="258" t="s">
        <v>6864</v>
      </c>
      <c r="N168" s="455">
        <v>36694608</v>
      </c>
      <c r="O168" s="389">
        <v>35</v>
      </c>
      <c r="P168" s="390">
        <v>45306</v>
      </c>
      <c r="Q168" s="159">
        <v>807300000</v>
      </c>
      <c r="R168" s="390">
        <v>45414</v>
      </c>
      <c r="S168" s="159">
        <f>+K168</f>
        <v>7000000</v>
      </c>
      <c r="T168" s="119" t="s">
        <v>69</v>
      </c>
      <c r="U168" s="389">
        <v>57461852</v>
      </c>
      <c r="V168" s="258" t="s">
        <v>6674</v>
      </c>
      <c r="W168" s="390">
        <v>45414</v>
      </c>
      <c r="X168" s="390">
        <v>45414</v>
      </c>
      <c r="Y168" s="391" t="s">
        <v>77</v>
      </c>
      <c r="Z168" s="390">
        <v>45473</v>
      </c>
      <c r="AA168" s="124">
        <f t="shared" si="10"/>
        <v>59</v>
      </c>
      <c r="AB168" s="118">
        <v>0</v>
      </c>
      <c r="AC168" s="118">
        <v>0</v>
      </c>
      <c r="AD168" s="118">
        <v>0</v>
      </c>
      <c r="AE168" s="392" t="s">
        <v>77</v>
      </c>
      <c r="AF168" s="124">
        <f t="shared" si="11"/>
        <v>0</v>
      </c>
      <c r="AG168" s="118">
        <v>0</v>
      </c>
      <c r="AH168" s="118">
        <v>0</v>
      </c>
      <c r="AI168" s="392" t="s">
        <v>77</v>
      </c>
      <c r="AJ168" s="118">
        <v>0</v>
      </c>
      <c r="AK168" s="392" t="s">
        <v>77</v>
      </c>
      <c r="AL168" s="392" t="s">
        <v>77</v>
      </c>
      <c r="AM168" s="124">
        <f t="shared" si="12"/>
        <v>0</v>
      </c>
      <c r="AN168" s="458">
        <f>+K168+AC168-AH168</f>
        <v>7000000</v>
      </c>
      <c r="AO168" s="119" t="s">
        <v>69</v>
      </c>
      <c r="AP168" s="159">
        <f t="shared" si="15"/>
        <v>7000000</v>
      </c>
      <c r="AQ168" s="119" t="s">
        <v>1214</v>
      </c>
      <c r="AR168" s="118">
        <v>0</v>
      </c>
      <c r="AS168" s="392" t="s">
        <v>77</v>
      </c>
      <c r="AT168" s="463">
        <f t="shared" si="13"/>
        <v>3500000</v>
      </c>
      <c r="AU168" s="464">
        <v>3500000</v>
      </c>
      <c r="AV168" s="98">
        <f t="shared" si="14"/>
        <v>0.5</v>
      </c>
      <c r="AW168" s="392" t="s">
        <v>77</v>
      </c>
      <c r="AX168" s="119" t="s">
        <v>1215</v>
      </c>
      <c r="AY168" s="380" t="s">
        <v>6863</v>
      </c>
      <c r="AZ168" s="116" t="s">
        <v>69</v>
      </c>
      <c r="BA168" s="116" t="s">
        <v>69</v>
      </c>
    </row>
    <row r="169" spans="2:53" s="349" customFormat="1" ht="14.25" customHeight="1" x14ac:dyDescent="0.2">
      <c r="B169" s="116">
        <v>2024</v>
      </c>
      <c r="C169" s="116">
        <v>891780111</v>
      </c>
      <c r="D169" s="117" t="s">
        <v>64</v>
      </c>
      <c r="E169" s="118" t="s">
        <v>6862</v>
      </c>
      <c r="F169" s="124" t="s">
        <v>6861</v>
      </c>
      <c r="G169" s="218">
        <v>0</v>
      </c>
      <c r="H169" s="119" t="s">
        <v>75</v>
      </c>
      <c r="I169" s="116" t="s">
        <v>1819</v>
      </c>
      <c r="J169" s="118" t="s">
        <v>6860</v>
      </c>
      <c r="K169" s="159">
        <v>9290000</v>
      </c>
      <c r="L169" s="116" t="s">
        <v>70</v>
      </c>
      <c r="M169" s="258" t="s">
        <v>6859</v>
      </c>
      <c r="N169" s="455">
        <v>1083016071</v>
      </c>
      <c r="O169" s="389">
        <v>872</v>
      </c>
      <c r="P169" s="390">
        <v>45391</v>
      </c>
      <c r="Q169" s="159">
        <v>39760000</v>
      </c>
      <c r="R169" s="390">
        <v>45415</v>
      </c>
      <c r="S169" s="159">
        <f>+K169</f>
        <v>9290000</v>
      </c>
      <c r="T169" s="119" t="s">
        <v>69</v>
      </c>
      <c r="U169" s="389">
        <v>85477077</v>
      </c>
      <c r="V169" s="258" t="s">
        <v>6858</v>
      </c>
      <c r="W169" s="390">
        <v>45415</v>
      </c>
      <c r="X169" s="390">
        <v>45415</v>
      </c>
      <c r="Y169" s="391" t="s">
        <v>77</v>
      </c>
      <c r="Z169" s="390">
        <v>45537</v>
      </c>
      <c r="AA169" s="124">
        <f t="shared" si="10"/>
        <v>122</v>
      </c>
      <c r="AB169" s="118">
        <v>0</v>
      </c>
      <c r="AC169" s="118">
        <v>0</v>
      </c>
      <c r="AD169" s="118">
        <v>0</v>
      </c>
      <c r="AE169" s="392" t="s">
        <v>77</v>
      </c>
      <c r="AF169" s="124">
        <f t="shared" si="11"/>
        <v>0</v>
      </c>
      <c r="AG169" s="118">
        <v>0</v>
      </c>
      <c r="AH169" s="118">
        <v>0</v>
      </c>
      <c r="AI169" s="392" t="s">
        <v>77</v>
      </c>
      <c r="AJ169" s="118">
        <v>0</v>
      </c>
      <c r="AK169" s="392" t="s">
        <v>77</v>
      </c>
      <c r="AL169" s="392" t="s">
        <v>77</v>
      </c>
      <c r="AM169" s="124">
        <f t="shared" si="12"/>
        <v>0</v>
      </c>
      <c r="AN169" s="458">
        <f>+K169+AC169-AH169</f>
        <v>9290000</v>
      </c>
      <c r="AO169" s="119" t="s">
        <v>69</v>
      </c>
      <c r="AP169" s="159">
        <f t="shared" si="15"/>
        <v>9290000</v>
      </c>
      <c r="AQ169" s="119" t="s">
        <v>1214</v>
      </c>
      <c r="AR169" s="118">
        <v>0</v>
      </c>
      <c r="AS169" s="392" t="s">
        <v>77</v>
      </c>
      <c r="AT169" s="463">
        <f t="shared" si="13"/>
        <v>0</v>
      </c>
      <c r="AU169" s="464">
        <v>9290000</v>
      </c>
      <c r="AV169" s="98">
        <f t="shared" si="14"/>
        <v>0</v>
      </c>
      <c r="AW169" s="392" t="s">
        <v>77</v>
      </c>
      <c r="AX169" s="119" t="s">
        <v>1215</v>
      </c>
      <c r="AY169" s="380" t="s">
        <v>6857</v>
      </c>
      <c r="AZ169" s="116" t="s">
        <v>69</v>
      </c>
      <c r="BA169" s="116" t="s">
        <v>69</v>
      </c>
    </row>
    <row r="170" spans="2:53" s="349" customFormat="1" ht="14.25" customHeight="1" x14ac:dyDescent="0.2">
      <c r="B170" s="116">
        <v>2024</v>
      </c>
      <c r="C170" s="116">
        <v>891780111</v>
      </c>
      <c r="D170" s="117" t="s">
        <v>64</v>
      </c>
      <c r="E170" s="118" t="s">
        <v>6856</v>
      </c>
      <c r="F170" s="124" t="s">
        <v>6855</v>
      </c>
      <c r="G170" s="218">
        <v>0</v>
      </c>
      <c r="H170" s="119" t="s">
        <v>75</v>
      </c>
      <c r="I170" s="116" t="s">
        <v>1819</v>
      </c>
      <c r="J170" s="118" t="s">
        <v>6854</v>
      </c>
      <c r="K170" s="159">
        <v>11200000</v>
      </c>
      <c r="L170" s="116" t="s">
        <v>70</v>
      </c>
      <c r="M170" s="258" t="s">
        <v>6853</v>
      </c>
      <c r="N170" s="455">
        <v>1082922651</v>
      </c>
      <c r="O170" s="389">
        <v>559</v>
      </c>
      <c r="P170" s="390">
        <v>45355</v>
      </c>
      <c r="Q170" s="159">
        <v>524300000</v>
      </c>
      <c r="R170" s="390">
        <v>45415</v>
      </c>
      <c r="S170" s="159">
        <f>+K170</f>
        <v>11200000</v>
      </c>
      <c r="T170" s="119" t="s">
        <v>69</v>
      </c>
      <c r="U170" s="389">
        <v>36669284</v>
      </c>
      <c r="V170" s="258" t="s">
        <v>6852</v>
      </c>
      <c r="W170" s="390">
        <v>45415</v>
      </c>
      <c r="X170" s="390">
        <v>45415</v>
      </c>
      <c r="Y170" s="391" t="s">
        <v>77</v>
      </c>
      <c r="Z170" s="390">
        <v>45535</v>
      </c>
      <c r="AA170" s="124">
        <f t="shared" si="10"/>
        <v>120</v>
      </c>
      <c r="AB170" s="118">
        <v>0</v>
      </c>
      <c r="AC170" s="118">
        <v>0</v>
      </c>
      <c r="AD170" s="118">
        <v>0</v>
      </c>
      <c r="AE170" s="392" t="s">
        <v>77</v>
      </c>
      <c r="AF170" s="124">
        <f t="shared" si="11"/>
        <v>0</v>
      </c>
      <c r="AG170" s="118">
        <v>0</v>
      </c>
      <c r="AH170" s="118">
        <v>0</v>
      </c>
      <c r="AI170" s="392" t="s">
        <v>77</v>
      </c>
      <c r="AJ170" s="118">
        <v>0</v>
      </c>
      <c r="AK170" s="392" t="s">
        <v>77</v>
      </c>
      <c r="AL170" s="392" t="s">
        <v>77</v>
      </c>
      <c r="AM170" s="124">
        <f t="shared" si="12"/>
        <v>0</v>
      </c>
      <c r="AN170" s="458">
        <f>+K170+AC170-AH170</f>
        <v>11200000</v>
      </c>
      <c r="AO170" s="119" t="s">
        <v>69</v>
      </c>
      <c r="AP170" s="159">
        <f t="shared" si="15"/>
        <v>11200000</v>
      </c>
      <c r="AQ170" s="119" t="s">
        <v>1214</v>
      </c>
      <c r="AR170" s="118">
        <v>0</v>
      </c>
      <c r="AS170" s="392" t="s">
        <v>77</v>
      </c>
      <c r="AT170" s="463">
        <f t="shared" si="13"/>
        <v>2800000</v>
      </c>
      <c r="AU170" s="464">
        <v>8400000</v>
      </c>
      <c r="AV170" s="98">
        <f t="shared" si="14"/>
        <v>0.25</v>
      </c>
      <c r="AW170" s="392" t="s">
        <v>77</v>
      </c>
      <c r="AX170" s="119" t="s">
        <v>1215</v>
      </c>
      <c r="AY170" s="380" t="s">
        <v>6851</v>
      </c>
      <c r="AZ170" s="116" t="s">
        <v>69</v>
      </c>
      <c r="BA170" s="116" t="s">
        <v>69</v>
      </c>
    </row>
    <row r="171" spans="2:53" s="349" customFormat="1" ht="14.25" customHeight="1" x14ac:dyDescent="0.2">
      <c r="B171" s="116">
        <v>2024</v>
      </c>
      <c r="C171" s="116">
        <v>891780111</v>
      </c>
      <c r="D171" s="117" t="s">
        <v>64</v>
      </c>
      <c r="E171" s="118" t="s">
        <v>6850</v>
      </c>
      <c r="F171" s="168" t="s">
        <v>6849</v>
      </c>
      <c r="G171" s="218">
        <v>0</v>
      </c>
      <c r="H171" s="119" t="s">
        <v>75</v>
      </c>
      <c r="I171" s="116" t="s">
        <v>1819</v>
      </c>
      <c r="J171" s="118" t="s">
        <v>6848</v>
      </c>
      <c r="K171" s="159">
        <v>6600000</v>
      </c>
      <c r="L171" s="116" t="s">
        <v>70</v>
      </c>
      <c r="M171" s="258" t="s">
        <v>6847</v>
      </c>
      <c r="N171" s="455">
        <v>1083024428</v>
      </c>
      <c r="O171" s="389">
        <v>871</v>
      </c>
      <c r="P171" s="390">
        <v>45391</v>
      </c>
      <c r="Q171" s="159">
        <v>59876179</v>
      </c>
      <c r="R171" s="390">
        <v>45419</v>
      </c>
      <c r="S171" s="159">
        <f>+K171</f>
        <v>6600000</v>
      </c>
      <c r="T171" s="119" t="s">
        <v>69</v>
      </c>
      <c r="U171" s="389">
        <v>1082922506</v>
      </c>
      <c r="V171" s="258" t="s">
        <v>6846</v>
      </c>
      <c r="W171" s="390">
        <v>45419</v>
      </c>
      <c r="X171" s="390">
        <v>45419</v>
      </c>
      <c r="Y171" s="391" t="s">
        <v>77</v>
      </c>
      <c r="Z171" s="390">
        <v>45495</v>
      </c>
      <c r="AA171" s="124">
        <f t="shared" si="10"/>
        <v>76</v>
      </c>
      <c r="AB171" s="118">
        <v>0</v>
      </c>
      <c r="AC171" s="118">
        <v>0</v>
      </c>
      <c r="AD171" s="118">
        <v>0</v>
      </c>
      <c r="AE171" s="392" t="s">
        <v>77</v>
      </c>
      <c r="AF171" s="124">
        <f t="shared" si="11"/>
        <v>0</v>
      </c>
      <c r="AG171" s="118">
        <v>0</v>
      </c>
      <c r="AH171" s="118">
        <v>0</v>
      </c>
      <c r="AI171" s="392" t="s">
        <v>77</v>
      </c>
      <c r="AJ171" s="118">
        <v>0</v>
      </c>
      <c r="AK171" s="392" t="s">
        <v>77</v>
      </c>
      <c r="AL171" s="392" t="s">
        <v>77</v>
      </c>
      <c r="AM171" s="124">
        <f t="shared" si="12"/>
        <v>0</v>
      </c>
      <c r="AN171" s="458">
        <f>+K171+AC171-AH171</f>
        <v>6600000</v>
      </c>
      <c r="AO171" s="119" t="s">
        <v>69</v>
      </c>
      <c r="AP171" s="159">
        <f t="shared" si="15"/>
        <v>6600000</v>
      </c>
      <c r="AQ171" s="119" t="s">
        <v>1214</v>
      </c>
      <c r="AR171" s="118">
        <v>0</v>
      </c>
      <c r="AS171" s="392" t="s">
        <v>77</v>
      </c>
      <c r="AT171" s="463">
        <f t="shared" si="13"/>
        <v>0</v>
      </c>
      <c r="AU171" s="464">
        <v>6600000</v>
      </c>
      <c r="AV171" s="98">
        <f t="shared" si="14"/>
        <v>0</v>
      </c>
      <c r="AW171" s="392" t="s">
        <v>77</v>
      </c>
      <c r="AX171" s="119" t="s">
        <v>1215</v>
      </c>
      <c r="AY171" s="380" t="s">
        <v>6845</v>
      </c>
      <c r="AZ171" s="116" t="s">
        <v>69</v>
      </c>
      <c r="BA171" s="116" t="s">
        <v>69</v>
      </c>
    </row>
    <row r="172" spans="2:53" s="349" customFormat="1" ht="14.25" customHeight="1" x14ac:dyDescent="0.2">
      <c r="B172" s="116">
        <v>2024</v>
      </c>
      <c r="C172" s="116">
        <v>891780111</v>
      </c>
      <c r="D172" s="117" t="s">
        <v>64</v>
      </c>
      <c r="E172" s="118" t="s">
        <v>6844</v>
      </c>
      <c r="F172" s="168" t="s">
        <v>6843</v>
      </c>
      <c r="G172" s="218">
        <v>0</v>
      </c>
      <c r="H172" s="119" t="s">
        <v>75</v>
      </c>
      <c r="I172" s="116" t="s">
        <v>1819</v>
      </c>
      <c r="J172" s="118" t="s">
        <v>6842</v>
      </c>
      <c r="K172" s="159">
        <v>5000000</v>
      </c>
      <c r="L172" s="116" t="s">
        <v>70</v>
      </c>
      <c r="M172" s="258" t="s">
        <v>6841</v>
      </c>
      <c r="N172" s="455">
        <v>1020803842</v>
      </c>
      <c r="O172" s="389">
        <v>871</v>
      </c>
      <c r="P172" s="390">
        <v>45391</v>
      </c>
      <c r="Q172" s="159">
        <v>59876179</v>
      </c>
      <c r="R172" s="390">
        <v>45419</v>
      </c>
      <c r="S172" s="159">
        <f>+K172</f>
        <v>5000000</v>
      </c>
      <c r="T172" s="119" t="s">
        <v>69</v>
      </c>
      <c r="U172" s="389">
        <v>1082922506</v>
      </c>
      <c r="V172" s="258" t="s">
        <v>6840</v>
      </c>
      <c r="W172" s="390">
        <v>45419</v>
      </c>
      <c r="X172" s="390">
        <v>45419</v>
      </c>
      <c r="Y172" s="391" t="s">
        <v>77</v>
      </c>
      <c r="Z172" s="390">
        <v>45492</v>
      </c>
      <c r="AA172" s="124">
        <f t="shared" si="10"/>
        <v>73</v>
      </c>
      <c r="AB172" s="118">
        <v>0</v>
      </c>
      <c r="AC172" s="118">
        <v>0</v>
      </c>
      <c r="AD172" s="118">
        <v>0</v>
      </c>
      <c r="AE172" s="392" t="s">
        <v>77</v>
      </c>
      <c r="AF172" s="124">
        <f t="shared" si="11"/>
        <v>0</v>
      </c>
      <c r="AG172" s="118">
        <v>0</v>
      </c>
      <c r="AH172" s="118">
        <v>0</v>
      </c>
      <c r="AI172" s="392" t="s">
        <v>77</v>
      </c>
      <c r="AJ172" s="118">
        <v>0</v>
      </c>
      <c r="AK172" s="392" t="s">
        <v>77</v>
      </c>
      <c r="AL172" s="392" t="s">
        <v>77</v>
      </c>
      <c r="AM172" s="124">
        <f t="shared" si="12"/>
        <v>0</v>
      </c>
      <c r="AN172" s="458">
        <f>+K172+AC172-AH172</f>
        <v>5000000</v>
      </c>
      <c r="AO172" s="119" t="s">
        <v>69</v>
      </c>
      <c r="AP172" s="159">
        <f t="shared" si="15"/>
        <v>5000000</v>
      </c>
      <c r="AQ172" s="119" t="s">
        <v>1214</v>
      </c>
      <c r="AR172" s="118">
        <v>0</v>
      </c>
      <c r="AS172" s="392" t="s">
        <v>77</v>
      </c>
      <c r="AT172" s="463">
        <f t="shared" si="13"/>
        <v>0</v>
      </c>
      <c r="AU172" s="464">
        <v>5000000</v>
      </c>
      <c r="AV172" s="98">
        <f t="shared" si="14"/>
        <v>0</v>
      </c>
      <c r="AW172" s="392" t="s">
        <v>77</v>
      </c>
      <c r="AX172" s="119" t="s">
        <v>1215</v>
      </c>
      <c r="AY172" s="380" t="s">
        <v>6839</v>
      </c>
      <c r="AZ172" s="116" t="s">
        <v>69</v>
      </c>
      <c r="BA172" s="116" t="s">
        <v>69</v>
      </c>
    </row>
    <row r="173" spans="2:53" s="349" customFormat="1" ht="14.25" customHeight="1" x14ac:dyDescent="0.2">
      <c r="B173" s="116">
        <v>2024</v>
      </c>
      <c r="C173" s="116">
        <v>891780111</v>
      </c>
      <c r="D173" s="117" t="s">
        <v>64</v>
      </c>
      <c r="E173" s="118" t="s">
        <v>6838</v>
      </c>
      <c r="F173" s="168" t="s">
        <v>6837</v>
      </c>
      <c r="G173" s="218">
        <v>0</v>
      </c>
      <c r="H173" s="119" t="s">
        <v>75</v>
      </c>
      <c r="I173" s="116" t="s">
        <v>1819</v>
      </c>
      <c r="J173" s="118" t="s">
        <v>6836</v>
      </c>
      <c r="K173" s="159">
        <v>9000000</v>
      </c>
      <c r="L173" s="116" t="s">
        <v>70</v>
      </c>
      <c r="M173" s="258" t="s">
        <v>6835</v>
      </c>
      <c r="N173" s="455">
        <v>1083021450</v>
      </c>
      <c r="O173" s="389">
        <v>884</v>
      </c>
      <c r="P173" s="390">
        <v>45391</v>
      </c>
      <c r="Q173" s="159">
        <v>18360000</v>
      </c>
      <c r="R173" s="390">
        <v>45420</v>
      </c>
      <c r="S173" s="159">
        <f>+K173</f>
        <v>9000000</v>
      </c>
      <c r="T173" s="119" t="s">
        <v>69</v>
      </c>
      <c r="U173" s="389">
        <v>7604045</v>
      </c>
      <c r="V173" s="258" t="s">
        <v>6834</v>
      </c>
      <c r="W173" s="390">
        <v>45420</v>
      </c>
      <c r="X173" s="390">
        <v>45420</v>
      </c>
      <c r="Y173" s="391" t="s">
        <v>77</v>
      </c>
      <c r="Z173" s="390">
        <v>45511</v>
      </c>
      <c r="AA173" s="124">
        <f t="shared" si="10"/>
        <v>91</v>
      </c>
      <c r="AB173" s="118">
        <v>0</v>
      </c>
      <c r="AC173" s="118">
        <v>0</v>
      </c>
      <c r="AD173" s="118">
        <v>0</v>
      </c>
      <c r="AE173" s="392" t="s">
        <v>77</v>
      </c>
      <c r="AF173" s="124">
        <f t="shared" si="11"/>
        <v>0</v>
      </c>
      <c r="AG173" s="118">
        <v>0</v>
      </c>
      <c r="AH173" s="118">
        <v>0</v>
      </c>
      <c r="AI173" s="392" t="s">
        <v>77</v>
      </c>
      <c r="AJ173" s="118">
        <v>0</v>
      </c>
      <c r="AK173" s="392" t="s">
        <v>77</v>
      </c>
      <c r="AL173" s="392" t="s">
        <v>77</v>
      </c>
      <c r="AM173" s="124">
        <f t="shared" si="12"/>
        <v>0</v>
      </c>
      <c r="AN173" s="458">
        <f>+K173+AC173-AH173</f>
        <v>9000000</v>
      </c>
      <c r="AO173" s="119" t="s">
        <v>69</v>
      </c>
      <c r="AP173" s="159">
        <f t="shared" si="15"/>
        <v>9000000</v>
      </c>
      <c r="AQ173" s="119" t="s">
        <v>1214</v>
      </c>
      <c r="AR173" s="118">
        <v>0</v>
      </c>
      <c r="AS173" s="392" t="s">
        <v>77</v>
      </c>
      <c r="AT173" s="463">
        <f t="shared" si="13"/>
        <v>0</v>
      </c>
      <c r="AU173" s="464">
        <v>9000000</v>
      </c>
      <c r="AV173" s="98">
        <f t="shared" si="14"/>
        <v>0</v>
      </c>
      <c r="AW173" s="392" t="s">
        <v>77</v>
      </c>
      <c r="AX173" s="119" t="s">
        <v>1215</v>
      </c>
      <c r="AY173" s="380" t="s">
        <v>6833</v>
      </c>
      <c r="AZ173" s="116" t="s">
        <v>69</v>
      </c>
      <c r="BA173" s="116" t="s">
        <v>69</v>
      </c>
    </row>
    <row r="174" spans="2:53" s="349" customFormat="1" ht="14.25" customHeight="1" x14ac:dyDescent="0.2">
      <c r="B174" s="116">
        <v>2024</v>
      </c>
      <c r="C174" s="116">
        <v>891780111</v>
      </c>
      <c r="D174" s="117" t="s">
        <v>64</v>
      </c>
      <c r="E174" s="118" t="s">
        <v>6832</v>
      </c>
      <c r="F174" s="168" t="s">
        <v>6831</v>
      </c>
      <c r="G174" s="218">
        <v>0</v>
      </c>
      <c r="H174" s="119" t="s">
        <v>75</v>
      </c>
      <c r="I174" s="116" t="s">
        <v>1819</v>
      </c>
      <c r="J174" s="118" t="s">
        <v>6830</v>
      </c>
      <c r="K174" s="159">
        <v>11000000</v>
      </c>
      <c r="L174" s="116" t="s">
        <v>70</v>
      </c>
      <c r="M174" s="258" t="s">
        <v>6829</v>
      </c>
      <c r="N174" s="455">
        <v>1083022922</v>
      </c>
      <c r="O174" s="389">
        <v>889</v>
      </c>
      <c r="P174" s="390">
        <v>45391</v>
      </c>
      <c r="Q174" s="159">
        <v>41409519</v>
      </c>
      <c r="R174" s="390">
        <v>45421</v>
      </c>
      <c r="S174" s="159">
        <f>+K174</f>
        <v>11000000</v>
      </c>
      <c r="T174" s="119" t="s">
        <v>69</v>
      </c>
      <c r="U174" s="389">
        <v>91156594</v>
      </c>
      <c r="V174" s="258" t="s">
        <v>6817</v>
      </c>
      <c r="W174" s="390">
        <v>45421</v>
      </c>
      <c r="X174" s="390">
        <v>45421</v>
      </c>
      <c r="Y174" s="391" t="s">
        <v>77</v>
      </c>
      <c r="Z174" s="390">
        <v>45573</v>
      </c>
      <c r="AA174" s="124">
        <f t="shared" si="10"/>
        <v>152</v>
      </c>
      <c r="AB174" s="118">
        <v>0</v>
      </c>
      <c r="AC174" s="118">
        <v>0</v>
      </c>
      <c r="AD174" s="118">
        <v>0</v>
      </c>
      <c r="AE174" s="392" t="s">
        <v>77</v>
      </c>
      <c r="AF174" s="124">
        <f t="shared" si="11"/>
        <v>0</v>
      </c>
      <c r="AG174" s="118">
        <v>0</v>
      </c>
      <c r="AH174" s="118">
        <v>0</v>
      </c>
      <c r="AI174" s="392" t="s">
        <v>77</v>
      </c>
      <c r="AJ174" s="118">
        <v>0</v>
      </c>
      <c r="AK174" s="392" t="s">
        <v>77</v>
      </c>
      <c r="AL174" s="392" t="s">
        <v>77</v>
      </c>
      <c r="AM174" s="124">
        <f t="shared" si="12"/>
        <v>0</v>
      </c>
      <c r="AN174" s="458">
        <f>+K174+AC174-AH174</f>
        <v>11000000</v>
      </c>
      <c r="AO174" s="119" t="s">
        <v>69</v>
      </c>
      <c r="AP174" s="159">
        <f t="shared" si="15"/>
        <v>11000000</v>
      </c>
      <c r="AQ174" s="119" t="s">
        <v>1214</v>
      </c>
      <c r="AR174" s="118">
        <v>0</v>
      </c>
      <c r="AS174" s="392" t="s">
        <v>77</v>
      </c>
      <c r="AT174" s="463">
        <f t="shared" si="13"/>
        <v>0</v>
      </c>
      <c r="AU174" s="464">
        <v>11000000</v>
      </c>
      <c r="AV174" s="98">
        <f t="shared" si="14"/>
        <v>0</v>
      </c>
      <c r="AW174" s="392" t="s">
        <v>77</v>
      </c>
      <c r="AX174" s="119" t="s">
        <v>1215</v>
      </c>
      <c r="AY174" s="380" t="s">
        <v>6828</v>
      </c>
      <c r="AZ174" s="116" t="s">
        <v>69</v>
      </c>
      <c r="BA174" s="116" t="s">
        <v>69</v>
      </c>
    </row>
    <row r="175" spans="2:53" s="349" customFormat="1" ht="14.25" customHeight="1" x14ac:dyDescent="0.2">
      <c r="B175" s="116">
        <v>2024</v>
      </c>
      <c r="C175" s="116">
        <v>891780111</v>
      </c>
      <c r="D175" s="117" t="s">
        <v>64</v>
      </c>
      <c r="E175" s="118" t="s">
        <v>6827</v>
      </c>
      <c r="F175" s="168" t="s">
        <v>6826</v>
      </c>
      <c r="G175" s="218">
        <v>0</v>
      </c>
      <c r="H175" s="119" t="s">
        <v>75</v>
      </c>
      <c r="I175" s="116" t="s">
        <v>1819</v>
      </c>
      <c r="J175" s="118" t="s">
        <v>6825</v>
      </c>
      <c r="K175" s="159">
        <v>2500000</v>
      </c>
      <c r="L175" s="116" t="s">
        <v>70</v>
      </c>
      <c r="M175" s="258" t="s">
        <v>6824</v>
      </c>
      <c r="N175" s="455">
        <v>1140839086</v>
      </c>
      <c r="O175" s="389">
        <v>776</v>
      </c>
      <c r="P175" s="390">
        <v>45372</v>
      </c>
      <c r="Q175" s="159">
        <v>32014380</v>
      </c>
      <c r="R175" s="390">
        <v>45426</v>
      </c>
      <c r="S175" s="159">
        <f>+K175</f>
        <v>2500000</v>
      </c>
      <c r="T175" s="119" t="s">
        <v>69</v>
      </c>
      <c r="U175" s="389">
        <v>1082845514</v>
      </c>
      <c r="V175" s="258" t="s">
        <v>6823</v>
      </c>
      <c r="W175" s="390">
        <v>45426</v>
      </c>
      <c r="X175" s="390">
        <v>45426</v>
      </c>
      <c r="Y175" s="391" t="s">
        <v>77</v>
      </c>
      <c r="Z175" s="390">
        <v>45456</v>
      </c>
      <c r="AA175" s="124">
        <f t="shared" si="10"/>
        <v>30</v>
      </c>
      <c r="AB175" s="118">
        <v>0</v>
      </c>
      <c r="AC175" s="118">
        <v>0</v>
      </c>
      <c r="AD175" s="118">
        <v>0</v>
      </c>
      <c r="AE175" s="392" t="s">
        <v>77</v>
      </c>
      <c r="AF175" s="124">
        <f t="shared" si="11"/>
        <v>0</v>
      </c>
      <c r="AG175" s="118">
        <v>0</v>
      </c>
      <c r="AH175" s="118">
        <v>0</v>
      </c>
      <c r="AI175" s="392" t="s">
        <v>77</v>
      </c>
      <c r="AJ175" s="118">
        <v>0</v>
      </c>
      <c r="AK175" s="392" t="s">
        <v>77</v>
      </c>
      <c r="AL175" s="392" t="s">
        <v>77</v>
      </c>
      <c r="AM175" s="124">
        <f t="shared" si="12"/>
        <v>0</v>
      </c>
      <c r="AN175" s="458">
        <f>+K175+AC175-AH175</f>
        <v>2500000</v>
      </c>
      <c r="AO175" s="119" t="s">
        <v>69</v>
      </c>
      <c r="AP175" s="159">
        <f t="shared" si="15"/>
        <v>2500000</v>
      </c>
      <c r="AQ175" s="119" t="s">
        <v>1214</v>
      </c>
      <c r="AR175" s="118">
        <v>0</v>
      </c>
      <c r="AS175" s="392" t="s">
        <v>77</v>
      </c>
      <c r="AT175" s="463">
        <f t="shared" si="13"/>
        <v>0</v>
      </c>
      <c r="AU175" s="464">
        <v>2500000</v>
      </c>
      <c r="AV175" s="98">
        <f t="shared" si="14"/>
        <v>0</v>
      </c>
      <c r="AW175" s="392" t="s">
        <v>77</v>
      </c>
      <c r="AX175" s="119" t="s">
        <v>1215</v>
      </c>
      <c r="AY175" s="380" t="s">
        <v>6822</v>
      </c>
      <c r="AZ175" s="116" t="s">
        <v>69</v>
      </c>
      <c r="BA175" s="116" t="s">
        <v>69</v>
      </c>
    </row>
    <row r="176" spans="2:53" s="349" customFormat="1" ht="14.25" customHeight="1" x14ac:dyDescent="0.2">
      <c r="B176" s="116">
        <v>2024</v>
      </c>
      <c r="C176" s="116">
        <v>891780111</v>
      </c>
      <c r="D176" s="117" t="s">
        <v>64</v>
      </c>
      <c r="E176" s="118" t="s">
        <v>6821</v>
      </c>
      <c r="F176" s="168" t="s">
        <v>6820</v>
      </c>
      <c r="G176" s="218">
        <v>0</v>
      </c>
      <c r="H176" s="119" t="s">
        <v>75</v>
      </c>
      <c r="I176" s="116" t="s">
        <v>1819</v>
      </c>
      <c r="J176" s="118" t="s">
        <v>6819</v>
      </c>
      <c r="K176" s="159">
        <v>16510000</v>
      </c>
      <c r="L176" s="116" t="s">
        <v>70</v>
      </c>
      <c r="M176" s="258" t="s">
        <v>6818</v>
      </c>
      <c r="N176" s="455">
        <v>1083034205</v>
      </c>
      <c r="O176" s="389">
        <v>889</v>
      </c>
      <c r="P176" s="390">
        <v>45391</v>
      </c>
      <c r="Q176" s="159">
        <v>41409519</v>
      </c>
      <c r="R176" s="390">
        <v>45426</v>
      </c>
      <c r="S176" s="159">
        <f>+K176</f>
        <v>16510000</v>
      </c>
      <c r="T176" s="119" t="s">
        <v>69</v>
      </c>
      <c r="U176" s="389">
        <v>91156594</v>
      </c>
      <c r="V176" s="258" t="s">
        <v>6817</v>
      </c>
      <c r="W176" s="390">
        <v>45426</v>
      </c>
      <c r="X176" s="390">
        <v>45426</v>
      </c>
      <c r="Y176" s="391" t="s">
        <v>77</v>
      </c>
      <c r="Z176" s="390">
        <v>45578</v>
      </c>
      <c r="AA176" s="124">
        <f t="shared" si="10"/>
        <v>152</v>
      </c>
      <c r="AB176" s="118">
        <v>0</v>
      </c>
      <c r="AC176" s="118">
        <v>0</v>
      </c>
      <c r="AD176" s="118">
        <v>0</v>
      </c>
      <c r="AE176" s="392" t="s">
        <v>77</v>
      </c>
      <c r="AF176" s="124">
        <f t="shared" si="11"/>
        <v>0</v>
      </c>
      <c r="AG176" s="118">
        <v>0</v>
      </c>
      <c r="AH176" s="118">
        <v>0</v>
      </c>
      <c r="AI176" s="392" t="s">
        <v>77</v>
      </c>
      <c r="AJ176" s="118">
        <v>0</v>
      </c>
      <c r="AK176" s="392" t="s">
        <v>77</v>
      </c>
      <c r="AL176" s="392" t="s">
        <v>77</v>
      </c>
      <c r="AM176" s="124">
        <f t="shared" si="12"/>
        <v>0</v>
      </c>
      <c r="AN176" s="458">
        <f>+K176+AC176-AH176</f>
        <v>16510000</v>
      </c>
      <c r="AO176" s="119" t="s">
        <v>69</v>
      </c>
      <c r="AP176" s="159">
        <f t="shared" si="15"/>
        <v>16510000</v>
      </c>
      <c r="AQ176" s="119" t="s">
        <v>1214</v>
      </c>
      <c r="AR176" s="118">
        <v>0</v>
      </c>
      <c r="AS176" s="392" t="s">
        <v>77</v>
      </c>
      <c r="AT176" s="463">
        <f t="shared" si="13"/>
        <v>0</v>
      </c>
      <c r="AU176" s="464">
        <v>16510000</v>
      </c>
      <c r="AV176" s="98">
        <f t="shared" si="14"/>
        <v>0</v>
      </c>
      <c r="AW176" s="392" t="s">
        <v>77</v>
      </c>
      <c r="AX176" s="119" t="s">
        <v>1215</v>
      </c>
      <c r="AY176" s="380" t="s">
        <v>6816</v>
      </c>
      <c r="AZ176" s="116" t="s">
        <v>69</v>
      </c>
      <c r="BA176" s="116" t="s">
        <v>69</v>
      </c>
    </row>
    <row r="177" spans="2:53" s="349" customFormat="1" ht="14.25" customHeight="1" x14ac:dyDescent="0.2">
      <c r="B177" s="116">
        <v>2024</v>
      </c>
      <c r="C177" s="116">
        <v>891780111</v>
      </c>
      <c r="D177" s="117" t="s">
        <v>64</v>
      </c>
      <c r="E177" s="118" t="s">
        <v>6815</v>
      </c>
      <c r="F177" s="168" t="s">
        <v>6814</v>
      </c>
      <c r="G177" s="218">
        <v>0</v>
      </c>
      <c r="H177" s="119" t="s">
        <v>75</v>
      </c>
      <c r="I177" s="116" t="s">
        <v>1819</v>
      </c>
      <c r="J177" s="118" t="s">
        <v>6813</v>
      </c>
      <c r="K177" s="159">
        <v>12000000</v>
      </c>
      <c r="L177" s="116" t="s">
        <v>70</v>
      </c>
      <c r="M177" s="258" t="s">
        <v>6812</v>
      </c>
      <c r="N177" s="455">
        <v>1143403843</v>
      </c>
      <c r="O177" s="389">
        <v>37</v>
      </c>
      <c r="P177" s="390">
        <v>45306</v>
      </c>
      <c r="Q177" s="159">
        <v>132500000</v>
      </c>
      <c r="R177" s="390">
        <v>45427</v>
      </c>
      <c r="S177" s="159">
        <f>+K177</f>
        <v>12000000</v>
      </c>
      <c r="T177" s="119" t="s">
        <v>69</v>
      </c>
      <c r="U177" s="389">
        <v>52389076</v>
      </c>
      <c r="V177" s="258" t="s">
        <v>6811</v>
      </c>
      <c r="W177" s="390">
        <v>45427</v>
      </c>
      <c r="X177" s="390">
        <v>45427</v>
      </c>
      <c r="Y177" s="391" t="s">
        <v>77</v>
      </c>
      <c r="Z177" s="390">
        <v>45549</v>
      </c>
      <c r="AA177" s="124">
        <f t="shared" si="10"/>
        <v>122</v>
      </c>
      <c r="AB177" s="118">
        <v>0</v>
      </c>
      <c r="AC177" s="118">
        <v>0</v>
      </c>
      <c r="AD177" s="118">
        <v>0</v>
      </c>
      <c r="AE177" s="392" t="s">
        <v>77</v>
      </c>
      <c r="AF177" s="124">
        <f t="shared" si="11"/>
        <v>0</v>
      </c>
      <c r="AG177" s="118">
        <v>0</v>
      </c>
      <c r="AH177" s="118">
        <v>0</v>
      </c>
      <c r="AI177" s="392" t="s">
        <v>77</v>
      </c>
      <c r="AJ177" s="118">
        <v>0</v>
      </c>
      <c r="AK177" s="392" t="s">
        <v>77</v>
      </c>
      <c r="AL177" s="392" t="s">
        <v>77</v>
      </c>
      <c r="AM177" s="124">
        <f t="shared" si="12"/>
        <v>0</v>
      </c>
      <c r="AN177" s="458">
        <f>+K177+AC177-AH177</f>
        <v>12000000</v>
      </c>
      <c r="AO177" s="119" t="s">
        <v>69</v>
      </c>
      <c r="AP177" s="159">
        <f t="shared" si="15"/>
        <v>12000000</v>
      </c>
      <c r="AQ177" s="119" t="s">
        <v>1214</v>
      </c>
      <c r="AR177" s="118">
        <v>0</v>
      </c>
      <c r="AS177" s="392" t="s">
        <v>77</v>
      </c>
      <c r="AT177" s="463">
        <f t="shared" si="13"/>
        <v>1500000</v>
      </c>
      <c r="AU177" s="464">
        <v>10500000</v>
      </c>
      <c r="AV177" s="98">
        <f t="shared" si="14"/>
        <v>0.125</v>
      </c>
      <c r="AW177" s="392" t="s">
        <v>77</v>
      </c>
      <c r="AX177" s="119" t="s">
        <v>1215</v>
      </c>
      <c r="AY177" s="380" t="s">
        <v>6810</v>
      </c>
      <c r="AZ177" s="116" t="s">
        <v>69</v>
      </c>
      <c r="BA177" s="116" t="s">
        <v>69</v>
      </c>
    </row>
    <row r="178" spans="2:53" s="349" customFormat="1" ht="14.25" customHeight="1" x14ac:dyDescent="0.2">
      <c r="B178" s="116">
        <v>2024</v>
      </c>
      <c r="C178" s="116">
        <v>891780111</v>
      </c>
      <c r="D178" s="117" t="s">
        <v>64</v>
      </c>
      <c r="E178" s="118" t="s">
        <v>6809</v>
      </c>
      <c r="F178" s="168" t="s">
        <v>6808</v>
      </c>
      <c r="G178" s="218">
        <v>0</v>
      </c>
      <c r="H178" s="119" t="s">
        <v>75</v>
      </c>
      <c r="I178" s="116" t="s">
        <v>1819</v>
      </c>
      <c r="J178" s="118" t="s">
        <v>6807</v>
      </c>
      <c r="K178" s="159">
        <v>8116990</v>
      </c>
      <c r="L178" s="116" t="s">
        <v>70</v>
      </c>
      <c r="M178" s="393" t="s">
        <v>6806</v>
      </c>
      <c r="N178" s="456" t="s">
        <v>6805</v>
      </c>
      <c r="O178" s="389">
        <v>875</v>
      </c>
      <c r="P178" s="390">
        <v>45391</v>
      </c>
      <c r="Q178" s="159">
        <v>67919885</v>
      </c>
      <c r="R178" s="390">
        <v>45432</v>
      </c>
      <c r="S178" s="159">
        <f>+K178</f>
        <v>8116990</v>
      </c>
      <c r="T178" s="119" t="s">
        <v>69</v>
      </c>
      <c r="U178" s="389">
        <v>3377635</v>
      </c>
      <c r="V178" s="258" t="s">
        <v>6804</v>
      </c>
      <c r="W178" s="390">
        <v>45432</v>
      </c>
      <c r="X178" s="390">
        <v>45432</v>
      </c>
      <c r="Y178" s="391" t="s">
        <v>77</v>
      </c>
      <c r="Z178" s="390">
        <v>45523</v>
      </c>
      <c r="AA178" s="124">
        <f t="shared" si="10"/>
        <v>91</v>
      </c>
      <c r="AB178" s="118">
        <v>0</v>
      </c>
      <c r="AC178" s="118">
        <v>0</v>
      </c>
      <c r="AD178" s="118">
        <v>0</v>
      </c>
      <c r="AE178" s="392" t="s">
        <v>77</v>
      </c>
      <c r="AF178" s="124">
        <f t="shared" si="11"/>
        <v>0</v>
      </c>
      <c r="AG178" s="118">
        <v>0</v>
      </c>
      <c r="AH178" s="118">
        <v>0</v>
      </c>
      <c r="AI178" s="392" t="s">
        <v>77</v>
      </c>
      <c r="AJ178" s="118">
        <v>0</v>
      </c>
      <c r="AK178" s="392" t="s">
        <v>77</v>
      </c>
      <c r="AL178" s="392" t="s">
        <v>77</v>
      </c>
      <c r="AM178" s="124">
        <f t="shared" si="12"/>
        <v>0</v>
      </c>
      <c r="AN178" s="458">
        <f>+K178+AC178-AH178</f>
        <v>8116990</v>
      </c>
      <c r="AO178" s="119" t="s">
        <v>69</v>
      </c>
      <c r="AP178" s="159">
        <f t="shared" si="15"/>
        <v>8116990</v>
      </c>
      <c r="AQ178" s="119" t="s">
        <v>1214</v>
      </c>
      <c r="AR178" s="118">
        <v>0</v>
      </c>
      <c r="AS178" s="392" t="s">
        <v>77</v>
      </c>
      <c r="AT178" s="463">
        <f t="shared" si="13"/>
        <v>0</v>
      </c>
      <c r="AU178" s="464">
        <v>8116990</v>
      </c>
      <c r="AV178" s="98">
        <f t="shared" si="14"/>
        <v>0</v>
      </c>
      <c r="AW178" s="392" t="s">
        <v>77</v>
      </c>
      <c r="AX178" s="119" t="s">
        <v>1215</v>
      </c>
      <c r="AY178" s="380" t="s">
        <v>6803</v>
      </c>
      <c r="AZ178" s="116" t="s">
        <v>69</v>
      </c>
      <c r="BA178" s="116" t="s">
        <v>69</v>
      </c>
    </row>
    <row r="179" spans="2:53" s="349" customFormat="1" ht="14.25" customHeight="1" x14ac:dyDescent="0.2">
      <c r="B179" s="116">
        <v>2024</v>
      </c>
      <c r="C179" s="116">
        <v>891780111</v>
      </c>
      <c r="D179" s="117" t="s">
        <v>64</v>
      </c>
      <c r="E179" s="118" t="s">
        <v>6802</v>
      </c>
      <c r="F179" s="168" t="s">
        <v>6801</v>
      </c>
      <c r="G179" s="119">
        <v>0</v>
      </c>
      <c r="H179" s="119" t="s">
        <v>75</v>
      </c>
      <c r="I179" s="116" t="s">
        <v>1819</v>
      </c>
      <c r="J179" s="118" t="s">
        <v>6800</v>
      </c>
      <c r="K179" s="159">
        <v>17414634</v>
      </c>
      <c r="L179" s="116" t="s">
        <v>70</v>
      </c>
      <c r="M179" s="393" t="s">
        <v>6799</v>
      </c>
      <c r="N179" s="202">
        <v>900692909</v>
      </c>
      <c r="O179" s="389">
        <v>190</v>
      </c>
      <c r="P179" s="390">
        <v>45321</v>
      </c>
      <c r="Q179" s="159">
        <v>80000000</v>
      </c>
      <c r="R179" s="390">
        <v>45331</v>
      </c>
      <c r="S179" s="451">
        <v>17414634</v>
      </c>
      <c r="T179" s="119" t="s">
        <v>69</v>
      </c>
      <c r="U179" s="389">
        <v>36669284</v>
      </c>
      <c r="V179" s="258" t="s">
        <v>4232</v>
      </c>
      <c r="W179" s="390">
        <v>45331</v>
      </c>
      <c r="X179" s="390">
        <v>45331</v>
      </c>
      <c r="Y179" s="391" t="s">
        <v>77</v>
      </c>
      <c r="Z179" s="390">
        <v>45331</v>
      </c>
      <c r="AA179" s="124">
        <f t="shared" si="10"/>
        <v>0</v>
      </c>
      <c r="AB179" s="118">
        <v>0</v>
      </c>
      <c r="AC179" s="118">
        <v>0</v>
      </c>
      <c r="AD179" s="118">
        <v>0</v>
      </c>
      <c r="AE179" s="392" t="s">
        <v>77</v>
      </c>
      <c r="AF179" s="124">
        <f t="shared" si="11"/>
        <v>0</v>
      </c>
      <c r="AG179" s="118">
        <v>0</v>
      </c>
      <c r="AH179" s="118">
        <v>0</v>
      </c>
      <c r="AI179" s="392" t="s">
        <v>77</v>
      </c>
      <c r="AJ179" s="118">
        <v>0</v>
      </c>
      <c r="AK179" s="392" t="s">
        <v>77</v>
      </c>
      <c r="AL179" s="392" t="s">
        <v>77</v>
      </c>
      <c r="AM179" s="124">
        <f t="shared" si="12"/>
        <v>0</v>
      </c>
      <c r="AN179" s="458">
        <f>+K179+AC179-AH179</f>
        <v>17414634</v>
      </c>
      <c r="AO179" s="119" t="s">
        <v>69</v>
      </c>
      <c r="AP179" s="451">
        <v>17414634</v>
      </c>
      <c r="AQ179" s="119" t="s">
        <v>1214</v>
      </c>
      <c r="AR179" s="118">
        <v>0</v>
      </c>
      <c r="AS179" s="392" t="s">
        <v>77</v>
      </c>
      <c r="AT179" s="463">
        <f t="shared" si="13"/>
        <v>17414634</v>
      </c>
      <c r="AU179" s="464">
        <v>0</v>
      </c>
      <c r="AV179" s="98">
        <f t="shared" si="14"/>
        <v>1</v>
      </c>
      <c r="AW179" s="392" t="s">
        <v>77</v>
      </c>
      <c r="AX179" s="119" t="s">
        <v>1497</v>
      </c>
      <c r="AY179" s="168" t="s">
        <v>6798</v>
      </c>
      <c r="AZ179" s="116" t="s">
        <v>69</v>
      </c>
      <c r="BA179" s="116" t="s">
        <v>3456</v>
      </c>
    </row>
    <row r="180" spans="2:53" s="349" customFormat="1" ht="14.25" customHeight="1" x14ac:dyDescent="0.2">
      <c r="B180" s="116">
        <v>2024</v>
      </c>
      <c r="C180" s="116">
        <v>891780111</v>
      </c>
      <c r="D180" s="117" t="s">
        <v>64</v>
      </c>
      <c r="E180" s="118" t="s">
        <v>6797</v>
      </c>
      <c r="F180" s="124" t="s">
        <v>6796</v>
      </c>
      <c r="G180" s="119">
        <v>0</v>
      </c>
      <c r="H180" s="119" t="s">
        <v>75</v>
      </c>
      <c r="I180" s="116" t="s">
        <v>1819</v>
      </c>
      <c r="J180" s="118" t="s">
        <v>6795</v>
      </c>
      <c r="K180" s="159">
        <v>50000000</v>
      </c>
      <c r="L180" s="116" t="s">
        <v>70</v>
      </c>
      <c r="M180" s="393" t="s">
        <v>6794</v>
      </c>
      <c r="N180" s="455">
        <v>1082994721</v>
      </c>
      <c r="O180" s="389">
        <v>218</v>
      </c>
      <c r="P180" s="390">
        <v>45322</v>
      </c>
      <c r="Q180" s="159">
        <v>190000000</v>
      </c>
      <c r="R180" s="390">
        <v>45342</v>
      </c>
      <c r="S180" s="451">
        <v>50000000</v>
      </c>
      <c r="T180" s="119" t="s">
        <v>69</v>
      </c>
      <c r="U180" s="389">
        <v>1082884010</v>
      </c>
      <c r="V180" s="258" t="s">
        <v>6591</v>
      </c>
      <c r="W180" s="390">
        <v>45342</v>
      </c>
      <c r="X180" s="390">
        <v>45342</v>
      </c>
      <c r="Y180" s="391" t="s">
        <v>77</v>
      </c>
      <c r="Z180" s="390">
        <v>45657</v>
      </c>
      <c r="AA180" s="124">
        <f t="shared" si="10"/>
        <v>315</v>
      </c>
      <c r="AB180" s="118">
        <v>0</v>
      </c>
      <c r="AC180" s="118">
        <v>0</v>
      </c>
      <c r="AD180" s="118">
        <v>0</v>
      </c>
      <c r="AE180" s="392" t="s">
        <v>77</v>
      </c>
      <c r="AF180" s="124">
        <f t="shared" si="11"/>
        <v>0</v>
      </c>
      <c r="AG180" s="118">
        <v>0</v>
      </c>
      <c r="AH180" s="118">
        <v>0</v>
      </c>
      <c r="AI180" s="392" t="s">
        <v>77</v>
      </c>
      <c r="AJ180" s="118">
        <v>0</v>
      </c>
      <c r="AK180" s="392" t="s">
        <v>77</v>
      </c>
      <c r="AL180" s="392" t="s">
        <v>77</v>
      </c>
      <c r="AM180" s="124">
        <f t="shared" si="12"/>
        <v>0</v>
      </c>
      <c r="AN180" s="458">
        <f>+K180+AC180-AH180</f>
        <v>50000000</v>
      </c>
      <c r="AO180" s="119" t="s">
        <v>69</v>
      </c>
      <c r="AP180" s="451">
        <v>50000000</v>
      </c>
      <c r="AQ180" s="119" t="s">
        <v>1214</v>
      </c>
      <c r="AR180" s="118">
        <v>0</v>
      </c>
      <c r="AS180" s="392" t="s">
        <v>77</v>
      </c>
      <c r="AT180" s="463">
        <f t="shared" si="13"/>
        <v>11789400</v>
      </c>
      <c r="AU180" s="464">
        <v>38210600</v>
      </c>
      <c r="AV180" s="98">
        <f t="shared" si="14"/>
        <v>0.235788</v>
      </c>
      <c r="AW180" s="392" t="s">
        <v>77</v>
      </c>
      <c r="AX180" s="119" t="s">
        <v>1215</v>
      </c>
      <c r="AY180" s="124" t="s">
        <v>6793</v>
      </c>
      <c r="AZ180" s="116" t="s">
        <v>69</v>
      </c>
      <c r="BA180" s="116" t="s">
        <v>3456</v>
      </c>
    </row>
    <row r="181" spans="2:53" s="349" customFormat="1" ht="14.25" customHeight="1" x14ac:dyDescent="0.2">
      <c r="B181" s="116">
        <v>2024</v>
      </c>
      <c r="C181" s="116">
        <v>891780111</v>
      </c>
      <c r="D181" s="117" t="s">
        <v>64</v>
      </c>
      <c r="E181" s="118" t="s">
        <v>6792</v>
      </c>
      <c r="F181" s="124" t="s">
        <v>6791</v>
      </c>
      <c r="G181" s="119">
        <v>0</v>
      </c>
      <c r="H181" s="119" t="s">
        <v>75</v>
      </c>
      <c r="I181" s="116" t="s">
        <v>1819</v>
      </c>
      <c r="J181" s="118" t="s">
        <v>6790</v>
      </c>
      <c r="K181" s="159">
        <v>21320000</v>
      </c>
      <c r="L181" s="116" t="s">
        <v>70</v>
      </c>
      <c r="M181" s="393" t="s">
        <v>6789</v>
      </c>
      <c r="N181" s="455">
        <v>900769848</v>
      </c>
      <c r="O181" s="389">
        <v>409</v>
      </c>
      <c r="P181" s="390">
        <v>45341</v>
      </c>
      <c r="Q181" s="159">
        <v>50000000</v>
      </c>
      <c r="R181" s="390">
        <v>45343</v>
      </c>
      <c r="S181" s="451">
        <v>21320000</v>
      </c>
      <c r="T181" s="119" t="s">
        <v>69</v>
      </c>
      <c r="U181" s="389">
        <v>52705148</v>
      </c>
      <c r="V181" s="258" t="s">
        <v>6788</v>
      </c>
      <c r="W181" s="390">
        <v>45343</v>
      </c>
      <c r="X181" s="390">
        <v>45343</v>
      </c>
      <c r="Y181" s="391" t="s">
        <v>77</v>
      </c>
      <c r="Z181" s="390">
        <v>45493</v>
      </c>
      <c r="AA181" s="124">
        <f t="shared" si="10"/>
        <v>150</v>
      </c>
      <c r="AB181" s="118">
        <v>0</v>
      </c>
      <c r="AC181" s="118">
        <v>0</v>
      </c>
      <c r="AD181" s="118">
        <v>0</v>
      </c>
      <c r="AE181" s="392" t="s">
        <v>77</v>
      </c>
      <c r="AF181" s="124">
        <f t="shared" si="11"/>
        <v>0</v>
      </c>
      <c r="AG181" s="118">
        <v>0</v>
      </c>
      <c r="AH181" s="118">
        <v>0</v>
      </c>
      <c r="AI181" s="392" t="s">
        <v>77</v>
      </c>
      <c r="AJ181" s="118">
        <v>0</v>
      </c>
      <c r="AK181" s="392" t="s">
        <v>77</v>
      </c>
      <c r="AL181" s="392" t="s">
        <v>77</v>
      </c>
      <c r="AM181" s="124">
        <f t="shared" si="12"/>
        <v>0</v>
      </c>
      <c r="AN181" s="458">
        <f>+K181+AC181-AH181</f>
        <v>21320000</v>
      </c>
      <c r="AO181" s="119" t="s">
        <v>1214</v>
      </c>
      <c r="AP181" s="159">
        <v>0</v>
      </c>
      <c r="AQ181" s="119" t="s">
        <v>1214</v>
      </c>
      <c r="AR181" s="118">
        <v>0</v>
      </c>
      <c r="AS181" s="392" t="s">
        <v>77</v>
      </c>
      <c r="AT181" s="463">
        <f t="shared" si="13"/>
        <v>7106666.6699999999</v>
      </c>
      <c r="AU181" s="464">
        <v>14213333.33</v>
      </c>
      <c r="AV181" s="98">
        <f t="shared" si="14"/>
        <v>0.33333333348968103</v>
      </c>
      <c r="AW181" s="392" t="s">
        <v>77</v>
      </c>
      <c r="AX181" s="119" t="s">
        <v>1215</v>
      </c>
      <c r="AY181" s="124" t="s">
        <v>6787</v>
      </c>
      <c r="AZ181" s="116" t="s">
        <v>69</v>
      </c>
      <c r="BA181" s="116" t="s">
        <v>3456</v>
      </c>
    </row>
    <row r="182" spans="2:53" s="349" customFormat="1" ht="14.25" customHeight="1" x14ac:dyDescent="0.2">
      <c r="B182" s="116">
        <v>2024</v>
      </c>
      <c r="C182" s="116">
        <v>891780111</v>
      </c>
      <c r="D182" s="117" t="s">
        <v>64</v>
      </c>
      <c r="E182" s="118" t="s">
        <v>6786</v>
      </c>
      <c r="F182" s="124" t="s">
        <v>6785</v>
      </c>
      <c r="G182" s="119">
        <v>0</v>
      </c>
      <c r="H182" s="119" t="s">
        <v>75</v>
      </c>
      <c r="I182" s="116" t="s">
        <v>1819</v>
      </c>
      <c r="J182" s="118" t="s">
        <v>6784</v>
      </c>
      <c r="K182" s="159">
        <v>12000000</v>
      </c>
      <c r="L182" s="116" t="s">
        <v>70</v>
      </c>
      <c r="M182" s="393" t="s">
        <v>6783</v>
      </c>
      <c r="N182" s="202">
        <v>901690236</v>
      </c>
      <c r="O182" s="389">
        <v>120</v>
      </c>
      <c r="P182" s="390">
        <v>45313</v>
      </c>
      <c r="Q182" s="159">
        <v>28250000</v>
      </c>
      <c r="R182" s="390">
        <v>45345</v>
      </c>
      <c r="S182" s="159">
        <v>12000000</v>
      </c>
      <c r="T182" s="119" t="s">
        <v>69</v>
      </c>
      <c r="U182" s="389">
        <v>63563343</v>
      </c>
      <c r="V182" s="258" t="s">
        <v>6782</v>
      </c>
      <c r="W182" s="390">
        <v>45345</v>
      </c>
      <c r="X182" s="390">
        <v>45345</v>
      </c>
      <c r="Y182" s="391" t="s">
        <v>77</v>
      </c>
      <c r="Z182" s="390">
        <v>45349</v>
      </c>
      <c r="AA182" s="124">
        <f t="shared" si="10"/>
        <v>4</v>
      </c>
      <c r="AB182" s="118">
        <v>0</v>
      </c>
      <c r="AC182" s="118">
        <v>0</v>
      </c>
      <c r="AD182" s="118">
        <v>0</v>
      </c>
      <c r="AE182" s="392" t="s">
        <v>77</v>
      </c>
      <c r="AF182" s="124">
        <f t="shared" si="11"/>
        <v>0</v>
      </c>
      <c r="AG182" s="118">
        <v>0</v>
      </c>
      <c r="AH182" s="118">
        <v>0</v>
      </c>
      <c r="AI182" s="392" t="s">
        <v>77</v>
      </c>
      <c r="AJ182" s="118">
        <v>0</v>
      </c>
      <c r="AK182" s="392" t="s">
        <v>77</v>
      </c>
      <c r="AL182" s="392" t="s">
        <v>77</v>
      </c>
      <c r="AM182" s="124">
        <f t="shared" si="12"/>
        <v>0</v>
      </c>
      <c r="AN182" s="458">
        <f>+K182+AC182-AH182</f>
        <v>12000000</v>
      </c>
      <c r="AO182" s="119" t="s">
        <v>1214</v>
      </c>
      <c r="AP182" s="159">
        <v>0</v>
      </c>
      <c r="AQ182" s="119" t="s">
        <v>1214</v>
      </c>
      <c r="AR182" s="118">
        <v>0</v>
      </c>
      <c r="AS182" s="392" t="s">
        <v>77</v>
      </c>
      <c r="AT182" s="463">
        <f t="shared" si="13"/>
        <v>12000000</v>
      </c>
      <c r="AU182" s="464">
        <v>0</v>
      </c>
      <c r="AV182" s="98">
        <f t="shared" si="14"/>
        <v>1</v>
      </c>
      <c r="AW182" s="392" t="s">
        <v>77</v>
      </c>
      <c r="AX182" s="119" t="s">
        <v>1497</v>
      </c>
      <c r="AY182" s="124" t="s">
        <v>6781</v>
      </c>
      <c r="AZ182" s="116" t="s">
        <v>69</v>
      </c>
      <c r="BA182" s="116" t="s">
        <v>3456</v>
      </c>
    </row>
    <row r="183" spans="2:53" s="349" customFormat="1" ht="14.25" customHeight="1" x14ac:dyDescent="0.2">
      <c r="B183" s="116">
        <v>2024</v>
      </c>
      <c r="C183" s="116">
        <v>891780111</v>
      </c>
      <c r="D183" s="117" t="s">
        <v>64</v>
      </c>
      <c r="E183" s="118" t="s">
        <v>6780</v>
      </c>
      <c r="F183" s="124" t="s">
        <v>6779</v>
      </c>
      <c r="G183" s="119">
        <v>0</v>
      </c>
      <c r="H183" s="119" t="s">
        <v>75</v>
      </c>
      <c r="I183" s="116" t="s">
        <v>1819</v>
      </c>
      <c r="J183" s="118" t="s">
        <v>6778</v>
      </c>
      <c r="K183" s="159">
        <v>5332390</v>
      </c>
      <c r="L183" s="116" t="s">
        <v>70</v>
      </c>
      <c r="M183" s="258" t="s">
        <v>6777</v>
      </c>
      <c r="N183" s="455">
        <v>830034233</v>
      </c>
      <c r="O183" s="389">
        <v>297</v>
      </c>
      <c r="P183" s="390">
        <v>45329</v>
      </c>
      <c r="Q183" s="159">
        <v>5332390</v>
      </c>
      <c r="R183" s="390">
        <v>45356</v>
      </c>
      <c r="S183" s="159">
        <v>5332390</v>
      </c>
      <c r="T183" s="119" t="s">
        <v>69</v>
      </c>
      <c r="U183" s="389">
        <v>52389076</v>
      </c>
      <c r="V183" s="258" t="s">
        <v>6776</v>
      </c>
      <c r="W183" s="390">
        <v>45356</v>
      </c>
      <c r="X183" s="390">
        <v>45356</v>
      </c>
      <c r="Y183" s="391" t="s">
        <v>77</v>
      </c>
      <c r="Z183" s="390">
        <v>45415</v>
      </c>
      <c r="AA183" s="124">
        <f t="shared" si="10"/>
        <v>59</v>
      </c>
      <c r="AB183" s="118">
        <v>0</v>
      </c>
      <c r="AC183" s="118">
        <v>0</v>
      </c>
      <c r="AD183" s="118">
        <v>0</v>
      </c>
      <c r="AE183" s="392" t="s">
        <v>77</v>
      </c>
      <c r="AF183" s="124">
        <f t="shared" si="11"/>
        <v>0</v>
      </c>
      <c r="AG183" s="118">
        <v>0</v>
      </c>
      <c r="AH183" s="118">
        <v>0</v>
      </c>
      <c r="AI183" s="392" t="s">
        <v>77</v>
      </c>
      <c r="AJ183" s="118">
        <v>0</v>
      </c>
      <c r="AK183" s="392" t="s">
        <v>77</v>
      </c>
      <c r="AL183" s="392" t="s">
        <v>77</v>
      </c>
      <c r="AM183" s="124">
        <f t="shared" si="12"/>
        <v>0</v>
      </c>
      <c r="AN183" s="458">
        <f>+K183+AC183-AH183</f>
        <v>5332390</v>
      </c>
      <c r="AO183" s="119" t="s">
        <v>69</v>
      </c>
      <c r="AP183" s="159">
        <v>5332390</v>
      </c>
      <c r="AQ183" s="119" t="s">
        <v>1214</v>
      </c>
      <c r="AR183" s="118">
        <v>0</v>
      </c>
      <c r="AS183" s="392" t="s">
        <v>77</v>
      </c>
      <c r="AT183" s="463">
        <f t="shared" si="13"/>
        <v>5332390</v>
      </c>
      <c r="AU183" s="464">
        <v>0</v>
      </c>
      <c r="AV183" s="98">
        <f t="shared" si="14"/>
        <v>1</v>
      </c>
      <c r="AW183" s="392" t="s">
        <v>77</v>
      </c>
      <c r="AX183" s="119" t="s">
        <v>1497</v>
      </c>
      <c r="AY183" s="124" t="s">
        <v>6775</v>
      </c>
      <c r="AZ183" s="116" t="s">
        <v>69</v>
      </c>
      <c r="BA183" s="116" t="s">
        <v>3456</v>
      </c>
    </row>
    <row r="184" spans="2:53" s="349" customFormat="1" ht="14.25" customHeight="1" x14ac:dyDescent="0.2">
      <c r="B184" s="116">
        <v>2024</v>
      </c>
      <c r="C184" s="116">
        <v>891780111</v>
      </c>
      <c r="D184" s="117" t="s">
        <v>64</v>
      </c>
      <c r="E184" s="118" t="s">
        <v>6774</v>
      </c>
      <c r="F184" s="124" t="s">
        <v>6773</v>
      </c>
      <c r="G184" s="119">
        <v>0</v>
      </c>
      <c r="H184" s="119" t="s">
        <v>75</v>
      </c>
      <c r="I184" s="116" t="s">
        <v>1819</v>
      </c>
      <c r="J184" s="118" t="s">
        <v>6772</v>
      </c>
      <c r="K184" s="159">
        <v>85000000</v>
      </c>
      <c r="L184" s="116" t="s">
        <v>70</v>
      </c>
      <c r="M184" s="258" t="s">
        <v>6771</v>
      </c>
      <c r="N184" s="455">
        <v>800176618</v>
      </c>
      <c r="O184" s="389">
        <v>403</v>
      </c>
      <c r="P184" s="390">
        <v>45341</v>
      </c>
      <c r="Q184" s="159">
        <v>524300000</v>
      </c>
      <c r="R184" s="390">
        <v>45364</v>
      </c>
      <c r="S184" s="159">
        <v>85000000</v>
      </c>
      <c r="T184" s="119" t="s">
        <v>69</v>
      </c>
      <c r="U184" s="389">
        <v>22545553</v>
      </c>
      <c r="V184" s="258" t="s">
        <v>6770</v>
      </c>
      <c r="W184" s="390">
        <v>45364</v>
      </c>
      <c r="X184" s="390">
        <v>45364</v>
      </c>
      <c r="Y184" s="391" t="s">
        <v>77</v>
      </c>
      <c r="Z184" s="390">
        <v>45565</v>
      </c>
      <c r="AA184" s="124">
        <f t="shared" si="10"/>
        <v>201</v>
      </c>
      <c r="AB184" s="118">
        <v>0</v>
      </c>
      <c r="AC184" s="118">
        <v>0</v>
      </c>
      <c r="AD184" s="118">
        <v>0</v>
      </c>
      <c r="AE184" s="392" t="s">
        <v>77</v>
      </c>
      <c r="AF184" s="124">
        <f t="shared" si="11"/>
        <v>0</v>
      </c>
      <c r="AG184" s="118">
        <v>0</v>
      </c>
      <c r="AH184" s="118">
        <v>0</v>
      </c>
      <c r="AI184" s="392" t="s">
        <v>77</v>
      </c>
      <c r="AJ184" s="118">
        <v>0</v>
      </c>
      <c r="AK184" s="392" t="s">
        <v>77</v>
      </c>
      <c r="AL184" s="392" t="s">
        <v>77</v>
      </c>
      <c r="AM184" s="124">
        <f t="shared" si="12"/>
        <v>0</v>
      </c>
      <c r="AN184" s="458">
        <f>+K184+AC184-AH184</f>
        <v>85000000</v>
      </c>
      <c r="AO184" s="119" t="s">
        <v>1214</v>
      </c>
      <c r="AP184" s="159">
        <v>0</v>
      </c>
      <c r="AQ184" s="119" t="s">
        <v>1214</v>
      </c>
      <c r="AR184" s="118">
        <v>0</v>
      </c>
      <c r="AS184" s="392" t="s">
        <v>77</v>
      </c>
      <c r="AT184" s="463">
        <f t="shared" si="13"/>
        <v>0</v>
      </c>
      <c r="AU184" s="464">
        <v>85000000</v>
      </c>
      <c r="AV184" s="98">
        <f t="shared" si="14"/>
        <v>0</v>
      </c>
      <c r="AW184" s="392" t="s">
        <v>77</v>
      </c>
      <c r="AX184" s="119" t="s">
        <v>1215</v>
      </c>
      <c r="AY184" s="124" t="s">
        <v>6769</v>
      </c>
      <c r="AZ184" s="116" t="s">
        <v>69</v>
      </c>
      <c r="BA184" s="116" t="s">
        <v>3456</v>
      </c>
    </row>
    <row r="185" spans="2:53" s="349" customFormat="1" ht="14.25" customHeight="1" x14ac:dyDescent="0.2">
      <c r="B185" s="116">
        <v>2024</v>
      </c>
      <c r="C185" s="116">
        <v>891780111</v>
      </c>
      <c r="D185" s="117" t="s">
        <v>64</v>
      </c>
      <c r="E185" s="118" t="s">
        <v>6768</v>
      </c>
      <c r="F185" s="124" t="s">
        <v>6767</v>
      </c>
      <c r="G185" s="119">
        <v>0</v>
      </c>
      <c r="H185" s="119" t="s">
        <v>75</v>
      </c>
      <c r="I185" s="116" t="s">
        <v>1819</v>
      </c>
      <c r="J185" s="118" t="s">
        <v>6766</v>
      </c>
      <c r="K185" s="159">
        <v>17452626</v>
      </c>
      <c r="L185" s="116" t="s">
        <v>70</v>
      </c>
      <c r="M185" s="393" t="s">
        <v>6765</v>
      </c>
      <c r="N185" s="202">
        <v>860002464</v>
      </c>
      <c r="O185" s="389">
        <v>192</v>
      </c>
      <c r="P185" s="390">
        <v>45321</v>
      </c>
      <c r="Q185" s="159">
        <v>65000000</v>
      </c>
      <c r="R185" s="390">
        <v>45369</v>
      </c>
      <c r="S185" s="159">
        <v>17452626</v>
      </c>
      <c r="T185" s="119" t="s">
        <v>69</v>
      </c>
      <c r="U185" s="389">
        <v>85155551</v>
      </c>
      <c r="V185" s="258" t="s">
        <v>6746</v>
      </c>
      <c r="W185" s="390">
        <v>45369</v>
      </c>
      <c r="X185" s="390">
        <v>45399</v>
      </c>
      <c r="Y185" s="391" t="s">
        <v>77</v>
      </c>
      <c r="Z185" s="394">
        <v>45414</v>
      </c>
      <c r="AA185" s="124">
        <f t="shared" si="10"/>
        <v>15</v>
      </c>
      <c r="AB185" s="118">
        <v>0</v>
      </c>
      <c r="AC185" s="118">
        <v>0</v>
      </c>
      <c r="AD185" s="118">
        <v>0</v>
      </c>
      <c r="AE185" s="392" t="s">
        <v>77</v>
      </c>
      <c r="AF185" s="124">
        <f t="shared" si="11"/>
        <v>0</v>
      </c>
      <c r="AG185" s="118">
        <v>0</v>
      </c>
      <c r="AH185" s="118">
        <v>0</v>
      </c>
      <c r="AI185" s="392" t="s">
        <v>77</v>
      </c>
      <c r="AJ185" s="118">
        <v>0</v>
      </c>
      <c r="AK185" s="392" t="s">
        <v>77</v>
      </c>
      <c r="AL185" s="392" t="s">
        <v>77</v>
      </c>
      <c r="AM185" s="124">
        <f t="shared" si="12"/>
        <v>0</v>
      </c>
      <c r="AN185" s="458">
        <f>+K185+AC185-AH185</f>
        <v>17452626</v>
      </c>
      <c r="AO185" s="119" t="s">
        <v>69</v>
      </c>
      <c r="AP185" s="159">
        <v>17452626</v>
      </c>
      <c r="AQ185" s="119" t="s">
        <v>1214</v>
      </c>
      <c r="AR185" s="118">
        <v>0</v>
      </c>
      <c r="AS185" s="392" t="s">
        <v>77</v>
      </c>
      <c r="AT185" s="463">
        <f t="shared" si="13"/>
        <v>17452626</v>
      </c>
      <c r="AU185" s="464">
        <v>0</v>
      </c>
      <c r="AV185" s="98">
        <f t="shared" si="14"/>
        <v>1</v>
      </c>
      <c r="AW185" s="392" t="s">
        <v>77</v>
      </c>
      <c r="AX185" s="119" t="s">
        <v>1497</v>
      </c>
      <c r="AY185" s="124" t="s">
        <v>6764</v>
      </c>
      <c r="AZ185" s="116" t="s">
        <v>69</v>
      </c>
      <c r="BA185" s="116" t="s">
        <v>3456</v>
      </c>
    </row>
    <row r="186" spans="2:53" s="349" customFormat="1" ht="14.25" customHeight="1" x14ac:dyDescent="0.2">
      <c r="B186" s="116">
        <v>2024</v>
      </c>
      <c r="C186" s="116">
        <v>891780111</v>
      </c>
      <c r="D186" s="117" t="s">
        <v>64</v>
      </c>
      <c r="E186" s="118" t="s">
        <v>6763</v>
      </c>
      <c r="F186" s="124" t="s">
        <v>6762</v>
      </c>
      <c r="G186" s="119">
        <v>0</v>
      </c>
      <c r="H186" s="119" t="s">
        <v>75</v>
      </c>
      <c r="I186" s="116" t="s">
        <v>1819</v>
      </c>
      <c r="J186" s="118" t="s">
        <v>6761</v>
      </c>
      <c r="K186" s="159">
        <v>60000000</v>
      </c>
      <c r="L186" s="116" t="s">
        <v>70</v>
      </c>
      <c r="M186" s="393" t="s">
        <v>6703</v>
      </c>
      <c r="N186" s="202">
        <v>800176618</v>
      </c>
      <c r="O186" s="395">
        <v>196</v>
      </c>
      <c r="P186" s="396">
        <v>45321</v>
      </c>
      <c r="Q186" s="159">
        <v>100000000</v>
      </c>
      <c r="R186" s="396">
        <v>45372</v>
      </c>
      <c r="S186" s="451">
        <v>60000000</v>
      </c>
      <c r="T186" s="119" t="s">
        <v>69</v>
      </c>
      <c r="U186" s="389">
        <v>85155551</v>
      </c>
      <c r="V186" s="258" t="s">
        <v>6746</v>
      </c>
      <c r="W186" s="390">
        <v>45372</v>
      </c>
      <c r="X186" s="390">
        <v>45372</v>
      </c>
      <c r="Y186" s="391" t="s">
        <v>77</v>
      </c>
      <c r="Z186" s="390">
        <v>45473</v>
      </c>
      <c r="AA186" s="124">
        <f t="shared" si="10"/>
        <v>101</v>
      </c>
      <c r="AB186" s="118">
        <v>0</v>
      </c>
      <c r="AC186" s="118">
        <v>0</v>
      </c>
      <c r="AD186" s="118">
        <v>0</v>
      </c>
      <c r="AE186" s="392" t="s">
        <v>77</v>
      </c>
      <c r="AF186" s="124">
        <f t="shared" si="11"/>
        <v>0</v>
      </c>
      <c r="AG186" s="118">
        <v>0</v>
      </c>
      <c r="AH186" s="118">
        <v>0</v>
      </c>
      <c r="AI186" s="392" t="s">
        <v>77</v>
      </c>
      <c r="AJ186" s="118">
        <v>0</v>
      </c>
      <c r="AK186" s="392" t="s">
        <v>77</v>
      </c>
      <c r="AL186" s="392" t="s">
        <v>77</v>
      </c>
      <c r="AM186" s="124">
        <f t="shared" si="12"/>
        <v>0</v>
      </c>
      <c r="AN186" s="458">
        <f>+K186+AC186-AH186</f>
        <v>60000000</v>
      </c>
      <c r="AO186" s="119" t="s">
        <v>69</v>
      </c>
      <c r="AP186" s="159">
        <v>60000000</v>
      </c>
      <c r="AQ186" s="119" t="s">
        <v>1214</v>
      </c>
      <c r="AR186" s="118">
        <v>0</v>
      </c>
      <c r="AS186" s="392" t="s">
        <v>77</v>
      </c>
      <c r="AT186" s="463">
        <f t="shared" si="13"/>
        <v>0</v>
      </c>
      <c r="AU186" s="464">
        <v>60000000</v>
      </c>
      <c r="AV186" s="98">
        <f t="shared" si="14"/>
        <v>0</v>
      </c>
      <c r="AW186" s="392" t="s">
        <v>77</v>
      </c>
      <c r="AX186" s="119" t="s">
        <v>1215</v>
      </c>
      <c r="AY186" s="124" t="s">
        <v>6760</v>
      </c>
      <c r="AZ186" s="116" t="s">
        <v>69</v>
      </c>
      <c r="BA186" s="116" t="s">
        <v>3456</v>
      </c>
    </row>
    <row r="187" spans="2:53" s="349" customFormat="1" ht="14.25" customHeight="1" x14ac:dyDescent="0.2">
      <c r="B187" s="116">
        <v>2024</v>
      </c>
      <c r="C187" s="116">
        <v>891780111</v>
      </c>
      <c r="D187" s="117" t="s">
        <v>64</v>
      </c>
      <c r="E187" s="118" t="s">
        <v>6759</v>
      </c>
      <c r="F187" s="124" t="s">
        <v>6758</v>
      </c>
      <c r="G187" s="119">
        <v>0</v>
      </c>
      <c r="H187" s="119" t="s">
        <v>75</v>
      </c>
      <c r="I187" s="116" t="s">
        <v>1819</v>
      </c>
      <c r="J187" s="118" t="s">
        <v>6757</v>
      </c>
      <c r="K187" s="159">
        <v>35805921</v>
      </c>
      <c r="L187" s="116" t="s">
        <v>70</v>
      </c>
      <c r="M187" s="393" t="s">
        <v>6756</v>
      </c>
      <c r="N187" s="202">
        <v>830141610</v>
      </c>
      <c r="O187" s="395">
        <v>712</v>
      </c>
      <c r="P187" s="396">
        <v>45369</v>
      </c>
      <c r="Q187" s="159">
        <v>35805921</v>
      </c>
      <c r="R187" s="396">
        <v>45372</v>
      </c>
      <c r="S187" s="451">
        <v>35805921</v>
      </c>
      <c r="T187" s="119" t="s">
        <v>69</v>
      </c>
      <c r="U187" s="389">
        <v>85155551</v>
      </c>
      <c r="V187" s="258" t="s">
        <v>6500</v>
      </c>
      <c r="W187" s="390">
        <v>45372</v>
      </c>
      <c r="X187" s="390">
        <v>45372</v>
      </c>
      <c r="Y187" s="391" t="s">
        <v>77</v>
      </c>
      <c r="Z187" s="394">
        <v>45736</v>
      </c>
      <c r="AA187" s="124">
        <f t="shared" si="10"/>
        <v>364</v>
      </c>
      <c r="AB187" s="118">
        <v>0</v>
      </c>
      <c r="AC187" s="118">
        <v>0</v>
      </c>
      <c r="AD187" s="118">
        <v>0</v>
      </c>
      <c r="AE187" s="392" t="s">
        <v>77</v>
      </c>
      <c r="AF187" s="124">
        <f t="shared" si="11"/>
        <v>0</v>
      </c>
      <c r="AG187" s="118">
        <v>0</v>
      </c>
      <c r="AH187" s="118">
        <v>0</v>
      </c>
      <c r="AI187" s="392" t="s">
        <v>77</v>
      </c>
      <c r="AJ187" s="118">
        <v>0</v>
      </c>
      <c r="AK187" s="392" t="s">
        <v>77</v>
      </c>
      <c r="AL187" s="392" t="s">
        <v>77</v>
      </c>
      <c r="AM187" s="124">
        <f t="shared" si="12"/>
        <v>0</v>
      </c>
      <c r="AN187" s="458">
        <f>+K187+AC187-AH187</f>
        <v>35805921</v>
      </c>
      <c r="AO187" s="119" t="s">
        <v>69</v>
      </c>
      <c r="AP187" s="159">
        <v>35805921</v>
      </c>
      <c r="AQ187" s="119" t="s">
        <v>1214</v>
      </c>
      <c r="AR187" s="118">
        <v>0</v>
      </c>
      <c r="AS187" s="392" t="s">
        <v>77</v>
      </c>
      <c r="AT187" s="463">
        <f t="shared" si="13"/>
        <v>0</v>
      </c>
      <c r="AU187" s="464">
        <v>35805921</v>
      </c>
      <c r="AV187" s="98">
        <f t="shared" si="14"/>
        <v>0</v>
      </c>
      <c r="AW187" s="392" t="s">
        <v>77</v>
      </c>
      <c r="AX187" s="119" t="s">
        <v>1215</v>
      </c>
      <c r="AY187" s="124" t="s">
        <v>6755</v>
      </c>
      <c r="AZ187" s="116" t="s">
        <v>69</v>
      </c>
      <c r="BA187" s="116" t="s">
        <v>3456</v>
      </c>
    </row>
    <row r="188" spans="2:53" s="349" customFormat="1" ht="14.25" customHeight="1" x14ac:dyDescent="0.2">
      <c r="B188" s="116">
        <v>2024</v>
      </c>
      <c r="C188" s="116">
        <v>891780111</v>
      </c>
      <c r="D188" s="117" t="s">
        <v>64</v>
      </c>
      <c r="E188" s="118" t="s">
        <v>6754</v>
      </c>
      <c r="F188" s="168" t="s">
        <v>6753</v>
      </c>
      <c r="G188" s="119">
        <v>0</v>
      </c>
      <c r="H188" s="119" t="s">
        <v>75</v>
      </c>
      <c r="I188" s="116" t="s">
        <v>1819</v>
      </c>
      <c r="J188" s="118" t="s">
        <v>6752</v>
      </c>
      <c r="K188" s="159">
        <v>30000000</v>
      </c>
      <c r="L188" s="116" t="s">
        <v>70</v>
      </c>
      <c r="M188" s="393" t="s">
        <v>6751</v>
      </c>
      <c r="N188" s="202">
        <v>1082890049</v>
      </c>
      <c r="O188" s="389">
        <v>791</v>
      </c>
      <c r="P188" s="390">
        <v>45373</v>
      </c>
      <c r="Q188" s="159">
        <v>30000000</v>
      </c>
      <c r="R188" s="390">
        <v>45384</v>
      </c>
      <c r="S188" s="451">
        <f>+K188</f>
        <v>30000000</v>
      </c>
      <c r="T188" s="119" t="s">
        <v>69</v>
      </c>
      <c r="U188" s="389">
        <v>85081920</v>
      </c>
      <c r="V188" s="258" t="s">
        <v>6601</v>
      </c>
      <c r="W188" s="390">
        <v>45384</v>
      </c>
      <c r="X188" s="390">
        <v>45384</v>
      </c>
      <c r="Y188" s="391" t="s">
        <v>77</v>
      </c>
      <c r="Z188" s="390">
        <v>45565</v>
      </c>
      <c r="AA188" s="124">
        <f t="shared" si="10"/>
        <v>181</v>
      </c>
      <c r="AB188" s="118">
        <v>0</v>
      </c>
      <c r="AC188" s="118">
        <v>0</v>
      </c>
      <c r="AD188" s="118">
        <v>0</v>
      </c>
      <c r="AE188" s="392" t="s">
        <v>77</v>
      </c>
      <c r="AF188" s="124">
        <f t="shared" si="11"/>
        <v>0</v>
      </c>
      <c r="AG188" s="118">
        <v>0</v>
      </c>
      <c r="AH188" s="118">
        <v>0</v>
      </c>
      <c r="AI188" s="392" t="s">
        <v>77</v>
      </c>
      <c r="AJ188" s="118">
        <v>0</v>
      </c>
      <c r="AK188" s="392" t="s">
        <v>77</v>
      </c>
      <c r="AL188" s="392" t="s">
        <v>77</v>
      </c>
      <c r="AM188" s="124">
        <f t="shared" si="12"/>
        <v>0</v>
      </c>
      <c r="AN188" s="458">
        <f>+K188+AC188-AH188</f>
        <v>30000000</v>
      </c>
      <c r="AO188" s="119" t="s">
        <v>69</v>
      </c>
      <c r="AP188" s="159">
        <f>+AN188</f>
        <v>30000000</v>
      </c>
      <c r="AQ188" s="119" t="s">
        <v>1214</v>
      </c>
      <c r="AR188" s="118">
        <v>0</v>
      </c>
      <c r="AS188" s="392" t="s">
        <v>77</v>
      </c>
      <c r="AT188" s="463">
        <f t="shared" si="13"/>
        <v>0</v>
      </c>
      <c r="AU188" s="464">
        <v>30000000</v>
      </c>
      <c r="AV188" s="98">
        <f t="shared" si="14"/>
        <v>0</v>
      </c>
      <c r="AW188" s="392" t="s">
        <v>77</v>
      </c>
      <c r="AX188" s="119" t="s">
        <v>1215</v>
      </c>
      <c r="AY188" s="380" t="s">
        <v>6750</v>
      </c>
      <c r="AZ188" s="116" t="s">
        <v>69</v>
      </c>
      <c r="BA188" s="116" t="s">
        <v>3456</v>
      </c>
    </row>
    <row r="189" spans="2:53" s="349" customFormat="1" ht="14.25" customHeight="1" x14ac:dyDescent="0.2">
      <c r="B189" s="116">
        <v>2024</v>
      </c>
      <c r="C189" s="116">
        <v>891780111</v>
      </c>
      <c r="D189" s="117" t="s">
        <v>64</v>
      </c>
      <c r="E189" s="118" t="s">
        <v>6749</v>
      </c>
      <c r="F189" s="168" t="s">
        <v>6748</v>
      </c>
      <c r="G189" s="119">
        <v>0</v>
      </c>
      <c r="H189" s="119" t="s">
        <v>75</v>
      </c>
      <c r="I189" s="116" t="s">
        <v>1819</v>
      </c>
      <c r="J189" s="118" t="s">
        <v>6747</v>
      </c>
      <c r="K189" s="159">
        <f>10800000+35800000</f>
        <v>46600000</v>
      </c>
      <c r="L189" s="116" t="s">
        <v>70</v>
      </c>
      <c r="M189" s="393" t="s">
        <v>6703</v>
      </c>
      <c r="N189" s="202">
        <v>800176618</v>
      </c>
      <c r="O189" s="389">
        <v>710</v>
      </c>
      <c r="P189" s="390">
        <v>45369</v>
      </c>
      <c r="Q189" s="159">
        <v>524300000</v>
      </c>
      <c r="R189" s="390">
        <v>45386</v>
      </c>
      <c r="S189" s="451">
        <f>+K189</f>
        <v>46600000</v>
      </c>
      <c r="T189" s="119" t="s">
        <v>69</v>
      </c>
      <c r="U189" s="389">
        <v>85155551</v>
      </c>
      <c r="V189" s="258" t="s">
        <v>6746</v>
      </c>
      <c r="W189" s="390">
        <v>45386</v>
      </c>
      <c r="X189" s="390">
        <v>45386</v>
      </c>
      <c r="Y189" s="391" t="s">
        <v>77</v>
      </c>
      <c r="Z189" s="390">
        <v>45446</v>
      </c>
      <c r="AA189" s="124">
        <f t="shared" si="10"/>
        <v>60</v>
      </c>
      <c r="AB189" s="118">
        <v>0</v>
      </c>
      <c r="AC189" s="118">
        <v>0</v>
      </c>
      <c r="AD189" s="118">
        <v>0</v>
      </c>
      <c r="AE189" s="392" t="s">
        <v>77</v>
      </c>
      <c r="AF189" s="124">
        <f t="shared" si="11"/>
        <v>0</v>
      </c>
      <c r="AG189" s="118">
        <v>0</v>
      </c>
      <c r="AH189" s="118">
        <v>0</v>
      </c>
      <c r="AI189" s="392" t="s">
        <v>77</v>
      </c>
      <c r="AJ189" s="118">
        <v>0</v>
      </c>
      <c r="AK189" s="392" t="s">
        <v>77</v>
      </c>
      <c r="AL189" s="392" t="s">
        <v>77</v>
      </c>
      <c r="AM189" s="124">
        <f t="shared" si="12"/>
        <v>0</v>
      </c>
      <c r="AN189" s="458">
        <f>+K189+AC189-AH189</f>
        <v>46600000</v>
      </c>
      <c r="AO189" s="119" t="s">
        <v>1214</v>
      </c>
      <c r="AP189" s="159">
        <v>0</v>
      </c>
      <c r="AQ189" s="119" t="s">
        <v>1214</v>
      </c>
      <c r="AR189" s="118">
        <v>0</v>
      </c>
      <c r="AS189" s="392" t="s">
        <v>77</v>
      </c>
      <c r="AT189" s="463">
        <f t="shared" si="13"/>
        <v>0</v>
      </c>
      <c r="AU189" s="464">
        <v>46600000</v>
      </c>
      <c r="AV189" s="98">
        <f t="shared" si="14"/>
        <v>0</v>
      </c>
      <c r="AW189" s="392" t="s">
        <v>77</v>
      </c>
      <c r="AX189" s="119" t="s">
        <v>1215</v>
      </c>
      <c r="AY189" s="380" t="s">
        <v>6745</v>
      </c>
      <c r="AZ189" s="116" t="s">
        <v>69</v>
      </c>
      <c r="BA189" s="116" t="s">
        <v>3456</v>
      </c>
    </row>
    <row r="190" spans="2:53" s="349" customFormat="1" ht="14.25" customHeight="1" x14ac:dyDescent="0.2">
      <c r="B190" s="116">
        <v>2024</v>
      </c>
      <c r="C190" s="116">
        <v>891780111</v>
      </c>
      <c r="D190" s="117" t="s">
        <v>64</v>
      </c>
      <c r="E190" s="118" t="s">
        <v>6744</v>
      </c>
      <c r="F190" s="168" t="s">
        <v>6743</v>
      </c>
      <c r="G190" s="119">
        <v>0</v>
      </c>
      <c r="H190" s="119" t="s">
        <v>75</v>
      </c>
      <c r="I190" s="116" t="s">
        <v>1819</v>
      </c>
      <c r="J190" s="118" t="s">
        <v>6742</v>
      </c>
      <c r="K190" s="159">
        <v>3000000</v>
      </c>
      <c r="L190" s="116" t="s">
        <v>70</v>
      </c>
      <c r="M190" s="393" t="s">
        <v>6741</v>
      </c>
      <c r="N190" s="202">
        <v>1020723830</v>
      </c>
      <c r="O190" s="389">
        <v>498</v>
      </c>
      <c r="P190" s="390">
        <v>45349</v>
      </c>
      <c r="Q190" s="159">
        <f>426348465+28800000</f>
        <v>455148465</v>
      </c>
      <c r="R190" s="390">
        <v>45387</v>
      </c>
      <c r="S190" s="451">
        <f>+K190</f>
        <v>3000000</v>
      </c>
      <c r="T190" s="119" t="s">
        <v>69</v>
      </c>
      <c r="U190" s="389">
        <v>79857491</v>
      </c>
      <c r="V190" s="258" t="s">
        <v>6740</v>
      </c>
      <c r="W190" s="390">
        <v>45387</v>
      </c>
      <c r="X190" s="390">
        <v>45387</v>
      </c>
      <c r="Y190" s="391" t="s">
        <v>77</v>
      </c>
      <c r="Z190" s="390">
        <v>45569</v>
      </c>
      <c r="AA190" s="124">
        <f t="shared" si="10"/>
        <v>182</v>
      </c>
      <c r="AB190" s="118">
        <v>0</v>
      </c>
      <c r="AC190" s="118">
        <v>0</v>
      </c>
      <c r="AD190" s="118">
        <v>0</v>
      </c>
      <c r="AE190" s="392" t="s">
        <v>77</v>
      </c>
      <c r="AF190" s="124">
        <f t="shared" si="11"/>
        <v>0</v>
      </c>
      <c r="AG190" s="118">
        <v>0</v>
      </c>
      <c r="AH190" s="118">
        <v>0</v>
      </c>
      <c r="AI190" s="392" t="s">
        <v>77</v>
      </c>
      <c r="AJ190" s="118">
        <v>0</v>
      </c>
      <c r="AK190" s="392" t="s">
        <v>77</v>
      </c>
      <c r="AL190" s="392" t="s">
        <v>77</v>
      </c>
      <c r="AM190" s="124">
        <f t="shared" si="12"/>
        <v>0</v>
      </c>
      <c r="AN190" s="458">
        <f>+K190+AC190-AH190</f>
        <v>3000000</v>
      </c>
      <c r="AO190" s="119" t="s">
        <v>1214</v>
      </c>
      <c r="AP190" s="159">
        <v>0</v>
      </c>
      <c r="AQ190" s="119" t="s">
        <v>1214</v>
      </c>
      <c r="AR190" s="118">
        <v>0</v>
      </c>
      <c r="AS190" s="392" t="s">
        <v>77</v>
      </c>
      <c r="AT190" s="463">
        <f t="shared" si="13"/>
        <v>0</v>
      </c>
      <c r="AU190" s="464">
        <v>3000000</v>
      </c>
      <c r="AV190" s="98">
        <f t="shared" si="14"/>
        <v>0</v>
      </c>
      <c r="AW190" s="392" t="s">
        <v>77</v>
      </c>
      <c r="AX190" s="119" t="s">
        <v>1215</v>
      </c>
      <c r="AY190" s="380" t="s">
        <v>6739</v>
      </c>
      <c r="AZ190" s="116" t="s">
        <v>69</v>
      </c>
      <c r="BA190" s="116" t="s">
        <v>3456</v>
      </c>
    </row>
    <row r="191" spans="2:53" s="349" customFormat="1" ht="14.25" customHeight="1" x14ac:dyDescent="0.2">
      <c r="B191" s="116">
        <v>2024</v>
      </c>
      <c r="C191" s="116">
        <v>891780111</v>
      </c>
      <c r="D191" s="117" t="s">
        <v>64</v>
      </c>
      <c r="E191" s="118" t="s">
        <v>6738</v>
      </c>
      <c r="F191" s="168" t="s">
        <v>6737</v>
      </c>
      <c r="G191" s="119">
        <v>0</v>
      </c>
      <c r="H191" s="119" t="s">
        <v>75</v>
      </c>
      <c r="I191" s="116" t="s">
        <v>1819</v>
      </c>
      <c r="J191" s="118" t="s">
        <v>6736</v>
      </c>
      <c r="K191" s="159">
        <v>14994000</v>
      </c>
      <c r="L191" s="116" t="s">
        <v>70</v>
      </c>
      <c r="M191" s="393" t="s">
        <v>6735</v>
      </c>
      <c r="N191" s="202">
        <v>901337227</v>
      </c>
      <c r="O191" s="389">
        <v>192</v>
      </c>
      <c r="P191" s="390">
        <v>45321</v>
      </c>
      <c r="Q191" s="159">
        <v>65000000</v>
      </c>
      <c r="R191" s="390">
        <v>45394</v>
      </c>
      <c r="S191" s="451">
        <f>+K191</f>
        <v>14994000</v>
      </c>
      <c r="T191" s="119" t="s">
        <v>69</v>
      </c>
      <c r="U191" s="389">
        <v>85155551</v>
      </c>
      <c r="V191" s="258" t="s">
        <v>6734</v>
      </c>
      <c r="W191" s="390">
        <v>45394</v>
      </c>
      <c r="X191" s="390">
        <v>45399</v>
      </c>
      <c r="Y191" s="391" t="s">
        <v>77</v>
      </c>
      <c r="Z191" s="390">
        <v>45415</v>
      </c>
      <c r="AA191" s="124">
        <f t="shared" si="10"/>
        <v>16</v>
      </c>
      <c r="AB191" s="118">
        <v>0</v>
      </c>
      <c r="AC191" s="118">
        <v>0</v>
      </c>
      <c r="AD191" s="118">
        <v>0</v>
      </c>
      <c r="AE191" s="392" t="s">
        <v>77</v>
      </c>
      <c r="AF191" s="124">
        <f t="shared" si="11"/>
        <v>0</v>
      </c>
      <c r="AG191" s="118">
        <v>0</v>
      </c>
      <c r="AH191" s="118">
        <v>0</v>
      </c>
      <c r="AI191" s="392" t="s">
        <v>77</v>
      </c>
      <c r="AJ191" s="118">
        <v>0</v>
      </c>
      <c r="AK191" s="392" t="s">
        <v>77</v>
      </c>
      <c r="AL191" s="392" t="s">
        <v>77</v>
      </c>
      <c r="AM191" s="124">
        <f t="shared" si="12"/>
        <v>0</v>
      </c>
      <c r="AN191" s="458">
        <f>+K191+AC191-AH191</f>
        <v>14994000</v>
      </c>
      <c r="AO191" s="119" t="s">
        <v>69</v>
      </c>
      <c r="AP191" s="159">
        <f>+AN191</f>
        <v>14994000</v>
      </c>
      <c r="AQ191" s="119" t="s">
        <v>1214</v>
      </c>
      <c r="AR191" s="118">
        <v>0</v>
      </c>
      <c r="AS191" s="392" t="s">
        <v>77</v>
      </c>
      <c r="AT191" s="463">
        <f t="shared" si="13"/>
        <v>0</v>
      </c>
      <c r="AU191" s="464">
        <v>14994000</v>
      </c>
      <c r="AV191" s="98">
        <f t="shared" si="14"/>
        <v>0</v>
      </c>
      <c r="AW191" s="392" t="s">
        <v>77</v>
      </c>
      <c r="AX191" s="119" t="s">
        <v>1215</v>
      </c>
      <c r="AY191" s="380" t="s">
        <v>6733</v>
      </c>
      <c r="AZ191" s="116" t="s">
        <v>69</v>
      </c>
      <c r="BA191" s="116" t="s">
        <v>3456</v>
      </c>
    </row>
    <row r="192" spans="2:53" s="349" customFormat="1" ht="14.25" customHeight="1" x14ac:dyDescent="0.2">
      <c r="B192" s="116">
        <v>2024</v>
      </c>
      <c r="C192" s="116">
        <v>891780111</v>
      </c>
      <c r="D192" s="117" t="s">
        <v>64</v>
      </c>
      <c r="E192" s="118" t="s">
        <v>6732</v>
      </c>
      <c r="F192" s="168" t="s">
        <v>6731</v>
      </c>
      <c r="G192" s="119">
        <v>0</v>
      </c>
      <c r="H192" s="119" t="s">
        <v>75</v>
      </c>
      <c r="I192" s="116" t="s">
        <v>1819</v>
      </c>
      <c r="J192" s="118" t="s">
        <v>6730</v>
      </c>
      <c r="K192" s="159">
        <v>54667610</v>
      </c>
      <c r="L192" s="116" t="s">
        <v>70</v>
      </c>
      <c r="M192" s="393" t="s">
        <v>6479</v>
      </c>
      <c r="N192" s="202">
        <v>900949224</v>
      </c>
      <c r="O192" s="389">
        <v>605</v>
      </c>
      <c r="P192" s="390">
        <v>45357</v>
      </c>
      <c r="Q192" s="159">
        <v>54667610</v>
      </c>
      <c r="R192" s="390">
        <v>45400</v>
      </c>
      <c r="S192" s="451">
        <f>+K192</f>
        <v>54667610</v>
      </c>
      <c r="T192" s="119" t="s">
        <v>69</v>
      </c>
      <c r="U192" s="389">
        <v>52389076</v>
      </c>
      <c r="V192" s="258" t="s">
        <v>6511</v>
      </c>
      <c r="W192" s="390">
        <v>45400</v>
      </c>
      <c r="X192" s="390">
        <v>45401</v>
      </c>
      <c r="Y192" s="391" t="s">
        <v>77</v>
      </c>
      <c r="Z192" s="390">
        <v>45657</v>
      </c>
      <c r="AA192" s="124">
        <f t="shared" si="10"/>
        <v>256</v>
      </c>
      <c r="AB192" s="118">
        <v>0</v>
      </c>
      <c r="AC192" s="118">
        <v>0</v>
      </c>
      <c r="AD192" s="118">
        <v>0</v>
      </c>
      <c r="AE192" s="392" t="s">
        <v>77</v>
      </c>
      <c r="AF192" s="124">
        <f t="shared" si="11"/>
        <v>0</v>
      </c>
      <c r="AG192" s="118">
        <v>0</v>
      </c>
      <c r="AH192" s="118">
        <v>0</v>
      </c>
      <c r="AI192" s="392" t="s">
        <v>77</v>
      </c>
      <c r="AJ192" s="118">
        <v>0</v>
      </c>
      <c r="AK192" s="392" t="s">
        <v>77</v>
      </c>
      <c r="AL192" s="392" t="s">
        <v>77</v>
      </c>
      <c r="AM192" s="124">
        <f t="shared" si="12"/>
        <v>0</v>
      </c>
      <c r="AN192" s="458">
        <f>+K192+AC192-AH192</f>
        <v>54667610</v>
      </c>
      <c r="AO192" s="119" t="s">
        <v>69</v>
      </c>
      <c r="AP192" s="159">
        <f>+AN192</f>
        <v>54667610</v>
      </c>
      <c r="AQ192" s="119" t="s">
        <v>1214</v>
      </c>
      <c r="AR192" s="118">
        <v>0</v>
      </c>
      <c r="AS192" s="392" t="s">
        <v>77</v>
      </c>
      <c r="AT192" s="463">
        <f t="shared" si="13"/>
        <v>0</v>
      </c>
      <c r="AU192" s="464">
        <v>54667610</v>
      </c>
      <c r="AV192" s="98">
        <f t="shared" si="14"/>
        <v>0</v>
      </c>
      <c r="AW192" s="392" t="s">
        <v>77</v>
      </c>
      <c r="AX192" s="119" t="s">
        <v>1215</v>
      </c>
      <c r="AY192" s="168" t="s">
        <v>6729</v>
      </c>
      <c r="AZ192" s="116" t="s">
        <v>69</v>
      </c>
      <c r="BA192" s="116" t="s">
        <v>3456</v>
      </c>
    </row>
    <row r="193" spans="2:53" s="349" customFormat="1" ht="14.25" customHeight="1" x14ac:dyDescent="0.2">
      <c r="B193" s="116">
        <v>2024</v>
      </c>
      <c r="C193" s="116">
        <v>891780111</v>
      </c>
      <c r="D193" s="117" t="s">
        <v>64</v>
      </c>
      <c r="E193" s="118" t="s">
        <v>6728</v>
      </c>
      <c r="F193" s="168" t="s">
        <v>6727</v>
      </c>
      <c r="G193" s="119">
        <v>0</v>
      </c>
      <c r="H193" s="119" t="s">
        <v>75</v>
      </c>
      <c r="I193" s="116" t="s">
        <v>1819</v>
      </c>
      <c r="J193" s="118" t="s">
        <v>6726</v>
      </c>
      <c r="K193" s="159">
        <v>46474600</v>
      </c>
      <c r="L193" s="116" t="s">
        <v>70</v>
      </c>
      <c r="M193" s="393" t="s">
        <v>6725</v>
      </c>
      <c r="N193" s="202">
        <v>901775142</v>
      </c>
      <c r="O193" s="389">
        <v>235</v>
      </c>
      <c r="P193" s="390">
        <v>45323</v>
      </c>
      <c r="Q193" s="159">
        <v>524300000</v>
      </c>
      <c r="R193" s="390">
        <v>45406</v>
      </c>
      <c r="S193" s="451">
        <f>+K193</f>
        <v>46474600</v>
      </c>
      <c r="T193" s="119" t="s">
        <v>69</v>
      </c>
      <c r="U193" s="389">
        <v>52705148</v>
      </c>
      <c r="V193" s="258" t="s">
        <v>6517</v>
      </c>
      <c r="W193" s="390">
        <v>45406</v>
      </c>
      <c r="X193" s="390">
        <v>45406</v>
      </c>
      <c r="Y193" s="391" t="s">
        <v>77</v>
      </c>
      <c r="Z193" s="390">
        <v>45588</v>
      </c>
      <c r="AA193" s="124">
        <f t="shared" si="10"/>
        <v>182</v>
      </c>
      <c r="AB193" s="118">
        <v>0</v>
      </c>
      <c r="AC193" s="118">
        <v>0</v>
      </c>
      <c r="AD193" s="118">
        <v>0</v>
      </c>
      <c r="AE193" s="392" t="s">
        <v>77</v>
      </c>
      <c r="AF193" s="124">
        <f t="shared" si="11"/>
        <v>0</v>
      </c>
      <c r="AG193" s="118">
        <v>0</v>
      </c>
      <c r="AH193" s="118">
        <v>0</v>
      </c>
      <c r="AI193" s="392" t="s">
        <v>77</v>
      </c>
      <c r="AJ193" s="118">
        <v>0</v>
      </c>
      <c r="AK193" s="392" t="s">
        <v>77</v>
      </c>
      <c r="AL193" s="392" t="s">
        <v>77</v>
      </c>
      <c r="AM193" s="124">
        <f t="shared" si="12"/>
        <v>0</v>
      </c>
      <c r="AN193" s="458">
        <f>+K193+AC193-AH193</f>
        <v>46474600</v>
      </c>
      <c r="AO193" s="119" t="s">
        <v>1214</v>
      </c>
      <c r="AP193" s="159">
        <v>0</v>
      </c>
      <c r="AQ193" s="119" t="s">
        <v>1214</v>
      </c>
      <c r="AR193" s="118">
        <v>0</v>
      </c>
      <c r="AS193" s="392" t="s">
        <v>77</v>
      </c>
      <c r="AT193" s="463">
        <f t="shared" si="13"/>
        <v>0</v>
      </c>
      <c r="AU193" s="464">
        <v>46474600</v>
      </c>
      <c r="AV193" s="98">
        <f t="shared" si="14"/>
        <v>0</v>
      </c>
      <c r="AW193" s="392" t="s">
        <v>77</v>
      </c>
      <c r="AX193" s="119" t="s">
        <v>1215</v>
      </c>
      <c r="AY193" s="168" t="s">
        <v>6724</v>
      </c>
      <c r="AZ193" s="116" t="s">
        <v>69</v>
      </c>
      <c r="BA193" s="116" t="s">
        <v>3456</v>
      </c>
    </row>
    <row r="194" spans="2:53" s="349" customFormat="1" ht="14.25" customHeight="1" x14ac:dyDescent="0.2">
      <c r="B194" s="116">
        <v>2024</v>
      </c>
      <c r="C194" s="116">
        <v>891780111</v>
      </c>
      <c r="D194" s="117" t="s">
        <v>64</v>
      </c>
      <c r="E194" s="118" t="s">
        <v>6723</v>
      </c>
      <c r="F194" s="168" t="s">
        <v>6722</v>
      </c>
      <c r="G194" s="119">
        <v>0</v>
      </c>
      <c r="H194" s="119" t="s">
        <v>75</v>
      </c>
      <c r="I194" s="116" t="s">
        <v>1819</v>
      </c>
      <c r="J194" s="118" t="s">
        <v>6721</v>
      </c>
      <c r="K194" s="159">
        <v>82000000</v>
      </c>
      <c r="L194" s="116" t="s">
        <v>70</v>
      </c>
      <c r="M194" s="393" t="s">
        <v>6720</v>
      </c>
      <c r="N194" s="202">
        <v>860007759</v>
      </c>
      <c r="O194" s="389">
        <v>429</v>
      </c>
      <c r="P194" s="390">
        <v>45343</v>
      </c>
      <c r="Q194" s="159">
        <v>524300000</v>
      </c>
      <c r="R194" s="390">
        <v>45406</v>
      </c>
      <c r="S194" s="451">
        <f>+K194</f>
        <v>82000000</v>
      </c>
      <c r="T194" s="119" t="s">
        <v>69</v>
      </c>
      <c r="U194" s="389">
        <v>33104165</v>
      </c>
      <c r="V194" s="258" t="s">
        <v>6719</v>
      </c>
      <c r="W194" s="390">
        <v>45406</v>
      </c>
      <c r="X194" s="390">
        <v>45407</v>
      </c>
      <c r="Y194" s="391" t="s">
        <v>77</v>
      </c>
      <c r="Z194" s="390">
        <v>45712</v>
      </c>
      <c r="AA194" s="124">
        <f t="shared" si="10"/>
        <v>305</v>
      </c>
      <c r="AB194" s="118">
        <v>0</v>
      </c>
      <c r="AC194" s="118">
        <v>0</v>
      </c>
      <c r="AD194" s="118">
        <v>0</v>
      </c>
      <c r="AE194" s="392" t="s">
        <v>77</v>
      </c>
      <c r="AF194" s="124">
        <f t="shared" si="11"/>
        <v>0</v>
      </c>
      <c r="AG194" s="118">
        <v>0</v>
      </c>
      <c r="AH194" s="118">
        <v>0</v>
      </c>
      <c r="AI194" s="392" t="s">
        <v>77</v>
      </c>
      <c r="AJ194" s="118">
        <v>0</v>
      </c>
      <c r="AK194" s="392" t="s">
        <v>77</v>
      </c>
      <c r="AL194" s="392" t="s">
        <v>77</v>
      </c>
      <c r="AM194" s="124">
        <f t="shared" si="12"/>
        <v>0</v>
      </c>
      <c r="AN194" s="458">
        <f>+K194+AC194-AH194</f>
        <v>82000000</v>
      </c>
      <c r="AO194" s="119" t="s">
        <v>1214</v>
      </c>
      <c r="AP194" s="159">
        <v>0</v>
      </c>
      <c r="AQ194" s="119" t="s">
        <v>1214</v>
      </c>
      <c r="AR194" s="118">
        <v>0</v>
      </c>
      <c r="AS194" s="392" t="s">
        <v>77</v>
      </c>
      <c r="AT194" s="463">
        <f t="shared" si="13"/>
        <v>0</v>
      </c>
      <c r="AU194" s="464">
        <v>82000000</v>
      </c>
      <c r="AV194" s="98">
        <f t="shared" si="14"/>
        <v>0</v>
      </c>
      <c r="AW194" s="392" t="s">
        <v>77</v>
      </c>
      <c r="AX194" s="119" t="s">
        <v>1215</v>
      </c>
      <c r="AY194" s="380" t="s">
        <v>6718</v>
      </c>
      <c r="AZ194" s="116" t="s">
        <v>69</v>
      </c>
      <c r="BA194" s="116" t="s">
        <v>3456</v>
      </c>
    </row>
    <row r="195" spans="2:53" s="349" customFormat="1" ht="14.25" customHeight="1" x14ac:dyDescent="0.2">
      <c r="B195" s="116">
        <v>2024</v>
      </c>
      <c r="C195" s="116">
        <v>891780111</v>
      </c>
      <c r="D195" s="117" t="s">
        <v>64</v>
      </c>
      <c r="E195" s="118" t="s">
        <v>6717</v>
      </c>
      <c r="F195" s="168" t="s">
        <v>6716</v>
      </c>
      <c r="G195" s="119">
        <v>0</v>
      </c>
      <c r="H195" s="119" t="s">
        <v>75</v>
      </c>
      <c r="I195" s="116" t="s">
        <v>1819</v>
      </c>
      <c r="J195" s="118" t="s">
        <v>6715</v>
      </c>
      <c r="K195" s="159">
        <v>4999950</v>
      </c>
      <c r="L195" s="116" t="s">
        <v>70</v>
      </c>
      <c r="M195" s="397" t="s">
        <v>6714</v>
      </c>
      <c r="N195" s="256">
        <v>901283655</v>
      </c>
      <c r="O195" s="395">
        <v>316</v>
      </c>
      <c r="P195" s="390">
        <v>45330</v>
      </c>
      <c r="Q195" s="159">
        <v>79157845</v>
      </c>
      <c r="R195" s="390">
        <v>45408</v>
      </c>
      <c r="S195" s="451">
        <f>+K195</f>
        <v>4999950</v>
      </c>
      <c r="T195" s="119" t="s">
        <v>69</v>
      </c>
      <c r="U195" s="389">
        <v>85462025</v>
      </c>
      <c r="V195" s="258" t="s">
        <v>6713</v>
      </c>
      <c r="W195" s="390">
        <v>45408</v>
      </c>
      <c r="X195" s="390">
        <v>45408</v>
      </c>
      <c r="Y195" s="391" t="s">
        <v>77</v>
      </c>
      <c r="Z195" s="390">
        <v>45408</v>
      </c>
      <c r="AA195" s="124">
        <f t="shared" si="10"/>
        <v>0</v>
      </c>
      <c r="AB195" s="118">
        <v>0</v>
      </c>
      <c r="AC195" s="118">
        <v>0</v>
      </c>
      <c r="AD195" s="118">
        <v>0</v>
      </c>
      <c r="AE195" s="392" t="s">
        <v>77</v>
      </c>
      <c r="AF195" s="124">
        <f t="shared" si="11"/>
        <v>0</v>
      </c>
      <c r="AG195" s="118">
        <v>0</v>
      </c>
      <c r="AH195" s="118">
        <v>0</v>
      </c>
      <c r="AI195" s="392" t="s">
        <v>77</v>
      </c>
      <c r="AJ195" s="118">
        <v>0</v>
      </c>
      <c r="AK195" s="392" t="s">
        <v>77</v>
      </c>
      <c r="AL195" s="392" t="s">
        <v>77</v>
      </c>
      <c r="AM195" s="124">
        <f t="shared" si="12"/>
        <v>0</v>
      </c>
      <c r="AN195" s="458">
        <f>+K195+AC195-AH195</f>
        <v>4999950</v>
      </c>
      <c r="AO195" s="119" t="s">
        <v>1214</v>
      </c>
      <c r="AP195" s="159">
        <v>0</v>
      </c>
      <c r="AQ195" s="119" t="s">
        <v>1214</v>
      </c>
      <c r="AR195" s="118">
        <v>0</v>
      </c>
      <c r="AS195" s="392" t="s">
        <v>77</v>
      </c>
      <c r="AT195" s="463">
        <f t="shared" si="13"/>
        <v>0</v>
      </c>
      <c r="AU195" s="464">
        <v>4999950</v>
      </c>
      <c r="AV195" s="98">
        <f t="shared" si="14"/>
        <v>0</v>
      </c>
      <c r="AW195" s="392" t="s">
        <v>77</v>
      </c>
      <c r="AX195" s="119" t="s">
        <v>1215</v>
      </c>
      <c r="AY195" s="380" t="s">
        <v>6712</v>
      </c>
      <c r="AZ195" s="116" t="s">
        <v>69</v>
      </c>
      <c r="BA195" s="116" t="s">
        <v>3456</v>
      </c>
    </row>
    <row r="196" spans="2:53" s="349" customFormat="1" ht="14.25" customHeight="1" x14ac:dyDescent="0.2">
      <c r="B196" s="116">
        <v>2024</v>
      </c>
      <c r="C196" s="116">
        <v>891780111</v>
      </c>
      <c r="D196" s="117" t="s">
        <v>64</v>
      </c>
      <c r="E196" s="118" t="s">
        <v>6711</v>
      </c>
      <c r="F196" s="168" t="s">
        <v>6710</v>
      </c>
      <c r="G196" s="119">
        <v>0</v>
      </c>
      <c r="H196" s="119" t="s">
        <v>75</v>
      </c>
      <c r="I196" s="116" t="s">
        <v>1819</v>
      </c>
      <c r="J196" s="118" t="s">
        <v>6709</v>
      </c>
      <c r="K196" s="159">
        <v>33000000</v>
      </c>
      <c r="L196" s="116" t="s">
        <v>70</v>
      </c>
      <c r="M196" s="398" t="s">
        <v>6708</v>
      </c>
      <c r="N196" s="202">
        <v>800033159</v>
      </c>
      <c r="O196" s="389">
        <v>483</v>
      </c>
      <c r="P196" s="390">
        <v>45348</v>
      </c>
      <c r="Q196" s="159">
        <v>258069886</v>
      </c>
      <c r="R196" s="390">
        <v>45427</v>
      </c>
      <c r="S196" s="451">
        <f>+K196</f>
        <v>33000000</v>
      </c>
      <c r="T196" s="119" t="s">
        <v>69</v>
      </c>
      <c r="U196" s="389">
        <v>5056184</v>
      </c>
      <c r="V196" s="258" t="s">
        <v>6692</v>
      </c>
      <c r="W196" s="390">
        <v>45427</v>
      </c>
      <c r="X196" s="390">
        <v>45427</v>
      </c>
      <c r="Y196" s="391" t="s">
        <v>77</v>
      </c>
      <c r="Z196" s="390">
        <v>45487</v>
      </c>
      <c r="AA196" s="124">
        <f t="shared" si="10"/>
        <v>60</v>
      </c>
      <c r="AB196" s="118">
        <v>0</v>
      </c>
      <c r="AC196" s="118">
        <v>0</v>
      </c>
      <c r="AD196" s="118">
        <v>0</v>
      </c>
      <c r="AE196" s="392" t="s">
        <v>77</v>
      </c>
      <c r="AF196" s="124">
        <f t="shared" si="11"/>
        <v>0</v>
      </c>
      <c r="AG196" s="118">
        <v>0</v>
      </c>
      <c r="AH196" s="118">
        <v>0</v>
      </c>
      <c r="AI196" s="392" t="s">
        <v>77</v>
      </c>
      <c r="AJ196" s="118">
        <v>0</v>
      </c>
      <c r="AK196" s="392" t="s">
        <v>77</v>
      </c>
      <c r="AL196" s="392" t="s">
        <v>77</v>
      </c>
      <c r="AM196" s="124">
        <f t="shared" si="12"/>
        <v>0</v>
      </c>
      <c r="AN196" s="458">
        <f>+K196+AC196-AH196</f>
        <v>33000000</v>
      </c>
      <c r="AO196" s="119" t="s">
        <v>1214</v>
      </c>
      <c r="AP196" s="159">
        <v>0</v>
      </c>
      <c r="AQ196" s="119" t="s">
        <v>1214</v>
      </c>
      <c r="AR196" s="118">
        <v>0</v>
      </c>
      <c r="AS196" s="392" t="s">
        <v>77</v>
      </c>
      <c r="AT196" s="463">
        <f t="shared" si="13"/>
        <v>0</v>
      </c>
      <c r="AU196" s="464">
        <v>33000000</v>
      </c>
      <c r="AV196" s="98">
        <f t="shared" si="14"/>
        <v>0</v>
      </c>
      <c r="AW196" s="392" t="s">
        <v>77</v>
      </c>
      <c r="AX196" s="119" t="s">
        <v>1215</v>
      </c>
      <c r="AY196" s="380" t="s">
        <v>6707</v>
      </c>
      <c r="AZ196" s="116" t="s">
        <v>69</v>
      </c>
      <c r="BA196" s="116" t="s">
        <v>3456</v>
      </c>
    </row>
    <row r="197" spans="2:53" s="349" customFormat="1" ht="14.25" customHeight="1" x14ac:dyDescent="0.2">
      <c r="B197" s="116">
        <v>2024</v>
      </c>
      <c r="C197" s="116">
        <v>891780111</v>
      </c>
      <c r="D197" s="117" t="s">
        <v>64</v>
      </c>
      <c r="E197" s="118" t="s">
        <v>6706</v>
      </c>
      <c r="F197" s="124" t="s">
        <v>6705</v>
      </c>
      <c r="G197" s="119">
        <v>0</v>
      </c>
      <c r="H197" s="119" t="s">
        <v>75</v>
      </c>
      <c r="I197" s="116" t="s">
        <v>1819</v>
      </c>
      <c r="J197" s="118" t="s">
        <v>6704</v>
      </c>
      <c r="K197" s="159">
        <v>48500000</v>
      </c>
      <c r="L197" s="116" t="s">
        <v>70</v>
      </c>
      <c r="M197" s="398" t="s">
        <v>6703</v>
      </c>
      <c r="N197" s="202">
        <v>800176618</v>
      </c>
      <c r="O197" s="389">
        <v>994</v>
      </c>
      <c r="P197" s="390">
        <v>45400</v>
      </c>
      <c r="Q197" s="159">
        <v>50506054</v>
      </c>
      <c r="R197" s="390">
        <v>45433</v>
      </c>
      <c r="S197" s="451">
        <f>+K197</f>
        <v>48500000</v>
      </c>
      <c r="T197" s="119" t="s">
        <v>69</v>
      </c>
      <c r="U197" s="389">
        <v>36722505</v>
      </c>
      <c r="V197" s="258" t="s">
        <v>6702</v>
      </c>
      <c r="W197" s="390">
        <v>45433</v>
      </c>
      <c r="X197" s="390">
        <v>45433</v>
      </c>
      <c r="Y197" s="391" t="s">
        <v>77</v>
      </c>
      <c r="Z197" s="390">
        <v>45463</v>
      </c>
      <c r="AA197" s="124">
        <f t="shared" si="10"/>
        <v>30</v>
      </c>
      <c r="AB197" s="118">
        <v>0</v>
      </c>
      <c r="AC197" s="118">
        <v>0</v>
      </c>
      <c r="AD197" s="118">
        <v>0</v>
      </c>
      <c r="AE197" s="392" t="s">
        <v>77</v>
      </c>
      <c r="AF197" s="124">
        <f t="shared" si="11"/>
        <v>0</v>
      </c>
      <c r="AG197" s="118">
        <v>0</v>
      </c>
      <c r="AH197" s="118">
        <v>0</v>
      </c>
      <c r="AI197" s="392" t="s">
        <v>77</v>
      </c>
      <c r="AJ197" s="118">
        <v>0</v>
      </c>
      <c r="AK197" s="392" t="s">
        <v>77</v>
      </c>
      <c r="AL197" s="392" t="s">
        <v>77</v>
      </c>
      <c r="AM197" s="124">
        <f t="shared" si="12"/>
        <v>0</v>
      </c>
      <c r="AN197" s="458">
        <f>+K197+AC197-AH197</f>
        <v>48500000</v>
      </c>
      <c r="AO197" s="119" t="s">
        <v>1214</v>
      </c>
      <c r="AP197" s="159">
        <v>0</v>
      </c>
      <c r="AQ197" s="119" t="s">
        <v>1214</v>
      </c>
      <c r="AR197" s="118">
        <v>0</v>
      </c>
      <c r="AS197" s="392" t="s">
        <v>77</v>
      </c>
      <c r="AT197" s="463">
        <f t="shared" si="13"/>
        <v>0</v>
      </c>
      <c r="AU197" s="464">
        <v>48500000</v>
      </c>
      <c r="AV197" s="98">
        <f t="shared" si="14"/>
        <v>0</v>
      </c>
      <c r="AW197" s="392" t="s">
        <v>77</v>
      </c>
      <c r="AX197" s="119" t="s">
        <v>1215</v>
      </c>
      <c r="AY197" s="124" t="s">
        <v>6701</v>
      </c>
      <c r="AZ197" s="116" t="s">
        <v>69</v>
      </c>
      <c r="BA197" s="116" t="s">
        <v>3456</v>
      </c>
    </row>
    <row r="198" spans="2:53" s="349" customFormat="1" ht="14.25" customHeight="1" x14ac:dyDescent="0.2">
      <c r="B198" s="116">
        <v>2024</v>
      </c>
      <c r="C198" s="116">
        <v>891780111</v>
      </c>
      <c r="D198" s="117" t="s">
        <v>64</v>
      </c>
      <c r="E198" s="118" t="s">
        <v>6700</v>
      </c>
      <c r="F198" s="124" t="s">
        <v>6699</v>
      </c>
      <c r="G198" s="119">
        <v>0</v>
      </c>
      <c r="H198" s="119" t="s">
        <v>75</v>
      </c>
      <c r="I198" s="116" t="s">
        <v>1819</v>
      </c>
      <c r="J198" s="118" t="s">
        <v>6698</v>
      </c>
      <c r="K198" s="159">
        <v>42300000</v>
      </c>
      <c r="L198" s="116" t="s">
        <v>70</v>
      </c>
      <c r="M198" s="398" t="s">
        <v>6697</v>
      </c>
      <c r="N198" s="202">
        <v>890980040</v>
      </c>
      <c r="O198" s="389">
        <v>483</v>
      </c>
      <c r="P198" s="390">
        <v>45348</v>
      </c>
      <c r="Q198" s="159">
        <v>258069886</v>
      </c>
      <c r="R198" s="390">
        <v>45433</v>
      </c>
      <c r="S198" s="451">
        <f>+K198</f>
        <v>42300000</v>
      </c>
      <c r="T198" s="119" t="s">
        <v>69</v>
      </c>
      <c r="U198" s="389">
        <v>5056184</v>
      </c>
      <c r="V198" s="258" t="s">
        <v>6692</v>
      </c>
      <c r="W198" s="390">
        <v>45433</v>
      </c>
      <c r="X198" s="390">
        <v>45433</v>
      </c>
      <c r="Y198" s="391" t="s">
        <v>77</v>
      </c>
      <c r="Z198" s="390">
        <v>45616</v>
      </c>
      <c r="AA198" s="124">
        <f t="shared" si="10"/>
        <v>183</v>
      </c>
      <c r="AB198" s="118">
        <v>0</v>
      </c>
      <c r="AC198" s="118">
        <v>0</v>
      </c>
      <c r="AD198" s="118">
        <v>0</v>
      </c>
      <c r="AE198" s="392" t="s">
        <v>77</v>
      </c>
      <c r="AF198" s="124">
        <f t="shared" si="11"/>
        <v>0</v>
      </c>
      <c r="AG198" s="118">
        <v>0</v>
      </c>
      <c r="AH198" s="118">
        <v>0</v>
      </c>
      <c r="AI198" s="392" t="s">
        <v>77</v>
      </c>
      <c r="AJ198" s="118">
        <v>0</v>
      </c>
      <c r="AK198" s="392" t="s">
        <v>77</v>
      </c>
      <c r="AL198" s="392" t="s">
        <v>77</v>
      </c>
      <c r="AM198" s="124">
        <f t="shared" si="12"/>
        <v>0</v>
      </c>
      <c r="AN198" s="458">
        <f>+K198+AC198-AH198</f>
        <v>42300000</v>
      </c>
      <c r="AO198" s="119" t="s">
        <v>1214</v>
      </c>
      <c r="AP198" s="159">
        <v>0</v>
      </c>
      <c r="AQ198" s="119" t="s">
        <v>1214</v>
      </c>
      <c r="AR198" s="118">
        <v>0</v>
      </c>
      <c r="AS198" s="392" t="s">
        <v>77</v>
      </c>
      <c r="AT198" s="463">
        <f t="shared" si="13"/>
        <v>0</v>
      </c>
      <c r="AU198" s="464">
        <v>42300000</v>
      </c>
      <c r="AV198" s="98">
        <f t="shared" si="14"/>
        <v>0</v>
      </c>
      <c r="AW198" s="392" t="s">
        <v>77</v>
      </c>
      <c r="AX198" s="119" t="s">
        <v>1215</v>
      </c>
      <c r="AY198" s="124" t="s">
        <v>6696</v>
      </c>
      <c r="AZ198" s="116" t="s">
        <v>69</v>
      </c>
      <c r="BA198" s="116" t="s">
        <v>3456</v>
      </c>
    </row>
    <row r="199" spans="2:53" s="349" customFormat="1" ht="14.25" customHeight="1" x14ac:dyDescent="0.2">
      <c r="B199" s="116">
        <v>2024</v>
      </c>
      <c r="C199" s="116">
        <v>891780111</v>
      </c>
      <c r="D199" s="117" t="s">
        <v>64</v>
      </c>
      <c r="E199" s="118" t="s">
        <v>6695</v>
      </c>
      <c r="F199" s="124" t="s">
        <v>6694</v>
      </c>
      <c r="G199" s="119">
        <v>0</v>
      </c>
      <c r="H199" s="119" t="s">
        <v>75</v>
      </c>
      <c r="I199" s="116" t="s">
        <v>1819</v>
      </c>
      <c r="J199" s="399" t="s">
        <v>6693</v>
      </c>
      <c r="K199" s="159">
        <v>11406400</v>
      </c>
      <c r="L199" s="116" t="s">
        <v>70</v>
      </c>
      <c r="M199" s="398" t="s">
        <v>3796</v>
      </c>
      <c r="N199" s="202">
        <v>900845290</v>
      </c>
      <c r="O199" s="389">
        <v>547</v>
      </c>
      <c r="P199" s="390">
        <v>45355</v>
      </c>
      <c r="Q199" s="159">
        <v>1171788134</v>
      </c>
      <c r="R199" s="390">
        <v>45433</v>
      </c>
      <c r="S199" s="451">
        <f>+K199</f>
        <v>11406400</v>
      </c>
      <c r="T199" s="119" t="s">
        <v>69</v>
      </c>
      <c r="U199" s="389">
        <v>5056184</v>
      </c>
      <c r="V199" s="258" t="s">
        <v>6692</v>
      </c>
      <c r="W199" s="390">
        <v>45433</v>
      </c>
      <c r="X199" s="390">
        <v>45433</v>
      </c>
      <c r="Y199" s="391" t="s">
        <v>77</v>
      </c>
      <c r="Z199" s="390">
        <v>45463</v>
      </c>
      <c r="AA199" s="124">
        <f t="shared" si="10"/>
        <v>30</v>
      </c>
      <c r="AB199" s="118">
        <v>0</v>
      </c>
      <c r="AC199" s="118">
        <v>0</v>
      </c>
      <c r="AD199" s="118">
        <v>0</v>
      </c>
      <c r="AE199" s="392" t="s">
        <v>77</v>
      </c>
      <c r="AF199" s="124">
        <f t="shared" si="11"/>
        <v>0</v>
      </c>
      <c r="AG199" s="118">
        <v>0</v>
      </c>
      <c r="AH199" s="118">
        <v>0</v>
      </c>
      <c r="AI199" s="392" t="s">
        <v>77</v>
      </c>
      <c r="AJ199" s="118">
        <v>0</v>
      </c>
      <c r="AK199" s="392" t="s">
        <v>77</v>
      </c>
      <c r="AL199" s="392" t="s">
        <v>77</v>
      </c>
      <c r="AM199" s="124">
        <f t="shared" si="12"/>
        <v>0</v>
      </c>
      <c r="AN199" s="458">
        <f>+K199+AC199-AH199</f>
        <v>11406400</v>
      </c>
      <c r="AO199" s="119" t="s">
        <v>1214</v>
      </c>
      <c r="AP199" s="159">
        <v>0</v>
      </c>
      <c r="AQ199" s="119" t="s">
        <v>1214</v>
      </c>
      <c r="AR199" s="118">
        <v>0</v>
      </c>
      <c r="AS199" s="392" t="s">
        <v>77</v>
      </c>
      <c r="AT199" s="463">
        <f t="shared" si="13"/>
        <v>0</v>
      </c>
      <c r="AU199" s="464">
        <v>11406400</v>
      </c>
      <c r="AV199" s="98">
        <f t="shared" si="14"/>
        <v>0</v>
      </c>
      <c r="AW199" s="392" t="s">
        <v>77</v>
      </c>
      <c r="AX199" s="119" t="s">
        <v>1215</v>
      </c>
      <c r="AY199" s="124" t="s">
        <v>6691</v>
      </c>
      <c r="AZ199" s="116" t="s">
        <v>69</v>
      </c>
      <c r="BA199" s="116" t="s">
        <v>3456</v>
      </c>
    </row>
    <row r="200" spans="2:53" s="349" customFormat="1" ht="14.25" customHeight="1" x14ac:dyDescent="0.2">
      <c r="B200" s="116">
        <v>2024</v>
      </c>
      <c r="C200" s="116">
        <v>891780111</v>
      </c>
      <c r="D200" s="117" t="s">
        <v>64</v>
      </c>
      <c r="E200" s="118" t="s">
        <v>6690</v>
      </c>
      <c r="F200" s="124" t="s">
        <v>6689</v>
      </c>
      <c r="G200" s="119">
        <v>0</v>
      </c>
      <c r="H200" s="119" t="s">
        <v>75</v>
      </c>
      <c r="I200" s="116" t="s">
        <v>1819</v>
      </c>
      <c r="J200" s="118" t="s">
        <v>6688</v>
      </c>
      <c r="K200" s="159">
        <v>5000000</v>
      </c>
      <c r="L200" s="116" t="s">
        <v>70</v>
      </c>
      <c r="M200" s="398" t="s">
        <v>6687</v>
      </c>
      <c r="N200" s="202">
        <v>900800679</v>
      </c>
      <c r="O200" s="389">
        <v>652</v>
      </c>
      <c r="P200" s="390">
        <v>45363</v>
      </c>
      <c r="Q200" s="159">
        <v>524300000</v>
      </c>
      <c r="R200" s="390">
        <v>45434</v>
      </c>
      <c r="S200" s="451">
        <f>+K200</f>
        <v>5000000</v>
      </c>
      <c r="T200" s="119" t="s">
        <v>69</v>
      </c>
      <c r="U200" s="389">
        <v>79141011</v>
      </c>
      <c r="V200" s="258" t="s">
        <v>6686</v>
      </c>
      <c r="W200" s="390">
        <v>45434</v>
      </c>
      <c r="X200" s="390">
        <v>45434</v>
      </c>
      <c r="Y200" s="391" t="s">
        <v>77</v>
      </c>
      <c r="Z200" s="390">
        <v>45464</v>
      </c>
      <c r="AA200" s="124">
        <f t="shared" ref="AA200:AA242" si="16">+IF(Y200="1800-01-01",Z200-X200,Z200-Y200)</f>
        <v>30</v>
      </c>
      <c r="AB200" s="118">
        <v>0</v>
      </c>
      <c r="AC200" s="118">
        <v>0</v>
      </c>
      <c r="AD200" s="118">
        <v>0</v>
      </c>
      <c r="AE200" s="392" t="s">
        <v>77</v>
      </c>
      <c r="AF200" s="124">
        <f t="shared" ref="AF200:AF242" si="17">+IF(AE200="1800-01-01",0,AE200-Z200)</f>
        <v>0</v>
      </c>
      <c r="AG200" s="118">
        <v>0</v>
      </c>
      <c r="AH200" s="118">
        <v>0</v>
      </c>
      <c r="AI200" s="392" t="s">
        <v>77</v>
      </c>
      <c r="AJ200" s="118">
        <v>0</v>
      </c>
      <c r="AK200" s="392" t="s">
        <v>77</v>
      </c>
      <c r="AL200" s="392" t="s">
        <v>77</v>
      </c>
      <c r="AM200" s="124">
        <f t="shared" ref="AM200:AM242" si="18">+IF(AK200="1800-01-01",0,AL200-AK200)</f>
        <v>0</v>
      </c>
      <c r="AN200" s="458">
        <f>+K200+AC200-AH200</f>
        <v>5000000</v>
      </c>
      <c r="AO200" s="119" t="s">
        <v>69</v>
      </c>
      <c r="AP200" s="159">
        <f>+AN200</f>
        <v>5000000</v>
      </c>
      <c r="AQ200" s="119" t="s">
        <v>1214</v>
      </c>
      <c r="AR200" s="118">
        <v>0</v>
      </c>
      <c r="AS200" s="392" t="s">
        <v>77</v>
      </c>
      <c r="AT200" s="463">
        <f t="shared" ref="AT200:AT242" si="19">+AN200-AU200</f>
        <v>0</v>
      </c>
      <c r="AU200" s="464">
        <v>5000000</v>
      </c>
      <c r="AV200" s="98">
        <f t="shared" ref="AV200:AV242" si="20">+IFERROR(AT200/AN200,"_")</f>
        <v>0</v>
      </c>
      <c r="AW200" s="392" t="s">
        <v>77</v>
      </c>
      <c r="AX200" s="119" t="s">
        <v>1215</v>
      </c>
      <c r="AY200" s="124" t="s">
        <v>6685</v>
      </c>
      <c r="AZ200" s="116" t="s">
        <v>69</v>
      </c>
      <c r="BA200" s="116" t="s">
        <v>3456</v>
      </c>
    </row>
    <row r="201" spans="2:53" s="349" customFormat="1" ht="14.25" customHeight="1" x14ac:dyDescent="0.2">
      <c r="B201" s="116">
        <v>2024</v>
      </c>
      <c r="C201" s="116">
        <v>891780111</v>
      </c>
      <c r="D201" s="117" t="s">
        <v>64</v>
      </c>
      <c r="E201" s="118" t="s">
        <v>6684</v>
      </c>
      <c r="F201" s="124" t="s">
        <v>6683</v>
      </c>
      <c r="G201" s="119">
        <v>0</v>
      </c>
      <c r="H201" s="119" t="s">
        <v>75</v>
      </c>
      <c r="I201" s="116" t="s">
        <v>1819</v>
      </c>
      <c r="J201" s="118" t="s">
        <v>6682</v>
      </c>
      <c r="K201" s="159">
        <v>8000000</v>
      </c>
      <c r="L201" s="116" t="s">
        <v>70</v>
      </c>
      <c r="M201" s="398" t="s">
        <v>6681</v>
      </c>
      <c r="N201" s="202">
        <v>39048924</v>
      </c>
      <c r="O201" s="389">
        <v>1117</v>
      </c>
      <c r="P201" s="390">
        <v>45415</v>
      </c>
      <c r="Q201" s="159">
        <v>8000000</v>
      </c>
      <c r="R201" s="390">
        <v>45435</v>
      </c>
      <c r="S201" s="451">
        <f>+K201</f>
        <v>8000000</v>
      </c>
      <c r="T201" s="119" t="s">
        <v>69</v>
      </c>
      <c r="U201" s="389">
        <v>85468846</v>
      </c>
      <c r="V201" s="258" t="s">
        <v>6680</v>
      </c>
      <c r="W201" s="390">
        <v>45435</v>
      </c>
      <c r="X201" s="390">
        <v>45435</v>
      </c>
      <c r="Y201" s="391" t="s">
        <v>77</v>
      </c>
      <c r="Z201" s="390">
        <v>45465</v>
      </c>
      <c r="AA201" s="124">
        <f t="shared" si="16"/>
        <v>30</v>
      </c>
      <c r="AB201" s="118">
        <v>0</v>
      </c>
      <c r="AC201" s="118">
        <v>0</v>
      </c>
      <c r="AD201" s="118">
        <v>0</v>
      </c>
      <c r="AE201" s="392" t="s">
        <v>77</v>
      </c>
      <c r="AF201" s="124">
        <f t="shared" si="17"/>
        <v>0</v>
      </c>
      <c r="AG201" s="118">
        <v>0</v>
      </c>
      <c r="AH201" s="118">
        <v>0</v>
      </c>
      <c r="AI201" s="392" t="s">
        <v>77</v>
      </c>
      <c r="AJ201" s="118">
        <v>0</v>
      </c>
      <c r="AK201" s="392" t="s">
        <v>77</v>
      </c>
      <c r="AL201" s="392" t="s">
        <v>77</v>
      </c>
      <c r="AM201" s="124">
        <f t="shared" si="18"/>
        <v>0</v>
      </c>
      <c r="AN201" s="458">
        <f>+K201+AC201-AH201</f>
        <v>8000000</v>
      </c>
      <c r="AO201" s="119" t="s">
        <v>69</v>
      </c>
      <c r="AP201" s="159">
        <f>+AN201</f>
        <v>8000000</v>
      </c>
      <c r="AQ201" s="119" t="s">
        <v>1214</v>
      </c>
      <c r="AR201" s="118">
        <v>0</v>
      </c>
      <c r="AS201" s="392" t="s">
        <v>77</v>
      </c>
      <c r="AT201" s="463">
        <f t="shared" si="19"/>
        <v>0</v>
      </c>
      <c r="AU201" s="464">
        <v>8000000</v>
      </c>
      <c r="AV201" s="98">
        <f t="shared" si="20"/>
        <v>0</v>
      </c>
      <c r="AW201" s="392" t="s">
        <v>77</v>
      </c>
      <c r="AX201" s="119" t="s">
        <v>1215</v>
      </c>
      <c r="AY201" s="124" t="s">
        <v>6679</v>
      </c>
      <c r="AZ201" s="116" t="s">
        <v>69</v>
      </c>
      <c r="BA201" s="116" t="s">
        <v>3456</v>
      </c>
    </row>
    <row r="202" spans="2:53" s="349" customFormat="1" ht="14.25" customHeight="1" x14ac:dyDescent="0.2">
      <c r="B202" s="116">
        <v>2024</v>
      </c>
      <c r="C202" s="116">
        <v>891780111</v>
      </c>
      <c r="D202" s="117" t="s">
        <v>64</v>
      </c>
      <c r="E202" s="118" t="s">
        <v>6678</v>
      </c>
      <c r="F202" s="124" t="s">
        <v>6677</v>
      </c>
      <c r="G202" s="119">
        <v>0</v>
      </c>
      <c r="H202" s="119" t="s">
        <v>75</v>
      </c>
      <c r="I202" s="116" t="s">
        <v>1819</v>
      </c>
      <c r="J202" s="118" t="s">
        <v>6676</v>
      </c>
      <c r="K202" s="159">
        <v>13000000</v>
      </c>
      <c r="L202" s="116" t="s">
        <v>70</v>
      </c>
      <c r="M202" s="393" t="s">
        <v>6675</v>
      </c>
      <c r="N202" s="202">
        <v>1079915385</v>
      </c>
      <c r="O202" s="389">
        <v>35</v>
      </c>
      <c r="P202" s="390">
        <v>45306</v>
      </c>
      <c r="Q202" s="159">
        <v>807300000</v>
      </c>
      <c r="R202" s="390">
        <v>45323</v>
      </c>
      <c r="S202" s="159">
        <v>13000000</v>
      </c>
      <c r="T202" s="119" t="s">
        <v>69</v>
      </c>
      <c r="U202" s="389">
        <v>57461852</v>
      </c>
      <c r="V202" s="258" t="s">
        <v>6674</v>
      </c>
      <c r="W202" s="390">
        <v>45323</v>
      </c>
      <c r="X202" s="390">
        <v>45323</v>
      </c>
      <c r="Y202" s="391" t="s">
        <v>77</v>
      </c>
      <c r="Z202" s="390">
        <v>45473</v>
      </c>
      <c r="AA202" s="124">
        <f t="shared" si="16"/>
        <v>150</v>
      </c>
      <c r="AB202" s="118">
        <v>0</v>
      </c>
      <c r="AC202" s="118">
        <v>0</v>
      </c>
      <c r="AD202" s="118">
        <v>0</v>
      </c>
      <c r="AE202" s="392" t="s">
        <v>77</v>
      </c>
      <c r="AF202" s="124">
        <f t="shared" si="17"/>
        <v>0</v>
      </c>
      <c r="AG202" s="118">
        <v>0</v>
      </c>
      <c r="AH202" s="118">
        <v>0</v>
      </c>
      <c r="AI202" s="392" t="s">
        <v>77</v>
      </c>
      <c r="AJ202" s="118">
        <v>0</v>
      </c>
      <c r="AK202" s="392" t="s">
        <v>77</v>
      </c>
      <c r="AL202" s="392" t="s">
        <v>77</v>
      </c>
      <c r="AM202" s="124">
        <f t="shared" si="18"/>
        <v>0</v>
      </c>
      <c r="AN202" s="458">
        <f>+K202+AC202-AH202</f>
        <v>13000000</v>
      </c>
      <c r="AO202" s="119" t="s">
        <v>69</v>
      </c>
      <c r="AP202" s="159">
        <v>13000000</v>
      </c>
      <c r="AQ202" s="119" t="s">
        <v>1214</v>
      </c>
      <c r="AR202" s="118">
        <v>0</v>
      </c>
      <c r="AS202" s="392" t="s">
        <v>77</v>
      </c>
      <c r="AT202" s="463">
        <f t="shared" si="19"/>
        <v>10400000</v>
      </c>
      <c r="AU202" s="464">
        <v>2600000</v>
      </c>
      <c r="AV202" s="98">
        <f t="shared" si="20"/>
        <v>0.8</v>
      </c>
      <c r="AW202" s="392" t="s">
        <v>77</v>
      </c>
      <c r="AX202" s="119" t="s">
        <v>1215</v>
      </c>
      <c r="AY202" s="124" t="s">
        <v>6673</v>
      </c>
      <c r="AZ202" s="116" t="s">
        <v>69</v>
      </c>
      <c r="BA202" s="116" t="s">
        <v>69</v>
      </c>
    </row>
    <row r="203" spans="2:53" s="349" customFormat="1" ht="14.25" customHeight="1" x14ac:dyDescent="0.2">
      <c r="B203" s="116">
        <v>2024</v>
      </c>
      <c r="C203" s="116">
        <v>891780111</v>
      </c>
      <c r="D203" s="117" t="s">
        <v>64</v>
      </c>
      <c r="E203" s="118" t="s">
        <v>6672</v>
      </c>
      <c r="F203" s="124" t="s">
        <v>6671</v>
      </c>
      <c r="G203" s="119">
        <v>0</v>
      </c>
      <c r="H203" s="119" t="s">
        <v>75</v>
      </c>
      <c r="I203" s="116" t="s">
        <v>1819</v>
      </c>
      <c r="J203" s="118" t="s">
        <v>6670</v>
      </c>
      <c r="K203" s="159">
        <v>13970000</v>
      </c>
      <c r="L203" s="116" t="s">
        <v>70</v>
      </c>
      <c r="M203" s="393" t="s">
        <v>6669</v>
      </c>
      <c r="N203" s="202">
        <v>80875536</v>
      </c>
      <c r="O203" s="389">
        <v>194</v>
      </c>
      <c r="P203" s="390">
        <v>45321</v>
      </c>
      <c r="Q203" s="159">
        <v>80000000</v>
      </c>
      <c r="R203" s="390">
        <v>45337</v>
      </c>
      <c r="S203" s="159">
        <v>13970000</v>
      </c>
      <c r="T203" s="119" t="s">
        <v>69</v>
      </c>
      <c r="U203" s="389">
        <v>85155551</v>
      </c>
      <c r="V203" s="258" t="s">
        <v>6500</v>
      </c>
      <c r="W203" s="390">
        <v>45337</v>
      </c>
      <c r="X203" s="390">
        <v>45337</v>
      </c>
      <c r="Y203" s="391" t="s">
        <v>77</v>
      </c>
      <c r="Z203" s="390">
        <v>45412</v>
      </c>
      <c r="AA203" s="124">
        <f t="shared" si="16"/>
        <v>75</v>
      </c>
      <c r="AB203" s="118">
        <v>0</v>
      </c>
      <c r="AC203" s="118">
        <v>0</v>
      </c>
      <c r="AD203" s="118">
        <v>0</v>
      </c>
      <c r="AE203" s="392" t="s">
        <v>77</v>
      </c>
      <c r="AF203" s="124">
        <f t="shared" si="17"/>
        <v>0</v>
      </c>
      <c r="AG203" s="118">
        <v>0</v>
      </c>
      <c r="AH203" s="118">
        <v>0</v>
      </c>
      <c r="AI203" s="392" t="s">
        <v>77</v>
      </c>
      <c r="AJ203" s="118">
        <v>0</v>
      </c>
      <c r="AK203" s="392" t="s">
        <v>77</v>
      </c>
      <c r="AL203" s="392" t="s">
        <v>77</v>
      </c>
      <c r="AM203" s="124">
        <f t="shared" si="18"/>
        <v>0</v>
      </c>
      <c r="AN203" s="458">
        <f>+K203+AC203-AH203</f>
        <v>13970000</v>
      </c>
      <c r="AO203" s="119" t="s">
        <v>69</v>
      </c>
      <c r="AP203" s="159">
        <v>13970000</v>
      </c>
      <c r="AQ203" s="119" t="s">
        <v>1214</v>
      </c>
      <c r="AR203" s="118">
        <v>0</v>
      </c>
      <c r="AS203" s="392" t="s">
        <v>77</v>
      </c>
      <c r="AT203" s="463">
        <f t="shared" si="19"/>
        <v>3992010</v>
      </c>
      <c r="AU203" s="464">
        <v>9977990</v>
      </c>
      <c r="AV203" s="98">
        <f t="shared" si="20"/>
        <v>0.28575590551181101</v>
      </c>
      <c r="AW203" s="392" t="s">
        <v>77</v>
      </c>
      <c r="AX203" s="119" t="s">
        <v>1215</v>
      </c>
      <c r="AY203" s="124" t="s">
        <v>6668</v>
      </c>
      <c r="AZ203" s="116" t="s">
        <v>69</v>
      </c>
      <c r="BA203" s="116" t="s">
        <v>69</v>
      </c>
    </row>
    <row r="204" spans="2:53" s="349" customFormat="1" ht="14.25" customHeight="1" x14ac:dyDescent="0.2">
      <c r="B204" s="116">
        <v>2024</v>
      </c>
      <c r="C204" s="116">
        <v>891780111</v>
      </c>
      <c r="D204" s="117" t="s">
        <v>64</v>
      </c>
      <c r="E204" s="118" t="s">
        <v>6667</v>
      </c>
      <c r="F204" s="124" t="s">
        <v>6666</v>
      </c>
      <c r="G204" s="119">
        <v>0</v>
      </c>
      <c r="H204" s="119" t="s">
        <v>75</v>
      </c>
      <c r="I204" s="116" t="s">
        <v>1819</v>
      </c>
      <c r="J204" s="118" t="s">
        <v>6665</v>
      </c>
      <c r="K204" s="159">
        <v>10000000</v>
      </c>
      <c r="L204" s="116" t="s">
        <v>70</v>
      </c>
      <c r="M204" s="393" t="s">
        <v>6664</v>
      </c>
      <c r="N204" s="202">
        <v>1082912748</v>
      </c>
      <c r="O204" s="389">
        <v>184</v>
      </c>
      <c r="P204" s="390">
        <v>45321</v>
      </c>
      <c r="Q204" s="159">
        <v>210000000</v>
      </c>
      <c r="R204" s="390">
        <v>45356</v>
      </c>
      <c r="S204" s="159">
        <v>10000000</v>
      </c>
      <c r="T204" s="119" t="s">
        <v>69</v>
      </c>
      <c r="U204" s="389">
        <v>19474750</v>
      </c>
      <c r="V204" s="258" t="s">
        <v>6652</v>
      </c>
      <c r="W204" s="390">
        <v>45356</v>
      </c>
      <c r="X204" s="390">
        <v>45356</v>
      </c>
      <c r="Y204" s="391" t="s">
        <v>77</v>
      </c>
      <c r="Z204" s="390">
        <v>45473</v>
      </c>
      <c r="AA204" s="124">
        <f t="shared" si="16"/>
        <v>117</v>
      </c>
      <c r="AB204" s="118">
        <v>0</v>
      </c>
      <c r="AC204" s="118">
        <v>0</v>
      </c>
      <c r="AD204" s="118">
        <v>0</v>
      </c>
      <c r="AE204" s="392" t="s">
        <v>77</v>
      </c>
      <c r="AF204" s="124">
        <f t="shared" si="17"/>
        <v>0</v>
      </c>
      <c r="AG204" s="118">
        <v>0</v>
      </c>
      <c r="AH204" s="118">
        <v>0</v>
      </c>
      <c r="AI204" s="392" t="s">
        <v>77</v>
      </c>
      <c r="AJ204" s="118">
        <v>0</v>
      </c>
      <c r="AK204" s="392" t="s">
        <v>77</v>
      </c>
      <c r="AL204" s="392" t="s">
        <v>77</v>
      </c>
      <c r="AM204" s="124">
        <f t="shared" si="18"/>
        <v>0</v>
      </c>
      <c r="AN204" s="458">
        <f>+K204+AC204-AH204</f>
        <v>10000000</v>
      </c>
      <c r="AO204" s="119" t="s">
        <v>69</v>
      </c>
      <c r="AP204" s="159">
        <v>10000000</v>
      </c>
      <c r="AQ204" s="119" t="s">
        <v>1214</v>
      </c>
      <c r="AR204" s="118">
        <v>0</v>
      </c>
      <c r="AS204" s="392" t="s">
        <v>77</v>
      </c>
      <c r="AT204" s="463">
        <f t="shared" si="19"/>
        <v>5000000</v>
      </c>
      <c r="AU204" s="464">
        <v>5000000</v>
      </c>
      <c r="AV204" s="98">
        <f t="shared" si="20"/>
        <v>0.5</v>
      </c>
      <c r="AW204" s="392" t="s">
        <v>77</v>
      </c>
      <c r="AX204" s="119" t="s">
        <v>1215</v>
      </c>
      <c r="AY204" s="124" t="s">
        <v>6663</v>
      </c>
      <c r="AZ204" s="116" t="s">
        <v>69</v>
      </c>
      <c r="BA204" s="116" t="s">
        <v>69</v>
      </c>
    </row>
    <row r="205" spans="2:53" s="349" customFormat="1" ht="14.25" customHeight="1" x14ac:dyDescent="0.2">
      <c r="B205" s="116">
        <v>2024</v>
      </c>
      <c r="C205" s="116">
        <v>891780111</v>
      </c>
      <c r="D205" s="117" t="s">
        <v>64</v>
      </c>
      <c r="E205" s="118" t="s">
        <v>6662</v>
      </c>
      <c r="F205" s="168" t="s">
        <v>6661</v>
      </c>
      <c r="G205" s="119">
        <v>0</v>
      </c>
      <c r="H205" s="119" t="s">
        <v>75</v>
      </c>
      <c r="I205" s="116" t="s">
        <v>1819</v>
      </c>
      <c r="J205" s="118" t="s">
        <v>6660</v>
      </c>
      <c r="K205" s="159">
        <v>6133333</v>
      </c>
      <c r="L205" s="116" t="s">
        <v>70</v>
      </c>
      <c r="M205" s="393" t="s">
        <v>6659</v>
      </c>
      <c r="N205" s="202">
        <v>84451753</v>
      </c>
      <c r="O205" s="389">
        <v>559</v>
      </c>
      <c r="P205" s="390">
        <v>45355</v>
      </c>
      <c r="Q205" s="159">
        <v>524300000</v>
      </c>
      <c r="R205" s="390">
        <v>45394</v>
      </c>
      <c r="S205" s="159">
        <f>+K205</f>
        <v>6133333</v>
      </c>
      <c r="T205" s="119" t="s">
        <v>69</v>
      </c>
      <c r="U205" s="389">
        <v>36669284</v>
      </c>
      <c r="V205" s="258" t="s">
        <v>6658</v>
      </c>
      <c r="W205" s="390">
        <v>45394</v>
      </c>
      <c r="X205" s="390">
        <v>45394</v>
      </c>
      <c r="Y205" s="391" t="s">
        <v>77</v>
      </c>
      <c r="Z205" s="390">
        <v>45473</v>
      </c>
      <c r="AA205" s="124">
        <f t="shared" si="16"/>
        <v>79</v>
      </c>
      <c r="AB205" s="118">
        <v>0</v>
      </c>
      <c r="AC205" s="118">
        <v>0</v>
      </c>
      <c r="AD205" s="118">
        <v>0</v>
      </c>
      <c r="AE205" s="392" t="s">
        <v>77</v>
      </c>
      <c r="AF205" s="124">
        <f t="shared" si="17"/>
        <v>0</v>
      </c>
      <c r="AG205" s="118">
        <v>0</v>
      </c>
      <c r="AH205" s="118">
        <v>0</v>
      </c>
      <c r="AI205" s="392" t="s">
        <v>77</v>
      </c>
      <c r="AJ205" s="118">
        <v>0</v>
      </c>
      <c r="AK205" s="392" t="s">
        <v>77</v>
      </c>
      <c r="AL205" s="392" t="s">
        <v>77</v>
      </c>
      <c r="AM205" s="124">
        <f t="shared" si="18"/>
        <v>0</v>
      </c>
      <c r="AN205" s="458">
        <f>+K205+AC205-AH205</f>
        <v>6133333</v>
      </c>
      <c r="AO205" s="119" t="s">
        <v>69</v>
      </c>
      <c r="AP205" s="159">
        <f>+AN205</f>
        <v>6133333</v>
      </c>
      <c r="AQ205" s="119" t="s">
        <v>1214</v>
      </c>
      <c r="AR205" s="118">
        <v>0</v>
      </c>
      <c r="AS205" s="392" t="s">
        <v>77</v>
      </c>
      <c r="AT205" s="463">
        <f t="shared" si="19"/>
        <v>3066666</v>
      </c>
      <c r="AU205" s="464">
        <v>3066667</v>
      </c>
      <c r="AV205" s="98">
        <f t="shared" si="20"/>
        <v>0.49999991847825642</v>
      </c>
      <c r="AW205" s="392" t="s">
        <v>77</v>
      </c>
      <c r="AX205" s="119" t="s">
        <v>1215</v>
      </c>
      <c r="AY205" s="380" t="s">
        <v>6657</v>
      </c>
      <c r="AZ205" s="116" t="s">
        <v>69</v>
      </c>
      <c r="BA205" s="116" t="s">
        <v>69</v>
      </c>
    </row>
    <row r="206" spans="2:53" s="349" customFormat="1" ht="14.25" customHeight="1" x14ac:dyDescent="0.2">
      <c r="B206" s="116">
        <v>2024</v>
      </c>
      <c r="C206" s="116">
        <v>891780111</v>
      </c>
      <c r="D206" s="117" t="s">
        <v>64</v>
      </c>
      <c r="E206" s="118" t="s">
        <v>6656</v>
      </c>
      <c r="F206" s="168" t="s">
        <v>6655</v>
      </c>
      <c r="G206" s="119">
        <v>0</v>
      </c>
      <c r="H206" s="119" t="s">
        <v>75</v>
      </c>
      <c r="I206" s="116" t="s">
        <v>1819</v>
      </c>
      <c r="J206" s="118" t="s">
        <v>6654</v>
      </c>
      <c r="K206" s="159">
        <v>15000000</v>
      </c>
      <c r="L206" s="116" t="s">
        <v>70</v>
      </c>
      <c r="M206" s="393" t="s">
        <v>6653</v>
      </c>
      <c r="N206" s="455">
        <v>22647780</v>
      </c>
      <c r="O206" s="389">
        <v>380</v>
      </c>
      <c r="P206" s="390">
        <v>45338</v>
      </c>
      <c r="Q206" s="159">
        <v>92978545.349999994</v>
      </c>
      <c r="R206" s="390">
        <v>45406</v>
      </c>
      <c r="S206" s="159">
        <f>+K206</f>
        <v>15000000</v>
      </c>
      <c r="T206" s="119" t="s">
        <v>69</v>
      </c>
      <c r="U206" s="389">
        <v>19474750</v>
      </c>
      <c r="V206" s="258" t="s">
        <v>6652</v>
      </c>
      <c r="W206" s="390">
        <v>45406</v>
      </c>
      <c r="X206" s="390">
        <v>45406</v>
      </c>
      <c r="Y206" s="391" t="s">
        <v>77</v>
      </c>
      <c r="Z206" s="390">
        <v>45581</v>
      </c>
      <c r="AA206" s="124">
        <f t="shared" si="16"/>
        <v>175</v>
      </c>
      <c r="AB206" s="118">
        <v>0</v>
      </c>
      <c r="AC206" s="118">
        <v>0</v>
      </c>
      <c r="AD206" s="118">
        <v>0</v>
      </c>
      <c r="AE206" s="392" t="s">
        <v>77</v>
      </c>
      <c r="AF206" s="124">
        <f t="shared" si="17"/>
        <v>0</v>
      </c>
      <c r="AG206" s="118">
        <v>0</v>
      </c>
      <c r="AH206" s="118">
        <v>0</v>
      </c>
      <c r="AI206" s="392" t="s">
        <v>77</v>
      </c>
      <c r="AJ206" s="118">
        <v>0</v>
      </c>
      <c r="AK206" s="392" t="s">
        <v>77</v>
      </c>
      <c r="AL206" s="392" t="s">
        <v>77</v>
      </c>
      <c r="AM206" s="124">
        <f t="shared" si="18"/>
        <v>0</v>
      </c>
      <c r="AN206" s="458">
        <f>+K206+AC206-AH206</f>
        <v>15000000</v>
      </c>
      <c r="AO206" s="119" t="s">
        <v>1214</v>
      </c>
      <c r="AP206" s="159">
        <v>0</v>
      </c>
      <c r="AQ206" s="119" t="s">
        <v>1214</v>
      </c>
      <c r="AR206" s="118">
        <v>0</v>
      </c>
      <c r="AS206" s="392" t="s">
        <v>77</v>
      </c>
      <c r="AT206" s="463">
        <f t="shared" si="19"/>
        <v>0</v>
      </c>
      <c r="AU206" s="464">
        <v>15000000</v>
      </c>
      <c r="AV206" s="98">
        <f t="shared" si="20"/>
        <v>0</v>
      </c>
      <c r="AW206" s="392" t="s">
        <v>77</v>
      </c>
      <c r="AX206" s="119" t="s">
        <v>1215</v>
      </c>
      <c r="AY206" s="380" t="s">
        <v>6651</v>
      </c>
      <c r="AZ206" s="116" t="s">
        <v>69</v>
      </c>
      <c r="BA206" s="116" t="s">
        <v>69</v>
      </c>
    </row>
    <row r="207" spans="2:53" s="349" customFormat="1" ht="14.25" customHeight="1" x14ac:dyDescent="0.2">
      <c r="B207" s="116">
        <v>2024</v>
      </c>
      <c r="C207" s="116">
        <v>891780111</v>
      </c>
      <c r="D207" s="117" t="s">
        <v>64</v>
      </c>
      <c r="E207" s="118" t="s">
        <v>6650</v>
      </c>
      <c r="F207" s="168" t="s">
        <v>6649</v>
      </c>
      <c r="G207" s="119">
        <v>0</v>
      </c>
      <c r="H207" s="119" t="s">
        <v>75</v>
      </c>
      <c r="I207" s="116" t="s">
        <v>1819</v>
      </c>
      <c r="J207" s="118" t="s">
        <v>6648</v>
      </c>
      <c r="K207" s="159">
        <v>4962500</v>
      </c>
      <c r="L207" s="116" t="s">
        <v>70</v>
      </c>
      <c r="M207" s="393" t="s">
        <v>6647</v>
      </c>
      <c r="N207" s="456" t="s">
        <v>6646</v>
      </c>
      <c r="O207" s="389">
        <v>235</v>
      </c>
      <c r="P207" s="390">
        <v>45323</v>
      </c>
      <c r="Q207" s="159">
        <v>524300000</v>
      </c>
      <c r="R207" s="390">
        <v>45432</v>
      </c>
      <c r="S207" s="159">
        <f>+K207</f>
        <v>4962500</v>
      </c>
      <c r="T207" s="119" t="s">
        <v>69</v>
      </c>
      <c r="U207" s="389">
        <v>52705148</v>
      </c>
      <c r="V207" s="258" t="s">
        <v>6645</v>
      </c>
      <c r="W207" s="390">
        <v>45432</v>
      </c>
      <c r="X207" s="390">
        <v>45432</v>
      </c>
      <c r="Y207" s="391" t="s">
        <v>77</v>
      </c>
      <c r="Z207" s="390">
        <v>45492</v>
      </c>
      <c r="AA207" s="124">
        <f t="shared" si="16"/>
        <v>60</v>
      </c>
      <c r="AB207" s="118">
        <v>0</v>
      </c>
      <c r="AC207" s="118">
        <v>0</v>
      </c>
      <c r="AD207" s="118">
        <v>0</v>
      </c>
      <c r="AE207" s="392" t="s">
        <v>77</v>
      </c>
      <c r="AF207" s="124">
        <f t="shared" si="17"/>
        <v>0</v>
      </c>
      <c r="AG207" s="118">
        <v>0</v>
      </c>
      <c r="AH207" s="118">
        <v>0</v>
      </c>
      <c r="AI207" s="392" t="s">
        <v>77</v>
      </c>
      <c r="AJ207" s="118">
        <v>0</v>
      </c>
      <c r="AK207" s="392" t="s">
        <v>77</v>
      </c>
      <c r="AL207" s="392" t="s">
        <v>77</v>
      </c>
      <c r="AM207" s="124">
        <f t="shared" si="18"/>
        <v>0</v>
      </c>
      <c r="AN207" s="458">
        <f>+K207+AC207-AH207</f>
        <v>4962500</v>
      </c>
      <c r="AO207" s="119" t="s">
        <v>1214</v>
      </c>
      <c r="AP207" s="159">
        <v>0</v>
      </c>
      <c r="AQ207" s="119" t="s">
        <v>1214</v>
      </c>
      <c r="AR207" s="118">
        <v>0</v>
      </c>
      <c r="AS207" s="392" t="s">
        <v>77</v>
      </c>
      <c r="AT207" s="463">
        <f t="shared" si="19"/>
        <v>0</v>
      </c>
      <c r="AU207" s="464">
        <v>4962500</v>
      </c>
      <c r="AV207" s="98">
        <f t="shared" si="20"/>
        <v>0</v>
      </c>
      <c r="AW207" s="392" t="s">
        <v>77</v>
      </c>
      <c r="AX207" s="119" t="s">
        <v>1215</v>
      </c>
      <c r="AY207" s="380" t="s">
        <v>6644</v>
      </c>
      <c r="AZ207" s="116" t="s">
        <v>69</v>
      </c>
      <c r="BA207" s="116" t="s">
        <v>69</v>
      </c>
    </row>
    <row r="208" spans="2:53" s="349" customFormat="1" ht="14.25" customHeight="1" x14ac:dyDescent="0.2">
      <c r="B208" s="116">
        <v>2024</v>
      </c>
      <c r="C208" s="116">
        <v>891780111</v>
      </c>
      <c r="D208" s="117" t="s">
        <v>64</v>
      </c>
      <c r="E208" s="118" t="s">
        <v>6643</v>
      </c>
      <c r="F208" s="168" t="s">
        <v>6642</v>
      </c>
      <c r="G208" s="218">
        <v>2023000100072</v>
      </c>
      <c r="H208" s="119" t="s">
        <v>75</v>
      </c>
      <c r="I208" s="116" t="s">
        <v>644</v>
      </c>
      <c r="J208" s="258" t="s">
        <v>6641</v>
      </c>
      <c r="K208" s="159">
        <v>12480000</v>
      </c>
      <c r="L208" s="116" t="s">
        <v>70</v>
      </c>
      <c r="M208" s="258" t="s">
        <v>6640</v>
      </c>
      <c r="N208" s="455">
        <v>1003382835</v>
      </c>
      <c r="O208" s="389">
        <v>174</v>
      </c>
      <c r="P208" s="390">
        <v>45335</v>
      </c>
      <c r="Q208" s="159">
        <v>2122162432</v>
      </c>
      <c r="R208" s="390">
        <v>45441</v>
      </c>
      <c r="S208" s="159">
        <f>+K208</f>
        <v>12480000</v>
      </c>
      <c r="T208" s="119" t="s">
        <v>69</v>
      </c>
      <c r="U208" s="389">
        <v>16078654</v>
      </c>
      <c r="V208" s="258" t="s">
        <v>3772</v>
      </c>
      <c r="W208" s="390">
        <v>45441</v>
      </c>
      <c r="X208" s="390">
        <v>45441</v>
      </c>
      <c r="Y208" s="391" t="s">
        <v>77</v>
      </c>
      <c r="Z208" s="390">
        <v>45624</v>
      </c>
      <c r="AA208" s="124">
        <f t="shared" si="16"/>
        <v>183</v>
      </c>
      <c r="AB208" s="118">
        <v>0</v>
      </c>
      <c r="AC208" s="118">
        <v>0</v>
      </c>
      <c r="AD208" s="118">
        <v>0</v>
      </c>
      <c r="AE208" s="392" t="s">
        <v>77</v>
      </c>
      <c r="AF208" s="124">
        <f t="shared" si="17"/>
        <v>0</v>
      </c>
      <c r="AG208" s="118">
        <v>0</v>
      </c>
      <c r="AH208" s="118">
        <v>0</v>
      </c>
      <c r="AI208" s="392" t="s">
        <v>77</v>
      </c>
      <c r="AJ208" s="118">
        <v>0</v>
      </c>
      <c r="AK208" s="392" t="s">
        <v>77</v>
      </c>
      <c r="AL208" s="392" t="s">
        <v>77</v>
      </c>
      <c r="AM208" s="124">
        <f t="shared" si="18"/>
        <v>0</v>
      </c>
      <c r="AN208" s="458">
        <f>+K208+AC208-AH208</f>
        <v>12480000</v>
      </c>
      <c r="AO208" s="119" t="s">
        <v>1214</v>
      </c>
      <c r="AP208" s="159">
        <v>0</v>
      </c>
      <c r="AQ208" s="119" t="s">
        <v>1214</v>
      </c>
      <c r="AR208" s="118">
        <v>0</v>
      </c>
      <c r="AS208" s="392" t="s">
        <v>77</v>
      </c>
      <c r="AT208" s="463">
        <f t="shared" si="19"/>
        <v>0</v>
      </c>
      <c r="AU208" s="464">
        <v>12480000</v>
      </c>
      <c r="AV208" s="98">
        <f t="shared" si="20"/>
        <v>0</v>
      </c>
      <c r="AW208" s="392" t="s">
        <v>77</v>
      </c>
      <c r="AX208" s="119" t="s">
        <v>1215</v>
      </c>
      <c r="AY208" s="380" t="s">
        <v>6639</v>
      </c>
      <c r="AZ208" s="116" t="s">
        <v>69</v>
      </c>
      <c r="BA208" s="116" t="s">
        <v>69</v>
      </c>
    </row>
    <row r="209" spans="2:53" s="349" customFormat="1" ht="14.25" customHeight="1" x14ac:dyDescent="0.2">
      <c r="B209" s="116">
        <v>2024</v>
      </c>
      <c r="C209" s="116">
        <v>891780111</v>
      </c>
      <c r="D209" s="117" t="s">
        <v>64</v>
      </c>
      <c r="E209" s="118" t="s">
        <v>6638</v>
      </c>
      <c r="F209" s="168" t="s">
        <v>6637</v>
      </c>
      <c r="G209" s="119">
        <v>0</v>
      </c>
      <c r="H209" s="119" t="s">
        <v>75</v>
      </c>
      <c r="I209" s="116" t="s">
        <v>1819</v>
      </c>
      <c r="J209" s="118" t="s">
        <v>6636</v>
      </c>
      <c r="K209" s="159">
        <v>50000000</v>
      </c>
      <c r="L209" s="116" t="s">
        <v>70</v>
      </c>
      <c r="M209" s="393" t="s">
        <v>6635</v>
      </c>
      <c r="N209" s="202">
        <v>901781602</v>
      </c>
      <c r="O209" s="389">
        <v>218</v>
      </c>
      <c r="P209" s="390">
        <v>45322</v>
      </c>
      <c r="Q209" s="159">
        <v>190000000</v>
      </c>
      <c r="R209" s="390">
        <v>45341</v>
      </c>
      <c r="S209" s="159">
        <v>50000000</v>
      </c>
      <c r="T209" s="119" t="s">
        <v>69</v>
      </c>
      <c r="U209" s="389">
        <v>1082884010</v>
      </c>
      <c r="V209" s="258" t="s">
        <v>6591</v>
      </c>
      <c r="W209" s="390">
        <v>45341</v>
      </c>
      <c r="X209" s="390">
        <v>45341</v>
      </c>
      <c r="Y209" s="391" t="s">
        <v>77</v>
      </c>
      <c r="Z209" s="390">
        <v>45657</v>
      </c>
      <c r="AA209" s="124">
        <f t="shared" si="16"/>
        <v>316</v>
      </c>
      <c r="AB209" s="118">
        <v>0</v>
      </c>
      <c r="AC209" s="118">
        <v>0</v>
      </c>
      <c r="AD209" s="118">
        <v>0</v>
      </c>
      <c r="AE209" s="392" t="s">
        <v>77</v>
      </c>
      <c r="AF209" s="124">
        <f t="shared" si="17"/>
        <v>0</v>
      </c>
      <c r="AG209" s="118">
        <v>0</v>
      </c>
      <c r="AH209" s="118">
        <v>0</v>
      </c>
      <c r="AI209" s="392" t="s">
        <v>77</v>
      </c>
      <c r="AJ209" s="118">
        <v>0</v>
      </c>
      <c r="AK209" s="392" t="s">
        <v>77</v>
      </c>
      <c r="AL209" s="392" t="s">
        <v>77</v>
      </c>
      <c r="AM209" s="124">
        <f t="shared" si="18"/>
        <v>0</v>
      </c>
      <c r="AN209" s="458">
        <f>+K209+AC209-AH209</f>
        <v>50000000</v>
      </c>
      <c r="AO209" s="119" t="s">
        <v>69</v>
      </c>
      <c r="AP209" s="159">
        <v>50000000</v>
      </c>
      <c r="AQ209" s="119" t="s">
        <v>1214</v>
      </c>
      <c r="AR209" s="118">
        <v>0</v>
      </c>
      <c r="AS209" s="392" t="s">
        <v>77</v>
      </c>
      <c r="AT209" s="463">
        <f t="shared" si="19"/>
        <v>30644330</v>
      </c>
      <c r="AU209" s="464">
        <v>19355670</v>
      </c>
      <c r="AV209" s="98">
        <f t="shared" si="20"/>
        <v>0.61288659999999995</v>
      </c>
      <c r="AW209" s="392" t="s">
        <v>77</v>
      </c>
      <c r="AX209" s="119" t="s">
        <v>1215</v>
      </c>
      <c r="AY209" s="382" t="s">
        <v>6634</v>
      </c>
      <c r="AZ209" s="116" t="s">
        <v>69</v>
      </c>
      <c r="BA209" s="116" t="s">
        <v>3456</v>
      </c>
    </row>
    <row r="210" spans="2:53" s="349" customFormat="1" ht="14.25" customHeight="1" x14ac:dyDescent="0.2">
      <c r="B210" s="116">
        <v>2024</v>
      </c>
      <c r="C210" s="116">
        <v>891780111</v>
      </c>
      <c r="D210" s="117" t="s">
        <v>64</v>
      </c>
      <c r="E210" s="118" t="s">
        <v>6633</v>
      </c>
      <c r="F210" s="168" t="s">
        <v>6632</v>
      </c>
      <c r="G210" s="119">
        <v>0</v>
      </c>
      <c r="H210" s="119" t="s">
        <v>75</v>
      </c>
      <c r="I210" s="116" t="s">
        <v>1819</v>
      </c>
      <c r="J210" s="118" t="s">
        <v>6631</v>
      </c>
      <c r="K210" s="159">
        <v>100000000</v>
      </c>
      <c r="L210" s="116" t="s">
        <v>70</v>
      </c>
      <c r="M210" s="393" t="s">
        <v>6630</v>
      </c>
      <c r="N210" s="202">
        <v>800164453</v>
      </c>
      <c r="O210" s="389">
        <v>411</v>
      </c>
      <c r="P210" s="390">
        <v>45341</v>
      </c>
      <c r="Q210" s="159">
        <v>100000000</v>
      </c>
      <c r="R210" s="390">
        <v>45349</v>
      </c>
      <c r="S210" s="159">
        <v>100000000</v>
      </c>
      <c r="T210" s="119" t="s">
        <v>69</v>
      </c>
      <c r="U210" s="389">
        <v>1082884010</v>
      </c>
      <c r="V210" s="258" t="s">
        <v>6591</v>
      </c>
      <c r="W210" s="390">
        <v>45349</v>
      </c>
      <c r="X210" s="390">
        <v>45349</v>
      </c>
      <c r="Y210" s="391" t="s">
        <v>77</v>
      </c>
      <c r="Z210" s="390">
        <v>45657</v>
      </c>
      <c r="AA210" s="124">
        <f t="shared" si="16"/>
        <v>308</v>
      </c>
      <c r="AB210" s="118">
        <v>0</v>
      </c>
      <c r="AC210" s="118">
        <v>0</v>
      </c>
      <c r="AD210" s="118">
        <v>0</v>
      </c>
      <c r="AE210" s="392" t="s">
        <v>77</v>
      </c>
      <c r="AF210" s="124">
        <f t="shared" si="17"/>
        <v>0</v>
      </c>
      <c r="AG210" s="118">
        <v>0</v>
      </c>
      <c r="AH210" s="118">
        <v>0</v>
      </c>
      <c r="AI210" s="392" t="s">
        <v>77</v>
      </c>
      <c r="AJ210" s="118">
        <v>0</v>
      </c>
      <c r="AK210" s="392" t="s">
        <v>77</v>
      </c>
      <c r="AL210" s="392" t="s">
        <v>77</v>
      </c>
      <c r="AM210" s="124">
        <f t="shared" si="18"/>
        <v>0</v>
      </c>
      <c r="AN210" s="458">
        <f>+K210+AC210-AH210</f>
        <v>100000000</v>
      </c>
      <c r="AO210" s="119" t="s">
        <v>69</v>
      </c>
      <c r="AP210" s="159">
        <v>100000000</v>
      </c>
      <c r="AQ210" s="119" t="s">
        <v>1214</v>
      </c>
      <c r="AR210" s="118">
        <v>0</v>
      </c>
      <c r="AS210" s="392" t="s">
        <v>77</v>
      </c>
      <c r="AT210" s="463">
        <f t="shared" si="19"/>
        <v>0</v>
      </c>
      <c r="AU210" s="464">
        <v>100000000</v>
      </c>
      <c r="AV210" s="98">
        <f t="shared" si="20"/>
        <v>0</v>
      </c>
      <c r="AW210" s="392" t="s">
        <v>77</v>
      </c>
      <c r="AX210" s="119" t="s">
        <v>1215</v>
      </c>
      <c r="AY210" s="382" t="s">
        <v>6629</v>
      </c>
      <c r="AZ210" s="116" t="s">
        <v>69</v>
      </c>
      <c r="BA210" s="116" t="s">
        <v>3456</v>
      </c>
    </row>
    <row r="211" spans="2:53" s="349" customFormat="1" ht="14.25" customHeight="1" x14ac:dyDescent="0.2">
      <c r="B211" s="116">
        <v>2024</v>
      </c>
      <c r="C211" s="116">
        <v>891780111</v>
      </c>
      <c r="D211" s="117" t="s">
        <v>64</v>
      </c>
      <c r="E211" s="118" t="s">
        <v>6628</v>
      </c>
      <c r="F211" s="168" t="s">
        <v>6627</v>
      </c>
      <c r="G211" s="119">
        <v>0</v>
      </c>
      <c r="H211" s="119" t="s">
        <v>75</v>
      </c>
      <c r="I211" s="116" t="s">
        <v>1819</v>
      </c>
      <c r="J211" s="118" t="s">
        <v>6626</v>
      </c>
      <c r="K211" s="159">
        <v>40000000</v>
      </c>
      <c r="L211" s="116" t="s">
        <v>70</v>
      </c>
      <c r="M211" s="393" t="s">
        <v>6518</v>
      </c>
      <c r="N211" s="202">
        <v>57445330</v>
      </c>
      <c r="O211" s="389">
        <v>412</v>
      </c>
      <c r="P211" s="390">
        <v>45341</v>
      </c>
      <c r="Q211" s="159">
        <v>66000000</v>
      </c>
      <c r="R211" s="390">
        <v>45392</v>
      </c>
      <c r="S211" s="159">
        <f>+K211</f>
        <v>40000000</v>
      </c>
      <c r="T211" s="119" t="s">
        <v>69</v>
      </c>
      <c r="U211" s="389">
        <v>57461852</v>
      </c>
      <c r="V211" s="258" t="s">
        <v>6625</v>
      </c>
      <c r="W211" s="390">
        <v>45392</v>
      </c>
      <c r="X211" s="390">
        <v>45392</v>
      </c>
      <c r="Y211" s="391" t="s">
        <v>77</v>
      </c>
      <c r="Z211" s="390">
        <v>45657</v>
      </c>
      <c r="AA211" s="124">
        <f t="shared" si="16"/>
        <v>265</v>
      </c>
      <c r="AB211" s="118">
        <v>0</v>
      </c>
      <c r="AC211" s="118">
        <v>0</v>
      </c>
      <c r="AD211" s="118">
        <v>0</v>
      </c>
      <c r="AE211" s="392" t="s">
        <v>77</v>
      </c>
      <c r="AF211" s="124">
        <f t="shared" si="17"/>
        <v>0</v>
      </c>
      <c r="AG211" s="118">
        <v>0</v>
      </c>
      <c r="AH211" s="118">
        <v>0</v>
      </c>
      <c r="AI211" s="392" t="s">
        <v>77</v>
      </c>
      <c r="AJ211" s="118">
        <v>0</v>
      </c>
      <c r="AK211" s="392" t="s">
        <v>77</v>
      </c>
      <c r="AL211" s="392" t="s">
        <v>77</v>
      </c>
      <c r="AM211" s="124">
        <f t="shared" si="18"/>
        <v>0</v>
      </c>
      <c r="AN211" s="458">
        <f>+K211+AC211-AH211</f>
        <v>40000000</v>
      </c>
      <c r="AO211" s="119" t="s">
        <v>69</v>
      </c>
      <c r="AP211" s="159">
        <f>+AN211</f>
        <v>40000000</v>
      </c>
      <c r="AQ211" s="119" t="s">
        <v>1214</v>
      </c>
      <c r="AR211" s="118">
        <v>0</v>
      </c>
      <c r="AS211" s="392" t="s">
        <v>77</v>
      </c>
      <c r="AT211" s="463">
        <f t="shared" si="19"/>
        <v>0</v>
      </c>
      <c r="AU211" s="464">
        <v>40000000</v>
      </c>
      <c r="AV211" s="98">
        <f t="shared" si="20"/>
        <v>0</v>
      </c>
      <c r="AW211" s="392" t="s">
        <v>77</v>
      </c>
      <c r="AX211" s="119" t="s">
        <v>1215</v>
      </c>
      <c r="AY211" s="380" t="s">
        <v>6624</v>
      </c>
      <c r="AZ211" s="116" t="s">
        <v>69</v>
      </c>
      <c r="BA211" s="116" t="s">
        <v>3456</v>
      </c>
    </row>
    <row r="212" spans="2:53" s="349" customFormat="1" ht="14.25" customHeight="1" x14ac:dyDescent="0.2">
      <c r="B212" s="116">
        <v>2024</v>
      </c>
      <c r="C212" s="116">
        <v>891780111</v>
      </c>
      <c r="D212" s="117" t="s">
        <v>64</v>
      </c>
      <c r="E212" s="118" t="s">
        <v>6623</v>
      </c>
      <c r="F212" s="168" t="s">
        <v>6622</v>
      </c>
      <c r="G212" s="119">
        <v>0</v>
      </c>
      <c r="H212" s="119" t="s">
        <v>75</v>
      </c>
      <c r="I212" s="116" t="s">
        <v>1819</v>
      </c>
      <c r="J212" s="118" t="s">
        <v>6621</v>
      </c>
      <c r="K212" s="159">
        <v>70000000</v>
      </c>
      <c r="L212" s="116" t="s">
        <v>70</v>
      </c>
      <c r="M212" s="393" t="s">
        <v>6620</v>
      </c>
      <c r="N212" s="202">
        <v>901757052</v>
      </c>
      <c r="O212" s="389">
        <v>218</v>
      </c>
      <c r="P212" s="390">
        <v>45322</v>
      </c>
      <c r="Q212" s="159">
        <v>190000000</v>
      </c>
      <c r="R212" s="390">
        <v>45406</v>
      </c>
      <c r="S212" s="159">
        <f>+K212</f>
        <v>70000000</v>
      </c>
      <c r="T212" s="119" t="s">
        <v>69</v>
      </c>
      <c r="U212" s="389">
        <v>1082884010</v>
      </c>
      <c r="V212" s="258" t="s">
        <v>6591</v>
      </c>
      <c r="W212" s="390">
        <v>45406</v>
      </c>
      <c r="X212" s="390">
        <v>45407</v>
      </c>
      <c r="Y212" s="391" t="s">
        <v>77</v>
      </c>
      <c r="Z212" s="390">
        <v>45650</v>
      </c>
      <c r="AA212" s="124">
        <f t="shared" si="16"/>
        <v>243</v>
      </c>
      <c r="AB212" s="118">
        <v>0</v>
      </c>
      <c r="AC212" s="118">
        <v>0</v>
      </c>
      <c r="AD212" s="118">
        <v>0</v>
      </c>
      <c r="AE212" s="392" t="s">
        <v>77</v>
      </c>
      <c r="AF212" s="124">
        <f t="shared" si="17"/>
        <v>0</v>
      </c>
      <c r="AG212" s="118">
        <v>0</v>
      </c>
      <c r="AH212" s="118">
        <v>0</v>
      </c>
      <c r="AI212" s="392" t="s">
        <v>77</v>
      </c>
      <c r="AJ212" s="118">
        <v>0</v>
      </c>
      <c r="AK212" s="392" t="s">
        <v>77</v>
      </c>
      <c r="AL212" s="392" t="s">
        <v>77</v>
      </c>
      <c r="AM212" s="124">
        <f t="shared" si="18"/>
        <v>0</v>
      </c>
      <c r="AN212" s="458">
        <f>+K212+AC212-AH212</f>
        <v>70000000</v>
      </c>
      <c r="AO212" s="119" t="s">
        <v>69</v>
      </c>
      <c r="AP212" s="159">
        <f>+AN212</f>
        <v>70000000</v>
      </c>
      <c r="AQ212" s="119" t="s">
        <v>1214</v>
      </c>
      <c r="AR212" s="118">
        <v>0</v>
      </c>
      <c r="AS212" s="392" t="s">
        <v>77</v>
      </c>
      <c r="AT212" s="463">
        <f t="shared" si="19"/>
        <v>65519872</v>
      </c>
      <c r="AU212" s="464">
        <v>4480128</v>
      </c>
      <c r="AV212" s="98">
        <f t="shared" si="20"/>
        <v>0.93599817142857145</v>
      </c>
      <c r="AW212" s="392" t="s">
        <v>77</v>
      </c>
      <c r="AX212" s="119" t="s">
        <v>1215</v>
      </c>
      <c r="AY212" s="168" t="s">
        <v>6619</v>
      </c>
      <c r="AZ212" s="116" t="s">
        <v>69</v>
      </c>
      <c r="BA212" s="116" t="s">
        <v>3456</v>
      </c>
    </row>
    <row r="213" spans="2:53" s="349" customFormat="1" ht="14.25" customHeight="1" x14ac:dyDescent="0.2">
      <c r="B213" s="116">
        <v>2024</v>
      </c>
      <c r="C213" s="116">
        <v>891780111</v>
      </c>
      <c r="D213" s="117" t="s">
        <v>64</v>
      </c>
      <c r="E213" s="118" t="s">
        <v>6618</v>
      </c>
      <c r="F213" s="124" t="s">
        <v>6617</v>
      </c>
      <c r="G213" s="119">
        <v>0</v>
      </c>
      <c r="H213" s="119" t="s">
        <v>75</v>
      </c>
      <c r="I213" s="116" t="s">
        <v>1819</v>
      </c>
      <c r="J213" s="118" t="s">
        <v>6616</v>
      </c>
      <c r="K213" s="159">
        <v>12195648</v>
      </c>
      <c r="L213" s="116" t="s">
        <v>70</v>
      </c>
      <c r="M213" s="393" t="s">
        <v>3833</v>
      </c>
      <c r="N213" s="202">
        <v>36719980</v>
      </c>
      <c r="O213" s="389">
        <v>187</v>
      </c>
      <c r="P213" s="390">
        <v>45321</v>
      </c>
      <c r="Q213" s="159">
        <v>15600000</v>
      </c>
      <c r="R213" s="390">
        <v>45343</v>
      </c>
      <c r="S213" s="159">
        <v>12195648</v>
      </c>
      <c r="T213" s="119" t="s">
        <v>69</v>
      </c>
      <c r="U213" s="389">
        <v>85155551</v>
      </c>
      <c r="V213" s="258" t="s">
        <v>6500</v>
      </c>
      <c r="W213" s="390">
        <v>45343</v>
      </c>
      <c r="X213" s="390">
        <v>45344</v>
      </c>
      <c r="Y213" s="391" t="s">
        <v>77</v>
      </c>
      <c r="Z213" s="390">
        <v>45709</v>
      </c>
      <c r="AA213" s="124">
        <f t="shared" si="16"/>
        <v>365</v>
      </c>
      <c r="AB213" s="118">
        <v>0</v>
      </c>
      <c r="AC213" s="118">
        <v>0</v>
      </c>
      <c r="AD213" s="118">
        <v>0</v>
      </c>
      <c r="AE213" s="392" t="s">
        <v>77</v>
      </c>
      <c r="AF213" s="124">
        <f t="shared" si="17"/>
        <v>0</v>
      </c>
      <c r="AG213" s="118">
        <v>0</v>
      </c>
      <c r="AH213" s="118">
        <v>0</v>
      </c>
      <c r="AI213" s="392" t="s">
        <v>77</v>
      </c>
      <c r="AJ213" s="118">
        <v>0</v>
      </c>
      <c r="AK213" s="392" t="s">
        <v>77</v>
      </c>
      <c r="AL213" s="392" t="s">
        <v>77</v>
      </c>
      <c r="AM213" s="124">
        <f t="shared" si="18"/>
        <v>0</v>
      </c>
      <c r="AN213" s="458">
        <f>+K213+AC213-AH213</f>
        <v>12195648</v>
      </c>
      <c r="AO213" s="119" t="s">
        <v>69</v>
      </c>
      <c r="AP213" s="159">
        <v>12195648</v>
      </c>
      <c r="AQ213" s="119" t="s">
        <v>1214</v>
      </c>
      <c r="AR213" s="118">
        <v>0</v>
      </c>
      <c r="AS213" s="392" t="s">
        <v>77</v>
      </c>
      <c r="AT213" s="463">
        <f t="shared" si="19"/>
        <v>2032608</v>
      </c>
      <c r="AU213" s="464">
        <v>10163040</v>
      </c>
      <c r="AV213" s="98">
        <f t="shared" si="20"/>
        <v>0.16666666666666666</v>
      </c>
      <c r="AW213" s="392" t="s">
        <v>77</v>
      </c>
      <c r="AX213" s="119" t="s">
        <v>1215</v>
      </c>
      <c r="AY213" s="124" t="s">
        <v>6615</v>
      </c>
      <c r="AZ213" s="116" t="s">
        <v>69</v>
      </c>
      <c r="BA213" s="116" t="s">
        <v>3456</v>
      </c>
    </row>
    <row r="214" spans="2:53" s="349" customFormat="1" ht="14.25" customHeight="1" x14ac:dyDescent="0.2">
      <c r="B214" s="116">
        <v>2024</v>
      </c>
      <c r="C214" s="116">
        <v>891780111</v>
      </c>
      <c r="D214" s="117" t="s">
        <v>64</v>
      </c>
      <c r="E214" s="118" t="s">
        <v>6614</v>
      </c>
      <c r="F214" s="168" t="s">
        <v>6613</v>
      </c>
      <c r="G214" s="119">
        <v>0</v>
      </c>
      <c r="H214" s="119" t="s">
        <v>75</v>
      </c>
      <c r="I214" s="116" t="s">
        <v>1819</v>
      </c>
      <c r="J214" s="118" t="s">
        <v>6612</v>
      </c>
      <c r="K214" s="159">
        <v>13113600</v>
      </c>
      <c r="L214" s="116" t="s">
        <v>70</v>
      </c>
      <c r="M214" s="393" t="s">
        <v>3833</v>
      </c>
      <c r="N214" s="202">
        <v>36719980</v>
      </c>
      <c r="O214" s="389">
        <v>296</v>
      </c>
      <c r="P214" s="390">
        <v>45329</v>
      </c>
      <c r="Q214" s="159">
        <v>16800000</v>
      </c>
      <c r="R214" s="390">
        <v>45349</v>
      </c>
      <c r="S214" s="159">
        <v>13113600</v>
      </c>
      <c r="T214" s="119" t="s">
        <v>69</v>
      </c>
      <c r="U214" s="389">
        <v>84452442</v>
      </c>
      <c r="V214" s="258" t="s">
        <v>6611</v>
      </c>
      <c r="W214" s="390">
        <v>45349</v>
      </c>
      <c r="X214" s="390">
        <v>45351</v>
      </c>
      <c r="Y214" s="391" t="s">
        <v>77</v>
      </c>
      <c r="Z214" s="390">
        <v>45716</v>
      </c>
      <c r="AA214" s="124">
        <f t="shared" si="16"/>
        <v>365</v>
      </c>
      <c r="AB214" s="118">
        <v>0</v>
      </c>
      <c r="AC214" s="118">
        <v>0</v>
      </c>
      <c r="AD214" s="118">
        <v>0</v>
      </c>
      <c r="AE214" s="392" t="s">
        <v>77</v>
      </c>
      <c r="AF214" s="124">
        <f t="shared" si="17"/>
        <v>0</v>
      </c>
      <c r="AG214" s="118">
        <v>0</v>
      </c>
      <c r="AH214" s="118">
        <v>0</v>
      </c>
      <c r="AI214" s="392" t="s">
        <v>77</v>
      </c>
      <c r="AJ214" s="118">
        <v>0</v>
      </c>
      <c r="AK214" s="392" t="s">
        <v>77</v>
      </c>
      <c r="AL214" s="392" t="s">
        <v>77</v>
      </c>
      <c r="AM214" s="124">
        <f t="shared" si="18"/>
        <v>0</v>
      </c>
      <c r="AN214" s="458">
        <f>+K214+AC214-AH214</f>
        <v>13113600</v>
      </c>
      <c r="AO214" s="119" t="s">
        <v>69</v>
      </c>
      <c r="AP214" s="159">
        <v>13113600</v>
      </c>
      <c r="AQ214" s="119" t="s">
        <v>1214</v>
      </c>
      <c r="AR214" s="118">
        <v>0</v>
      </c>
      <c r="AS214" s="392" t="s">
        <v>77</v>
      </c>
      <c r="AT214" s="463">
        <f t="shared" si="19"/>
        <v>2185600</v>
      </c>
      <c r="AU214" s="464">
        <v>10928000</v>
      </c>
      <c r="AV214" s="98">
        <f t="shared" si="20"/>
        <v>0.16666666666666666</v>
      </c>
      <c r="AW214" s="392" t="s">
        <v>77</v>
      </c>
      <c r="AX214" s="119" t="s">
        <v>1215</v>
      </c>
      <c r="AY214" s="382" t="s">
        <v>6610</v>
      </c>
      <c r="AZ214" s="116" t="s">
        <v>69</v>
      </c>
      <c r="BA214" s="116" t="s">
        <v>3456</v>
      </c>
    </row>
    <row r="215" spans="2:53" s="349" customFormat="1" ht="14.25" customHeight="1" x14ac:dyDescent="0.2">
      <c r="B215" s="116">
        <v>2024</v>
      </c>
      <c r="C215" s="116">
        <v>891780111</v>
      </c>
      <c r="D215" s="117" t="s">
        <v>64</v>
      </c>
      <c r="E215" s="118" t="s">
        <v>6609</v>
      </c>
      <c r="F215" s="124" t="s">
        <v>6608</v>
      </c>
      <c r="G215" s="119">
        <v>0</v>
      </c>
      <c r="H215" s="119" t="s">
        <v>75</v>
      </c>
      <c r="I215" s="116" t="s">
        <v>1819</v>
      </c>
      <c r="J215" s="118" t="s">
        <v>6607</v>
      </c>
      <c r="K215" s="159">
        <v>13113600</v>
      </c>
      <c r="L215" s="116" t="s">
        <v>70</v>
      </c>
      <c r="M215" s="393" t="s">
        <v>3833</v>
      </c>
      <c r="N215" s="202">
        <v>36719980</v>
      </c>
      <c r="O215" s="395">
        <v>295</v>
      </c>
      <c r="P215" s="390">
        <v>45329</v>
      </c>
      <c r="Q215" s="159">
        <v>16800000</v>
      </c>
      <c r="R215" s="390">
        <v>45352</v>
      </c>
      <c r="S215" s="451">
        <v>13113600</v>
      </c>
      <c r="T215" s="119" t="s">
        <v>69</v>
      </c>
      <c r="U215" s="389">
        <v>1082903415</v>
      </c>
      <c r="V215" s="258" t="s">
        <v>6523</v>
      </c>
      <c r="W215" s="390">
        <v>45352</v>
      </c>
      <c r="X215" s="390">
        <v>45352</v>
      </c>
      <c r="Y215" s="391" t="s">
        <v>77</v>
      </c>
      <c r="Z215" s="390">
        <v>45713</v>
      </c>
      <c r="AA215" s="124">
        <f t="shared" si="16"/>
        <v>361</v>
      </c>
      <c r="AB215" s="118">
        <v>0</v>
      </c>
      <c r="AC215" s="118">
        <v>0</v>
      </c>
      <c r="AD215" s="118">
        <v>0</v>
      </c>
      <c r="AE215" s="392" t="s">
        <v>77</v>
      </c>
      <c r="AF215" s="124">
        <f t="shared" si="17"/>
        <v>0</v>
      </c>
      <c r="AG215" s="118">
        <v>0</v>
      </c>
      <c r="AH215" s="118">
        <v>0</v>
      </c>
      <c r="AI215" s="392" t="s">
        <v>77</v>
      </c>
      <c r="AJ215" s="118">
        <v>0</v>
      </c>
      <c r="AK215" s="392" t="s">
        <v>77</v>
      </c>
      <c r="AL215" s="392" t="s">
        <v>77</v>
      </c>
      <c r="AM215" s="124">
        <f t="shared" si="18"/>
        <v>0</v>
      </c>
      <c r="AN215" s="458">
        <f>+K215+AC215-AH215</f>
        <v>13113600</v>
      </c>
      <c r="AO215" s="119" t="s">
        <v>69</v>
      </c>
      <c r="AP215" s="159">
        <v>13113600</v>
      </c>
      <c r="AQ215" s="119" t="s">
        <v>1214</v>
      </c>
      <c r="AR215" s="118">
        <v>0</v>
      </c>
      <c r="AS215" s="392" t="s">
        <v>77</v>
      </c>
      <c r="AT215" s="463">
        <f t="shared" si="19"/>
        <v>2185600</v>
      </c>
      <c r="AU215" s="464">
        <v>10928000</v>
      </c>
      <c r="AV215" s="98">
        <f t="shared" si="20"/>
        <v>0.16666666666666666</v>
      </c>
      <c r="AW215" s="392" t="s">
        <v>77</v>
      </c>
      <c r="AX215" s="119" t="s">
        <v>1215</v>
      </c>
      <c r="AY215" s="124" t="s">
        <v>6606</v>
      </c>
      <c r="AZ215" s="116" t="s">
        <v>69</v>
      </c>
      <c r="BA215" s="116" t="s">
        <v>3456</v>
      </c>
    </row>
    <row r="216" spans="2:53" s="349" customFormat="1" ht="14.25" customHeight="1" x14ac:dyDescent="0.2">
      <c r="B216" s="116">
        <v>2024</v>
      </c>
      <c r="C216" s="116">
        <v>891780111</v>
      </c>
      <c r="D216" s="117" t="s">
        <v>64</v>
      </c>
      <c r="E216" s="118" t="s">
        <v>6605</v>
      </c>
      <c r="F216" s="124" t="s">
        <v>6604</v>
      </c>
      <c r="G216" s="119">
        <v>0</v>
      </c>
      <c r="H216" s="119" t="s">
        <v>75</v>
      </c>
      <c r="I216" s="116" t="s">
        <v>1819</v>
      </c>
      <c r="J216" s="118" t="s">
        <v>6603</v>
      </c>
      <c r="K216" s="159">
        <v>98067002</v>
      </c>
      <c r="L216" s="116" t="s">
        <v>70</v>
      </c>
      <c r="M216" s="258" t="s">
        <v>6602</v>
      </c>
      <c r="N216" s="455">
        <v>890916911</v>
      </c>
      <c r="O216" s="389">
        <v>606</v>
      </c>
      <c r="P216" s="390">
        <v>45357</v>
      </c>
      <c r="Q216" s="159">
        <v>98067002</v>
      </c>
      <c r="R216" s="390">
        <v>45359</v>
      </c>
      <c r="S216" s="451">
        <v>98067002</v>
      </c>
      <c r="T216" s="119" t="s">
        <v>69</v>
      </c>
      <c r="U216" s="389">
        <v>85081920</v>
      </c>
      <c r="V216" s="258" t="s">
        <v>6601</v>
      </c>
      <c r="W216" s="390">
        <v>45359</v>
      </c>
      <c r="X216" s="390">
        <v>45359</v>
      </c>
      <c r="Y216" s="391" t="s">
        <v>77</v>
      </c>
      <c r="Z216" s="390">
        <v>45389</v>
      </c>
      <c r="AA216" s="124">
        <f t="shared" si="16"/>
        <v>30</v>
      </c>
      <c r="AB216" s="118">
        <v>0</v>
      </c>
      <c r="AC216" s="118">
        <v>0</v>
      </c>
      <c r="AD216" s="118">
        <v>0</v>
      </c>
      <c r="AE216" s="392" t="s">
        <v>77</v>
      </c>
      <c r="AF216" s="124">
        <f t="shared" si="17"/>
        <v>0</v>
      </c>
      <c r="AG216" s="118">
        <v>0</v>
      </c>
      <c r="AH216" s="118">
        <v>0</v>
      </c>
      <c r="AI216" s="392" t="s">
        <v>77</v>
      </c>
      <c r="AJ216" s="118">
        <v>0</v>
      </c>
      <c r="AK216" s="392" t="s">
        <v>77</v>
      </c>
      <c r="AL216" s="392" t="s">
        <v>77</v>
      </c>
      <c r="AM216" s="124">
        <f t="shared" si="18"/>
        <v>0</v>
      </c>
      <c r="AN216" s="458">
        <f>+K216+AC216-AH216</f>
        <v>98067002</v>
      </c>
      <c r="AO216" s="119" t="s">
        <v>69</v>
      </c>
      <c r="AP216" s="159">
        <v>98067002</v>
      </c>
      <c r="AQ216" s="119" t="s">
        <v>1214</v>
      </c>
      <c r="AR216" s="118">
        <v>0</v>
      </c>
      <c r="AS216" s="392" t="s">
        <v>77</v>
      </c>
      <c r="AT216" s="463">
        <f t="shared" si="19"/>
        <v>98067002</v>
      </c>
      <c r="AU216" s="464">
        <v>0</v>
      </c>
      <c r="AV216" s="98">
        <f t="shared" si="20"/>
        <v>1</v>
      </c>
      <c r="AW216" s="392" t="s">
        <v>77</v>
      </c>
      <c r="AX216" s="119" t="s">
        <v>1497</v>
      </c>
      <c r="AY216" s="124" t="s">
        <v>6600</v>
      </c>
      <c r="AZ216" s="116" t="s">
        <v>69</v>
      </c>
      <c r="BA216" s="116" t="s">
        <v>3456</v>
      </c>
    </row>
    <row r="217" spans="2:53" s="349" customFormat="1" ht="14.25" customHeight="1" x14ac:dyDescent="0.2">
      <c r="B217" s="116">
        <v>2024</v>
      </c>
      <c r="C217" s="116">
        <v>891780111</v>
      </c>
      <c r="D217" s="117" t="s">
        <v>64</v>
      </c>
      <c r="E217" s="118" t="s">
        <v>6599</v>
      </c>
      <c r="F217" s="124" t="s">
        <v>6598</v>
      </c>
      <c r="G217" s="119">
        <v>0</v>
      </c>
      <c r="H217" s="119" t="s">
        <v>75</v>
      </c>
      <c r="I217" s="116" t="s">
        <v>1819</v>
      </c>
      <c r="J217" s="118" t="s">
        <v>6597</v>
      </c>
      <c r="K217" s="159">
        <v>7844480</v>
      </c>
      <c r="L217" s="116" t="s">
        <v>70</v>
      </c>
      <c r="M217" s="393" t="s">
        <v>6596</v>
      </c>
      <c r="N217" s="202">
        <v>830037946</v>
      </c>
      <c r="O217" s="389">
        <v>618</v>
      </c>
      <c r="P217" s="390">
        <v>45358</v>
      </c>
      <c r="Q217" s="159">
        <v>7844480</v>
      </c>
      <c r="R217" s="390">
        <v>45359</v>
      </c>
      <c r="S217" s="451">
        <v>7844480</v>
      </c>
      <c r="T217" s="119" t="s">
        <v>69</v>
      </c>
      <c r="U217" s="389">
        <v>1082884010</v>
      </c>
      <c r="V217" s="258" t="s">
        <v>6591</v>
      </c>
      <c r="W217" s="390">
        <v>45359</v>
      </c>
      <c r="X217" s="390">
        <v>45359</v>
      </c>
      <c r="Y217" s="391" t="s">
        <v>77</v>
      </c>
      <c r="Z217" s="390">
        <v>45359</v>
      </c>
      <c r="AA217" s="124">
        <f t="shared" si="16"/>
        <v>0</v>
      </c>
      <c r="AB217" s="118">
        <v>0</v>
      </c>
      <c r="AC217" s="118">
        <v>0</v>
      </c>
      <c r="AD217" s="118">
        <v>0</v>
      </c>
      <c r="AE217" s="392" t="s">
        <v>77</v>
      </c>
      <c r="AF217" s="124">
        <f t="shared" si="17"/>
        <v>0</v>
      </c>
      <c r="AG217" s="118">
        <v>0</v>
      </c>
      <c r="AH217" s="118">
        <v>0</v>
      </c>
      <c r="AI217" s="392" t="s">
        <v>77</v>
      </c>
      <c r="AJ217" s="118">
        <v>0</v>
      </c>
      <c r="AK217" s="392" t="s">
        <v>77</v>
      </c>
      <c r="AL217" s="392" t="s">
        <v>77</v>
      </c>
      <c r="AM217" s="124">
        <f t="shared" si="18"/>
        <v>0</v>
      </c>
      <c r="AN217" s="458">
        <f>+K217+AC217-AH217</f>
        <v>7844480</v>
      </c>
      <c r="AO217" s="119" t="s">
        <v>69</v>
      </c>
      <c r="AP217" s="159">
        <v>7844480</v>
      </c>
      <c r="AQ217" s="119" t="s">
        <v>1214</v>
      </c>
      <c r="AR217" s="118">
        <v>0</v>
      </c>
      <c r="AS217" s="392" t="s">
        <v>77</v>
      </c>
      <c r="AT217" s="463">
        <f t="shared" si="19"/>
        <v>7844480</v>
      </c>
      <c r="AU217" s="464">
        <v>0</v>
      </c>
      <c r="AV217" s="98">
        <f t="shared" si="20"/>
        <v>1</v>
      </c>
      <c r="AW217" s="392" t="s">
        <v>77</v>
      </c>
      <c r="AX217" s="119" t="s">
        <v>1497</v>
      </c>
      <c r="AY217" s="124" t="s">
        <v>6595</v>
      </c>
      <c r="AZ217" s="116" t="s">
        <v>69</v>
      </c>
      <c r="BA217" s="116" t="s">
        <v>3456</v>
      </c>
    </row>
    <row r="218" spans="2:53" s="349" customFormat="1" ht="14.25" customHeight="1" x14ac:dyDescent="0.2">
      <c r="B218" s="116">
        <v>2024</v>
      </c>
      <c r="C218" s="116">
        <v>891780111</v>
      </c>
      <c r="D218" s="117" t="s">
        <v>64</v>
      </c>
      <c r="E218" s="118" t="s">
        <v>6594</v>
      </c>
      <c r="F218" s="124" t="s">
        <v>6593</v>
      </c>
      <c r="G218" s="119">
        <v>0</v>
      </c>
      <c r="H218" s="119" t="s">
        <v>75</v>
      </c>
      <c r="I218" s="116" t="s">
        <v>1819</v>
      </c>
      <c r="J218" s="118" t="s">
        <v>6592</v>
      </c>
      <c r="K218" s="159">
        <v>3745529</v>
      </c>
      <c r="L218" s="116" t="s">
        <v>70</v>
      </c>
      <c r="M218" s="393" t="s">
        <v>6501</v>
      </c>
      <c r="N218" s="202">
        <v>900763287</v>
      </c>
      <c r="O218" s="389">
        <v>700</v>
      </c>
      <c r="P218" s="396">
        <v>45366</v>
      </c>
      <c r="Q218" s="159">
        <v>3745529</v>
      </c>
      <c r="R218" s="390">
        <v>45366</v>
      </c>
      <c r="S218" s="451">
        <v>3745529</v>
      </c>
      <c r="T218" s="119" t="s">
        <v>69</v>
      </c>
      <c r="U218" s="389">
        <v>1082884010</v>
      </c>
      <c r="V218" s="258" t="s">
        <v>6591</v>
      </c>
      <c r="W218" s="390">
        <v>45366</v>
      </c>
      <c r="X218" s="390">
        <v>45366</v>
      </c>
      <c r="Y218" s="391" t="s">
        <v>77</v>
      </c>
      <c r="Z218" s="390">
        <v>45367</v>
      </c>
      <c r="AA218" s="124">
        <f t="shared" si="16"/>
        <v>1</v>
      </c>
      <c r="AB218" s="118">
        <v>0</v>
      </c>
      <c r="AC218" s="118">
        <v>0</v>
      </c>
      <c r="AD218" s="118">
        <v>0</v>
      </c>
      <c r="AE218" s="392" t="s">
        <v>77</v>
      </c>
      <c r="AF218" s="124">
        <f t="shared" si="17"/>
        <v>0</v>
      </c>
      <c r="AG218" s="118">
        <v>0</v>
      </c>
      <c r="AH218" s="118">
        <v>0</v>
      </c>
      <c r="AI218" s="392" t="s">
        <v>77</v>
      </c>
      <c r="AJ218" s="118">
        <v>0</v>
      </c>
      <c r="AK218" s="392" t="s">
        <v>77</v>
      </c>
      <c r="AL218" s="392" t="s">
        <v>77</v>
      </c>
      <c r="AM218" s="124">
        <f t="shared" si="18"/>
        <v>0</v>
      </c>
      <c r="AN218" s="458">
        <f>+K218+AC218-AH218</f>
        <v>3745529</v>
      </c>
      <c r="AO218" s="119" t="s">
        <v>69</v>
      </c>
      <c r="AP218" s="159">
        <v>3745529</v>
      </c>
      <c r="AQ218" s="119" t="s">
        <v>1214</v>
      </c>
      <c r="AR218" s="118">
        <v>0</v>
      </c>
      <c r="AS218" s="392" t="s">
        <v>77</v>
      </c>
      <c r="AT218" s="463">
        <f t="shared" si="19"/>
        <v>0</v>
      </c>
      <c r="AU218" s="464">
        <v>3745529</v>
      </c>
      <c r="AV218" s="98">
        <f t="shared" si="20"/>
        <v>0</v>
      </c>
      <c r="AW218" s="392" t="s">
        <v>77</v>
      </c>
      <c r="AX218" s="119" t="s">
        <v>1215</v>
      </c>
      <c r="AY218" s="124" t="s">
        <v>6590</v>
      </c>
      <c r="AZ218" s="116" t="s">
        <v>69</v>
      </c>
      <c r="BA218" s="116" t="s">
        <v>3456</v>
      </c>
    </row>
    <row r="219" spans="2:53" s="349" customFormat="1" ht="14.25" customHeight="1" x14ac:dyDescent="0.2">
      <c r="B219" s="116">
        <v>2024</v>
      </c>
      <c r="C219" s="116">
        <v>891780111</v>
      </c>
      <c r="D219" s="117" t="s">
        <v>64</v>
      </c>
      <c r="E219" s="118" t="s">
        <v>6589</v>
      </c>
      <c r="F219" s="124" t="s">
        <v>6588</v>
      </c>
      <c r="G219" s="119">
        <v>0</v>
      </c>
      <c r="H219" s="119" t="s">
        <v>75</v>
      </c>
      <c r="I219" s="116" t="s">
        <v>1819</v>
      </c>
      <c r="J219" s="118" t="s">
        <v>6587</v>
      </c>
      <c r="K219" s="159">
        <v>4496534</v>
      </c>
      <c r="L219" s="116" t="s">
        <v>70</v>
      </c>
      <c r="M219" s="393" t="s">
        <v>6586</v>
      </c>
      <c r="N219" s="202">
        <v>800154351</v>
      </c>
      <c r="O219" s="389">
        <v>498</v>
      </c>
      <c r="P219" s="396">
        <v>45349</v>
      </c>
      <c r="Q219" s="159">
        <f>426348465+28800000</f>
        <v>455148465</v>
      </c>
      <c r="R219" s="390">
        <v>45372</v>
      </c>
      <c r="S219" s="451">
        <v>4496534</v>
      </c>
      <c r="T219" s="119" t="s">
        <v>69</v>
      </c>
      <c r="U219" s="389">
        <v>51909946</v>
      </c>
      <c r="V219" s="258" t="s">
        <v>6494</v>
      </c>
      <c r="W219" s="390">
        <v>45372</v>
      </c>
      <c r="X219" s="390">
        <v>45372</v>
      </c>
      <c r="Y219" s="391" t="s">
        <v>77</v>
      </c>
      <c r="Z219" s="390">
        <v>45493</v>
      </c>
      <c r="AA219" s="124">
        <f t="shared" si="16"/>
        <v>121</v>
      </c>
      <c r="AB219" s="118">
        <v>0</v>
      </c>
      <c r="AC219" s="118">
        <v>0</v>
      </c>
      <c r="AD219" s="118">
        <v>0</v>
      </c>
      <c r="AE219" s="392" t="s">
        <v>77</v>
      </c>
      <c r="AF219" s="124">
        <f t="shared" si="17"/>
        <v>0</v>
      </c>
      <c r="AG219" s="118">
        <v>0</v>
      </c>
      <c r="AH219" s="118">
        <v>0</v>
      </c>
      <c r="AI219" s="392" t="s">
        <v>77</v>
      </c>
      <c r="AJ219" s="118">
        <v>0</v>
      </c>
      <c r="AK219" s="392" t="s">
        <v>77</v>
      </c>
      <c r="AL219" s="392" t="s">
        <v>77</v>
      </c>
      <c r="AM219" s="124">
        <f t="shared" si="18"/>
        <v>0</v>
      </c>
      <c r="AN219" s="458">
        <f>+K219+AC219-AH219</f>
        <v>4496534</v>
      </c>
      <c r="AO219" s="119" t="s">
        <v>1214</v>
      </c>
      <c r="AP219" s="159">
        <v>0</v>
      </c>
      <c r="AQ219" s="119" t="s">
        <v>1214</v>
      </c>
      <c r="AR219" s="118">
        <v>0</v>
      </c>
      <c r="AS219" s="392" t="s">
        <v>77</v>
      </c>
      <c r="AT219" s="463">
        <f t="shared" si="19"/>
        <v>0</v>
      </c>
      <c r="AU219" s="464">
        <v>4496534</v>
      </c>
      <c r="AV219" s="98">
        <f t="shared" si="20"/>
        <v>0</v>
      </c>
      <c r="AW219" s="392" t="s">
        <v>77</v>
      </c>
      <c r="AX219" s="119" t="s">
        <v>1215</v>
      </c>
      <c r="AY219" s="124" t="s">
        <v>6585</v>
      </c>
      <c r="AZ219" s="116" t="s">
        <v>69</v>
      </c>
      <c r="BA219" s="116" t="s">
        <v>3456</v>
      </c>
    </row>
    <row r="220" spans="2:53" s="349" customFormat="1" ht="14.25" customHeight="1" x14ac:dyDescent="0.2">
      <c r="B220" s="116">
        <v>2024</v>
      </c>
      <c r="C220" s="116">
        <v>891780111</v>
      </c>
      <c r="D220" s="117" t="s">
        <v>64</v>
      </c>
      <c r="E220" s="118" t="s">
        <v>6584</v>
      </c>
      <c r="F220" s="168" t="s">
        <v>6583</v>
      </c>
      <c r="G220" s="119">
        <v>0</v>
      </c>
      <c r="H220" s="119" t="s">
        <v>75</v>
      </c>
      <c r="I220" s="116" t="s">
        <v>1819</v>
      </c>
      <c r="J220" s="118" t="s">
        <v>6582</v>
      </c>
      <c r="K220" s="159">
        <v>875424</v>
      </c>
      <c r="L220" s="116" t="s">
        <v>70</v>
      </c>
      <c r="M220" s="393" t="s">
        <v>6581</v>
      </c>
      <c r="N220" s="202">
        <v>830508200</v>
      </c>
      <c r="O220" s="389">
        <v>796</v>
      </c>
      <c r="P220" s="390">
        <v>45373</v>
      </c>
      <c r="Q220" s="159">
        <v>56711533.5</v>
      </c>
      <c r="R220" s="390">
        <v>45385</v>
      </c>
      <c r="S220" s="451">
        <f t="shared" ref="S220:S242" si="21">+K220</f>
        <v>875424</v>
      </c>
      <c r="T220" s="119" t="s">
        <v>69</v>
      </c>
      <c r="U220" s="389">
        <v>45498601</v>
      </c>
      <c r="V220" s="258" t="s">
        <v>6037</v>
      </c>
      <c r="W220" s="390">
        <v>45385</v>
      </c>
      <c r="X220" s="390">
        <v>45385</v>
      </c>
      <c r="Y220" s="391" t="s">
        <v>77</v>
      </c>
      <c r="Z220" s="390">
        <v>45414</v>
      </c>
      <c r="AA220" s="124">
        <f t="shared" si="16"/>
        <v>29</v>
      </c>
      <c r="AB220" s="118">
        <v>0</v>
      </c>
      <c r="AC220" s="118">
        <v>0</v>
      </c>
      <c r="AD220" s="118">
        <v>0</v>
      </c>
      <c r="AE220" s="392" t="s">
        <v>77</v>
      </c>
      <c r="AF220" s="124">
        <f t="shared" si="17"/>
        <v>0</v>
      </c>
      <c r="AG220" s="118">
        <v>0</v>
      </c>
      <c r="AH220" s="118">
        <v>0</v>
      </c>
      <c r="AI220" s="392" t="s">
        <v>77</v>
      </c>
      <c r="AJ220" s="118">
        <v>0</v>
      </c>
      <c r="AK220" s="392" t="s">
        <v>77</v>
      </c>
      <c r="AL220" s="392" t="s">
        <v>77</v>
      </c>
      <c r="AM220" s="124">
        <f t="shared" si="18"/>
        <v>0</v>
      </c>
      <c r="AN220" s="458">
        <f>+K220+AC220-AH220</f>
        <v>875424</v>
      </c>
      <c r="AO220" s="119" t="s">
        <v>69</v>
      </c>
      <c r="AP220" s="159">
        <f>+AN220</f>
        <v>875424</v>
      </c>
      <c r="AQ220" s="119" t="s">
        <v>1214</v>
      </c>
      <c r="AR220" s="118">
        <v>0</v>
      </c>
      <c r="AS220" s="392" t="s">
        <v>77</v>
      </c>
      <c r="AT220" s="463">
        <f t="shared" si="19"/>
        <v>0</v>
      </c>
      <c r="AU220" s="464">
        <v>875424</v>
      </c>
      <c r="AV220" s="98">
        <f t="shared" si="20"/>
        <v>0</v>
      </c>
      <c r="AW220" s="392" t="s">
        <v>77</v>
      </c>
      <c r="AX220" s="119" t="s">
        <v>1215</v>
      </c>
      <c r="AY220" s="380" t="s">
        <v>6580</v>
      </c>
      <c r="AZ220" s="116" t="s">
        <v>69</v>
      </c>
      <c r="BA220" s="116" t="s">
        <v>3456</v>
      </c>
    </row>
    <row r="221" spans="2:53" s="349" customFormat="1" ht="14.25" customHeight="1" x14ac:dyDescent="0.2">
      <c r="B221" s="116">
        <v>2024</v>
      </c>
      <c r="C221" s="116">
        <v>891780111</v>
      </c>
      <c r="D221" s="117" t="s">
        <v>64</v>
      </c>
      <c r="E221" s="118" t="s">
        <v>6579</v>
      </c>
      <c r="F221" s="168" t="s">
        <v>6578</v>
      </c>
      <c r="G221" s="119">
        <v>0</v>
      </c>
      <c r="H221" s="119" t="s">
        <v>75</v>
      </c>
      <c r="I221" s="116" t="s">
        <v>1819</v>
      </c>
      <c r="J221" s="118" t="s">
        <v>6577</v>
      </c>
      <c r="K221" s="159">
        <v>2357320</v>
      </c>
      <c r="L221" s="116" t="s">
        <v>70</v>
      </c>
      <c r="M221" s="393" t="s">
        <v>4982</v>
      </c>
      <c r="N221" s="202">
        <v>860035467</v>
      </c>
      <c r="O221" s="389">
        <v>790</v>
      </c>
      <c r="P221" s="390">
        <v>45373</v>
      </c>
      <c r="Q221" s="159">
        <v>3557320</v>
      </c>
      <c r="R221" s="390">
        <v>45385</v>
      </c>
      <c r="S221" s="451">
        <f t="shared" si="21"/>
        <v>2357320</v>
      </c>
      <c r="T221" s="119" t="s">
        <v>69</v>
      </c>
      <c r="U221" s="389">
        <v>1082851808</v>
      </c>
      <c r="V221" s="258" t="s">
        <v>6576</v>
      </c>
      <c r="W221" s="390">
        <v>45385</v>
      </c>
      <c r="X221" s="390">
        <v>45385</v>
      </c>
      <c r="Y221" s="391" t="s">
        <v>77</v>
      </c>
      <c r="Z221" s="390">
        <v>45475</v>
      </c>
      <c r="AA221" s="124">
        <f t="shared" si="16"/>
        <v>90</v>
      </c>
      <c r="AB221" s="118">
        <v>0</v>
      </c>
      <c r="AC221" s="118">
        <v>0</v>
      </c>
      <c r="AD221" s="118">
        <v>0</v>
      </c>
      <c r="AE221" s="392" t="s">
        <v>77</v>
      </c>
      <c r="AF221" s="124">
        <f t="shared" si="17"/>
        <v>0</v>
      </c>
      <c r="AG221" s="118">
        <v>0</v>
      </c>
      <c r="AH221" s="118">
        <v>0</v>
      </c>
      <c r="AI221" s="392" t="s">
        <v>77</v>
      </c>
      <c r="AJ221" s="118">
        <v>0</v>
      </c>
      <c r="AK221" s="392" t="s">
        <v>77</v>
      </c>
      <c r="AL221" s="392" t="s">
        <v>77</v>
      </c>
      <c r="AM221" s="124">
        <f t="shared" si="18"/>
        <v>0</v>
      </c>
      <c r="AN221" s="458">
        <f>+K221+AC221-AH221</f>
        <v>2357320</v>
      </c>
      <c r="AO221" s="119" t="s">
        <v>69</v>
      </c>
      <c r="AP221" s="159">
        <f>+AN221</f>
        <v>2357320</v>
      </c>
      <c r="AQ221" s="119" t="s">
        <v>1214</v>
      </c>
      <c r="AR221" s="118">
        <v>0</v>
      </c>
      <c r="AS221" s="392" t="s">
        <v>77</v>
      </c>
      <c r="AT221" s="463">
        <f t="shared" si="19"/>
        <v>0</v>
      </c>
      <c r="AU221" s="464">
        <v>2357320</v>
      </c>
      <c r="AV221" s="98">
        <f t="shared" si="20"/>
        <v>0</v>
      </c>
      <c r="AW221" s="392" t="s">
        <v>77</v>
      </c>
      <c r="AX221" s="119" t="s">
        <v>1215</v>
      </c>
      <c r="AY221" s="380" t="s">
        <v>6575</v>
      </c>
      <c r="AZ221" s="116" t="s">
        <v>69</v>
      </c>
      <c r="BA221" s="116" t="s">
        <v>3456</v>
      </c>
    </row>
    <row r="222" spans="2:53" s="349" customFormat="1" ht="14.25" customHeight="1" x14ac:dyDescent="0.2">
      <c r="B222" s="116">
        <v>2024</v>
      </c>
      <c r="C222" s="116">
        <v>891780111</v>
      </c>
      <c r="D222" s="117" t="s">
        <v>64</v>
      </c>
      <c r="E222" s="118" t="s">
        <v>6574</v>
      </c>
      <c r="F222" s="168" t="s">
        <v>6573</v>
      </c>
      <c r="G222" s="119">
        <v>0</v>
      </c>
      <c r="H222" s="119" t="s">
        <v>75</v>
      </c>
      <c r="I222" s="116" t="s">
        <v>1819</v>
      </c>
      <c r="J222" s="118" t="s">
        <v>6572</v>
      </c>
      <c r="K222" s="159">
        <v>38551240</v>
      </c>
      <c r="L222" s="116" t="s">
        <v>70</v>
      </c>
      <c r="M222" s="393" t="s">
        <v>6571</v>
      </c>
      <c r="N222" s="202">
        <v>901805373</v>
      </c>
      <c r="O222" s="389">
        <v>505</v>
      </c>
      <c r="P222" s="390">
        <v>45350</v>
      </c>
      <c r="Q222" s="159">
        <v>170975000</v>
      </c>
      <c r="R222" s="390">
        <v>45385</v>
      </c>
      <c r="S222" s="451">
        <f t="shared" si="21"/>
        <v>38551240</v>
      </c>
      <c r="T222" s="119" t="s">
        <v>69</v>
      </c>
      <c r="U222" s="389">
        <v>19516224</v>
      </c>
      <c r="V222" s="258" t="s">
        <v>6570</v>
      </c>
      <c r="W222" s="390">
        <v>45385</v>
      </c>
      <c r="X222" s="390">
        <v>45385</v>
      </c>
      <c r="Y222" s="391" t="s">
        <v>77</v>
      </c>
      <c r="Z222" s="390">
        <v>45414</v>
      </c>
      <c r="AA222" s="124">
        <f t="shared" si="16"/>
        <v>29</v>
      </c>
      <c r="AB222" s="118">
        <v>0</v>
      </c>
      <c r="AC222" s="118">
        <v>0</v>
      </c>
      <c r="AD222" s="118">
        <v>0</v>
      </c>
      <c r="AE222" s="392" t="s">
        <v>77</v>
      </c>
      <c r="AF222" s="124">
        <f t="shared" si="17"/>
        <v>0</v>
      </c>
      <c r="AG222" s="118">
        <v>0</v>
      </c>
      <c r="AH222" s="118">
        <v>0</v>
      </c>
      <c r="AI222" s="392" t="s">
        <v>77</v>
      </c>
      <c r="AJ222" s="118">
        <v>0</v>
      </c>
      <c r="AK222" s="392" t="s">
        <v>77</v>
      </c>
      <c r="AL222" s="392" t="s">
        <v>77</v>
      </c>
      <c r="AM222" s="124">
        <f t="shared" si="18"/>
        <v>0</v>
      </c>
      <c r="AN222" s="458">
        <f>+K222+AC222-AH222</f>
        <v>38551240</v>
      </c>
      <c r="AO222" s="119" t="s">
        <v>1214</v>
      </c>
      <c r="AP222" s="159">
        <v>0</v>
      </c>
      <c r="AQ222" s="119" t="s">
        <v>1214</v>
      </c>
      <c r="AR222" s="118">
        <v>0</v>
      </c>
      <c r="AS222" s="392" t="s">
        <v>77</v>
      </c>
      <c r="AT222" s="463">
        <f t="shared" si="19"/>
        <v>38551240</v>
      </c>
      <c r="AU222" s="464">
        <v>0</v>
      </c>
      <c r="AV222" s="98">
        <f t="shared" si="20"/>
        <v>1</v>
      </c>
      <c r="AW222" s="392" t="s">
        <v>77</v>
      </c>
      <c r="AX222" s="119" t="s">
        <v>1497</v>
      </c>
      <c r="AY222" s="380" t="s">
        <v>6569</v>
      </c>
      <c r="AZ222" s="116" t="s">
        <v>69</v>
      </c>
      <c r="BA222" s="116" t="s">
        <v>3456</v>
      </c>
    </row>
    <row r="223" spans="2:53" s="349" customFormat="1" ht="14.25" customHeight="1" x14ac:dyDescent="0.2">
      <c r="B223" s="116">
        <v>2024</v>
      </c>
      <c r="C223" s="116">
        <v>891780111</v>
      </c>
      <c r="D223" s="117" t="s">
        <v>64</v>
      </c>
      <c r="E223" s="118" t="s">
        <v>6568</v>
      </c>
      <c r="F223" s="168" t="s">
        <v>6567</v>
      </c>
      <c r="G223" s="119">
        <v>0</v>
      </c>
      <c r="H223" s="119" t="s">
        <v>75</v>
      </c>
      <c r="I223" s="116" t="s">
        <v>1819</v>
      </c>
      <c r="J223" s="118" t="s">
        <v>6566</v>
      </c>
      <c r="K223" s="159">
        <v>15755600</v>
      </c>
      <c r="L223" s="116" t="s">
        <v>70</v>
      </c>
      <c r="M223" s="393" t="s">
        <v>6565</v>
      </c>
      <c r="N223" s="202">
        <v>800053310</v>
      </c>
      <c r="O223" s="389">
        <v>669</v>
      </c>
      <c r="P223" s="390">
        <v>45364</v>
      </c>
      <c r="Q223" s="159">
        <v>531000000</v>
      </c>
      <c r="R223" s="390">
        <v>45386</v>
      </c>
      <c r="S223" s="451">
        <f t="shared" si="21"/>
        <v>15755600</v>
      </c>
      <c r="T223" s="119" t="s">
        <v>69</v>
      </c>
      <c r="U223" s="389">
        <v>26670405</v>
      </c>
      <c r="V223" s="258" t="s">
        <v>6564</v>
      </c>
      <c r="W223" s="390">
        <v>45386</v>
      </c>
      <c r="X223" s="390">
        <v>45386</v>
      </c>
      <c r="Y223" s="391" t="s">
        <v>77</v>
      </c>
      <c r="Z223" s="390">
        <v>45476</v>
      </c>
      <c r="AA223" s="124">
        <f t="shared" si="16"/>
        <v>90</v>
      </c>
      <c r="AB223" s="118">
        <v>0</v>
      </c>
      <c r="AC223" s="118">
        <v>0</v>
      </c>
      <c r="AD223" s="118">
        <v>0</v>
      </c>
      <c r="AE223" s="392" t="s">
        <v>77</v>
      </c>
      <c r="AF223" s="124">
        <f t="shared" si="17"/>
        <v>0</v>
      </c>
      <c r="AG223" s="118">
        <v>0</v>
      </c>
      <c r="AH223" s="118">
        <v>0</v>
      </c>
      <c r="AI223" s="392" t="s">
        <v>77</v>
      </c>
      <c r="AJ223" s="118">
        <v>0</v>
      </c>
      <c r="AK223" s="392" t="s">
        <v>77</v>
      </c>
      <c r="AL223" s="392" t="s">
        <v>77</v>
      </c>
      <c r="AM223" s="124">
        <f t="shared" si="18"/>
        <v>0</v>
      </c>
      <c r="AN223" s="458">
        <f>+K223+AC223-AH223</f>
        <v>15755600</v>
      </c>
      <c r="AO223" s="119" t="s">
        <v>1214</v>
      </c>
      <c r="AP223" s="159">
        <v>0</v>
      </c>
      <c r="AQ223" s="119" t="s">
        <v>1214</v>
      </c>
      <c r="AR223" s="118">
        <v>0</v>
      </c>
      <c r="AS223" s="392" t="s">
        <v>77</v>
      </c>
      <c r="AT223" s="463">
        <f t="shared" si="19"/>
        <v>0</v>
      </c>
      <c r="AU223" s="464">
        <v>15755600</v>
      </c>
      <c r="AV223" s="98">
        <f t="shared" si="20"/>
        <v>0</v>
      </c>
      <c r="AW223" s="392" t="s">
        <v>77</v>
      </c>
      <c r="AX223" s="119" t="s">
        <v>1215</v>
      </c>
      <c r="AY223" s="380" t="s">
        <v>6563</v>
      </c>
      <c r="AZ223" s="116" t="s">
        <v>69</v>
      </c>
      <c r="BA223" s="116" t="s">
        <v>3456</v>
      </c>
    </row>
    <row r="224" spans="2:53" s="349" customFormat="1" ht="14.25" customHeight="1" x14ac:dyDescent="0.2">
      <c r="B224" s="116">
        <v>2024</v>
      </c>
      <c r="C224" s="116">
        <v>891780111</v>
      </c>
      <c r="D224" s="117" t="s">
        <v>64</v>
      </c>
      <c r="E224" s="118" t="s">
        <v>6562</v>
      </c>
      <c r="F224" s="168" t="s">
        <v>6561</v>
      </c>
      <c r="G224" s="119">
        <v>0</v>
      </c>
      <c r="H224" s="119" t="s">
        <v>75</v>
      </c>
      <c r="I224" s="116" t="s">
        <v>1819</v>
      </c>
      <c r="J224" s="399" t="s">
        <v>6560</v>
      </c>
      <c r="K224" s="159">
        <v>3999590</v>
      </c>
      <c r="L224" s="116" t="s">
        <v>70</v>
      </c>
      <c r="M224" s="393" t="s">
        <v>6501</v>
      </c>
      <c r="N224" s="202">
        <v>900763287</v>
      </c>
      <c r="O224" s="389">
        <v>774</v>
      </c>
      <c r="P224" s="390">
        <v>45372</v>
      </c>
      <c r="Q224" s="159">
        <v>4000000</v>
      </c>
      <c r="R224" s="390">
        <v>45386</v>
      </c>
      <c r="S224" s="451">
        <f t="shared" si="21"/>
        <v>3999590</v>
      </c>
      <c r="T224" s="119" t="s">
        <v>69</v>
      </c>
      <c r="U224" s="389">
        <v>12542472</v>
      </c>
      <c r="V224" s="258" t="s">
        <v>1213</v>
      </c>
      <c r="W224" s="390">
        <v>45386</v>
      </c>
      <c r="X224" s="390">
        <v>45386</v>
      </c>
      <c r="Y224" s="391" t="s">
        <v>77</v>
      </c>
      <c r="Z224" s="390">
        <v>45415</v>
      </c>
      <c r="AA224" s="124">
        <f t="shared" si="16"/>
        <v>29</v>
      </c>
      <c r="AB224" s="118">
        <v>0</v>
      </c>
      <c r="AC224" s="118">
        <v>0</v>
      </c>
      <c r="AD224" s="118">
        <v>0</v>
      </c>
      <c r="AE224" s="392" t="s">
        <v>77</v>
      </c>
      <c r="AF224" s="124">
        <f t="shared" si="17"/>
        <v>0</v>
      </c>
      <c r="AG224" s="118">
        <v>0</v>
      </c>
      <c r="AH224" s="118">
        <v>0</v>
      </c>
      <c r="AI224" s="392" t="s">
        <v>77</v>
      </c>
      <c r="AJ224" s="118">
        <v>0</v>
      </c>
      <c r="AK224" s="392" t="s">
        <v>77</v>
      </c>
      <c r="AL224" s="392" t="s">
        <v>77</v>
      </c>
      <c r="AM224" s="124">
        <f t="shared" si="18"/>
        <v>0</v>
      </c>
      <c r="AN224" s="458">
        <f>+K224+AC224-AH224</f>
        <v>3999590</v>
      </c>
      <c r="AO224" s="119" t="s">
        <v>69</v>
      </c>
      <c r="AP224" s="159">
        <f>+AN224</f>
        <v>3999590</v>
      </c>
      <c r="AQ224" s="119" t="s">
        <v>1214</v>
      </c>
      <c r="AR224" s="118">
        <v>0</v>
      </c>
      <c r="AS224" s="392" t="s">
        <v>77</v>
      </c>
      <c r="AT224" s="463">
        <f t="shared" si="19"/>
        <v>0</v>
      </c>
      <c r="AU224" s="464">
        <v>3999590</v>
      </c>
      <c r="AV224" s="98">
        <f t="shared" si="20"/>
        <v>0</v>
      </c>
      <c r="AW224" s="392" t="s">
        <v>77</v>
      </c>
      <c r="AX224" s="119" t="s">
        <v>1215</v>
      </c>
      <c r="AY224" s="380" t="s">
        <v>6559</v>
      </c>
      <c r="AZ224" s="116" t="s">
        <v>69</v>
      </c>
      <c r="BA224" s="116" t="s">
        <v>3456</v>
      </c>
    </row>
    <row r="225" spans="2:53" s="349" customFormat="1" ht="14.25" customHeight="1" x14ac:dyDescent="0.2">
      <c r="B225" s="116">
        <v>2024</v>
      </c>
      <c r="C225" s="116">
        <v>891780111</v>
      </c>
      <c r="D225" s="117" t="s">
        <v>64</v>
      </c>
      <c r="E225" s="118" t="s">
        <v>6558</v>
      </c>
      <c r="F225" s="168" t="s">
        <v>6557</v>
      </c>
      <c r="G225" s="119">
        <v>0</v>
      </c>
      <c r="H225" s="119" t="s">
        <v>75</v>
      </c>
      <c r="I225" s="116" t="s">
        <v>1819</v>
      </c>
      <c r="J225" s="118" t="s">
        <v>6556</v>
      </c>
      <c r="K225" s="159">
        <v>5807200</v>
      </c>
      <c r="L225" s="116" t="s">
        <v>70</v>
      </c>
      <c r="M225" s="393" t="s">
        <v>6555</v>
      </c>
      <c r="N225" s="202">
        <v>900730558</v>
      </c>
      <c r="O225" s="389">
        <v>796</v>
      </c>
      <c r="P225" s="390">
        <v>45373</v>
      </c>
      <c r="Q225" s="159">
        <v>56711533.5</v>
      </c>
      <c r="R225" s="390">
        <v>45387</v>
      </c>
      <c r="S225" s="451">
        <f t="shared" si="21"/>
        <v>5807200</v>
      </c>
      <c r="T225" s="119" t="s">
        <v>69</v>
      </c>
      <c r="U225" s="389">
        <v>45498601</v>
      </c>
      <c r="V225" s="258" t="s">
        <v>6037</v>
      </c>
      <c r="W225" s="390">
        <v>45387</v>
      </c>
      <c r="X225" s="390">
        <v>45387</v>
      </c>
      <c r="Y225" s="391" t="s">
        <v>77</v>
      </c>
      <c r="Z225" s="390">
        <v>45447</v>
      </c>
      <c r="AA225" s="124">
        <f t="shared" si="16"/>
        <v>60</v>
      </c>
      <c r="AB225" s="118">
        <v>0</v>
      </c>
      <c r="AC225" s="118">
        <v>0</v>
      </c>
      <c r="AD225" s="118">
        <v>1</v>
      </c>
      <c r="AE225" s="392">
        <v>45486</v>
      </c>
      <c r="AF225" s="124">
        <f t="shared" si="17"/>
        <v>39</v>
      </c>
      <c r="AG225" s="118">
        <v>0</v>
      </c>
      <c r="AH225" s="118">
        <v>0</v>
      </c>
      <c r="AI225" s="392" t="s">
        <v>77</v>
      </c>
      <c r="AJ225" s="118">
        <v>0</v>
      </c>
      <c r="AK225" s="392" t="s">
        <v>77</v>
      </c>
      <c r="AL225" s="392" t="s">
        <v>77</v>
      </c>
      <c r="AM225" s="124">
        <f t="shared" si="18"/>
        <v>0</v>
      </c>
      <c r="AN225" s="458">
        <f>+K225+AC225-AH225</f>
        <v>5807200</v>
      </c>
      <c r="AO225" s="119" t="s">
        <v>69</v>
      </c>
      <c r="AP225" s="159">
        <f>+AN225</f>
        <v>5807200</v>
      </c>
      <c r="AQ225" s="119" t="s">
        <v>1214</v>
      </c>
      <c r="AR225" s="118">
        <v>0</v>
      </c>
      <c r="AS225" s="392" t="s">
        <v>77</v>
      </c>
      <c r="AT225" s="463">
        <f t="shared" si="19"/>
        <v>0</v>
      </c>
      <c r="AU225" s="464">
        <v>5807200</v>
      </c>
      <c r="AV225" s="98">
        <f t="shared" si="20"/>
        <v>0</v>
      </c>
      <c r="AW225" s="392" t="s">
        <v>77</v>
      </c>
      <c r="AX225" s="119" t="s">
        <v>1215</v>
      </c>
      <c r="AY225" s="380" t="s">
        <v>6554</v>
      </c>
      <c r="AZ225" s="116" t="s">
        <v>69</v>
      </c>
      <c r="BA225" s="116" t="s">
        <v>3456</v>
      </c>
    </row>
    <row r="226" spans="2:53" s="349" customFormat="1" ht="14.25" customHeight="1" x14ac:dyDescent="0.2">
      <c r="B226" s="116">
        <v>2024</v>
      </c>
      <c r="C226" s="116">
        <v>891780111</v>
      </c>
      <c r="D226" s="117" t="s">
        <v>64</v>
      </c>
      <c r="E226" s="118" t="s">
        <v>6553</v>
      </c>
      <c r="F226" s="168" t="s">
        <v>6552</v>
      </c>
      <c r="G226" s="119">
        <v>0</v>
      </c>
      <c r="H226" s="119" t="s">
        <v>75</v>
      </c>
      <c r="I226" s="116" t="s">
        <v>1819</v>
      </c>
      <c r="J226" s="118" t="s">
        <v>6551</v>
      </c>
      <c r="K226" s="159">
        <v>300000</v>
      </c>
      <c r="L226" s="116" t="s">
        <v>70</v>
      </c>
      <c r="M226" s="393" t="s">
        <v>4940</v>
      </c>
      <c r="N226" s="202">
        <v>900967434</v>
      </c>
      <c r="O226" s="389">
        <v>715</v>
      </c>
      <c r="P226" s="390">
        <v>45369</v>
      </c>
      <c r="Q226" s="159">
        <v>5300000</v>
      </c>
      <c r="R226" s="390">
        <v>45387</v>
      </c>
      <c r="S226" s="451">
        <f t="shared" si="21"/>
        <v>300000</v>
      </c>
      <c r="T226" s="119" t="s">
        <v>69</v>
      </c>
      <c r="U226" s="389">
        <v>28548913</v>
      </c>
      <c r="V226" s="258" t="s">
        <v>6546</v>
      </c>
      <c r="W226" s="390">
        <v>45387</v>
      </c>
      <c r="X226" s="390">
        <v>45387</v>
      </c>
      <c r="Y226" s="391" t="s">
        <v>77</v>
      </c>
      <c r="Z226" s="390">
        <v>45416</v>
      </c>
      <c r="AA226" s="124">
        <f t="shared" si="16"/>
        <v>29</v>
      </c>
      <c r="AB226" s="118">
        <v>0</v>
      </c>
      <c r="AC226" s="118">
        <v>0</v>
      </c>
      <c r="AD226" s="118">
        <v>0</v>
      </c>
      <c r="AE226" s="392" t="s">
        <v>77</v>
      </c>
      <c r="AF226" s="124">
        <f t="shared" si="17"/>
        <v>0</v>
      </c>
      <c r="AG226" s="118">
        <v>0</v>
      </c>
      <c r="AH226" s="118">
        <v>0</v>
      </c>
      <c r="AI226" s="392" t="s">
        <v>77</v>
      </c>
      <c r="AJ226" s="118">
        <v>0</v>
      </c>
      <c r="AK226" s="392" t="s">
        <v>77</v>
      </c>
      <c r="AL226" s="392" t="s">
        <v>77</v>
      </c>
      <c r="AM226" s="124">
        <f t="shared" si="18"/>
        <v>0</v>
      </c>
      <c r="AN226" s="458">
        <f>+K226+AC226-AH226</f>
        <v>300000</v>
      </c>
      <c r="AO226" s="119" t="s">
        <v>69</v>
      </c>
      <c r="AP226" s="159">
        <f>+AN226</f>
        <v>300000</v>
      </c>
      <c r="AQ226" s="119" t="s">
        <v>1214</v>
      </c>
      <c r="AR226" s="118">
        <v>0</v>
      </c>
      <c r="AS226" s="392" t="s">
        <v>77</v>
      </c>
      <c r="AT226" s="463">
        <f t="shared" si="19"/>
        <v>0</v>
      </c>
      <c r="AU226" s="464">
        <v>300000</v>
      </c>
      <c r="AV226" s="98">
        <f t="shared" si="20"/>
        <v>0</v>
      </c>
      <c r="AW226" s="392" t="s">
        <v>77</v>
      </c>
      <c r="AX226" s="119" t="s">
        <v>1215</v>
      </c>
      <c r="AY226" s="380" t="s">
        <v>6550</v>
      </c>
      <c r="AZ226" s="116" t="s">
        <v>69</v>
      </c>
      <c r="BA226" s="116" t="s">
        <v>3456</v>
      </c>
    </row>
    <row r="227" spans="2:53" s="349" customFormat="1" ht="14.25" customHeight="1" x14ac:dyDescent="0.2">
      <c r="B227" s="116">
        <v>2024</v>
      </c>
      <c r="C227" s="116">
        <v>891780111</v>
      </c>
      <c r="D227" s="117" t="s">
        <v>64</v>
      </c>
      <c r="E227" s="118" t="s">
        <v>6549</v>
      </c>
      <c r="F227" s="168" t="s">
        <v>6548</v>
      </c>
      <c r="G227" s="119">
        <v>0</v>
      </c>
      <c r="H227" s="119" t="s">
        <v>75</v>
      </c>
      <c r="I227" s="116" t="s">
        <v>1819</v>
      </c>
      <c r="J227" s="118" t="s">
        <v>6547</v>
      </c>
      <c r="K227" s="159">
        <v>400000</v>
      </c>
      <c r="L227" s="116" t="s">
        <v>70</v>
      </c>
      <c r="M227" s="393" t="s">
        <v>4940</v>
      </c>
      <c r="N227" s="202">
        <v>900967434</v>
      </c>
      <c r="O227" s="389">
        <v>716</v>
      </c>
      <c r="P227" s="390">
        <v>45369</v>
      </c>
      <c r="Q227" s="159">
        <v>400000</v>
      </c>
      <c r="R227" s="390">
        <v>45387</v>
      </c>
      <c r="S227" s="451">
        <f t="shared" si="21"/>
        <v>400000</v>
      </c>
      <c r="T227" s="119" t="s">
        <v>69</v>
      </c>
      <c r="U227" s="389">
        <v>28548913</v>
      </c>
      <c r="V227" s="258" t="s">
        <v>6546</v>
      </c>
      <c r="W227" s="390">
        <v>45387</v>
      </c>
      <c r="X227" s="390">
        <v>45387</v>
      </c>
      <c r="Y227" s="391" t="s">
        <v>77</v>
      </c>
      <c r="Z227" s="390">
        <v>45416</v>
      </c>
      <c r="AA227" s="124">
        <f t="shared" si="16"/>
        <v>29</v>
      </c>
      <c r="AB227" s="118">
        <v>0</v>
      </c>
      <c r="AC227" s="118">
        <v>0</v>
      </c>
      <c r="AD227" s="118">
        <v>0</v>
      </c>
      <c r="AE227" s="392" t="s">
        <v>77</v>
      </c>
      <c r="AF227" s="124">
        <f t="shared" si="17"/>
        <v>0</v>
      </c>
      <c r="AG227" s="118">
        <v>0</v>
      </c>
      <c r="AH227" s="118">
        <v>0</v>
      </c>
      <c r="AI227" s="392" t="s">
        <v>77</v>
      </c>
      <c r="AJ227" s="118">
        <v>0</v>
      </c>
      <c r="AK227" s="392" t="s">
        <v>77</v>
      </c>
      <c r="AL227" s="392" t="s">
        <v>77</v>
      </c>
      <c r="AM227" s="124">
        <f t="shared" si="18"/>
        <v>0</v>
      </c>
      <c r="AN227" s="458">
        <f>+K227+AC227-AH227</f>
        <v>400000</v>
      </c>
      <c r="AO227" s="119" t="s">
        <v>69</v>
      </c>
      <c r="AP227" s="159">
        <f>+AN227</f>
        <v>400000</v>
      </c>
      <c r="AQ227" s="119" t="s">
        <v>1214</v>
      </c>
      <c r="AR227" s="118">
        <v>0</v>
      </c>
      <c r="AS227" s="392" t="s">
        <v>77</v>
      </c>
      <c r="AT227" s="463">
        <f t="shared" si="19"/>
        <v>0</v>
      </c>
      <c r="AU227" s="464">
        <v>400000</v>
      </c>
      <c r="AV227" s="98">
        <f t="shared" si="20"/>
        <v>0</v>
      </c>
      <c r="AW227" s="392" t="s">
        <v>77</v>
      </c>
      <c r="AX227" s="119" t="s">
        <v>1215</v>
      </c>
      <c r="AY227" s="380" t="s">
        <v>6545</v>
      </c>
      <c r="AZ227" s="116" t="s">
        <v>69</v>
      </c>
      <c r="BA227" s="116" t="s">
        <v>3456</v>
      </c>
    </row>
    <row r="228" spans="2:53" s="349" customFormat="1" ht="14.25" customHeight="1" x14ac:dyDescent="0.2">
      <c r="B228" s="116">
        <v>2024</v>
      </c>
      <c r="C228" s="116">
        <v>891780111</v>
      </c>
      <c r="D228" s="117" t="s">
        <v>64</v>
      </c>
      <c r="E228" s="118" t="s">
        <v>6544</v>
      </c>
      <c r="F228" s="168" t="s">
        <v>6543</v>
      </c>
      <c r="G228" s="119">
        <v>0</v>
      </c>
      <c r="H228" s="119" t="s">
        <v>75</v>
      </c>
      <c r="I228" s="116" t="s">
        <v>1819</v>
      </c>
      <c r="J228" s="118" t="s">
        <v>6542</v>
      </c>
      <c r="K228" s="159">
        <v>7140000</v>
      </c>
      <c r="L228" s="116" t="s">
        <v>70</v>
      </c>
      <c r="M228" s="393" t="s">
        <v>6541</v>
      </c>
      <c r="N228" s="202">
        <v>901301704</v>
      </c>
      <c r="O228" s="389">
        <v>498</v>
      </c>
      <c r="P228" s="390">
        <v>45349</v>
      </c>
      <c r="Q228" s="159">
        <f>426348465+28800000</f>
        <v>455148465</v>
      </c>
      <c r="R228" s="390">
        <v>45387</v>
      </c>
      <c r="S228" s="451">
        <f t="shared" si="21"/>
        <v>7140000</v>
      </c>
      <c r="T228" s="119" t="s">
        <v>69</v>
      </c>
      <c r="U228" s="389">
        <v>51909946</v>
      </c>
      <c r="V228" s="258" t="s">
        <v>6471</v>
      </c>
      <c r="W228" s="390">
        <v>45387</v>
      </c>
      <c r="X228" s="390">
        <v>45387</v>
      </c>
      <c r="Y228" s="391" t="s">
        <v>77</v>
      </c>
      <c r="Z228" s="390">
        <v>45416</v>
      </c>
      <c r="AA228" s="124">
        <f t="shared" si="16"/>
        <v>29</v>
      </c>
      <c r="AB228" s="118">
        <v>0</v>
      </c>
      <c r="AC228" s="118">
        <v>0</v>
      </c>
      <c r="AD228" s="118">
        <v>0</v>
      </c>
      <c r="AE228" s="392" t="s">
        <v>77</v>
      </c>
      <c r="AF228" s="124">
        <f t="shared" si="17"/>
        <v>0</v>
      </c>
      <c r="AG228" s="118">
        <v>0</v>
      </c>
      <c r="AH228" s="118">
        <v>0</v>
      </c>
      <c r="AI228" s="392" t="s">
        <v>77</v>
      </c>
      <c r="AJ228" s="118">
        <v>0</v>
      </c>
      <c r="AK228" s="392" t="s">
        <v>77</v>
      </c>
      <c r="AL228" s="392" t="s">
        <v>77</v>
      </c>
      <c r="AM228" s="124">
        <f t="shared" si="18"/>
        <v>0</v>
      </c>
      <c r="AN228" s="458">
        <f>+K228+AC228-AH228</f>
        <v>7140000</v>
      </c>
      <c r="AO228" s="119" t="s">
        <v>1214</v>
      </c>
      <c r="AP228" s="159">
        <v>0</v>
      </c>
      <c r="AQ228" s="119" t="s">
        <v>1214</v>
      </c>
      <c r="AR228" s="118">
        <v>0</v>
      </c>
      <c r="AS228" s="392" t="s">
        <v>77</v>
      </c>
      <c r="AT228" s="463">
        <f t="shared" si="19"/>
        <v>0</v>
      </c>
      <c r="AU228" s="464">
        <v>7140000</v>
      </c>
      <c r="AV228" s="98">
        <f t="shared" si="20"/>
        <v>0</v>
      </c>
      <c r="AW228" s="392" t="s">
        <v>77</v>
      </c>
      <c r="AX228" s="119" t="s">
        <v>1215</v>
      </c>
      <c r="AY228" s="380" t="s">
        <v>6540</v>
      </c>
      <c r="AZ228" s="116" t="s">
        <v>69</v>
      </c>
      <c r="BA228" s="116" t="s">
        <v>3456</v>
      </c>
    </row>
    <row r="229" spans="2:53" s="349" customFormat="1" ht="14.25" customHeight="1" x14ac:dyDescent="0.2">
      <c r="B229" s="116">
        <v>2024</v>
      </c>
      <c r="C229" s="116">
        <v>891780111</v>
      </c>
      <c r="D229" s="117" t="s">
        <v>64</v>
      </c>
      <c r="E229" s="118" t="s">
        <v>6539</v>
      </c>
      <c r="F229" s="168" t="s">
        <v>6538</v>
      </c>
      <c r="G229" s="119">
        <v>0</v>
      </c>
      <c r="H229" s="119" t="s">
        <v>75</v>
      </c>
      <c r="I229" s="116" t="s">
        <v>1819</v>
      </c>
      <c r="J229" s="118" t="s">
        <v>6537</v>
      </c>
      <c r="K229" s="159">
        <v>4960000</v>
      </c>
      <c r="L229" s="116" t="s">
        <v>70</v>
      </c>
      <c r="M229" s="393" t="s">
        <v>5515</v>
      </c>
      <c r="N229" s="202">
        <v>901246775</v>
      </c>
      <c r="O229" s="389">
        <v>403</v>
      </c>
      <c r="P229" s="390">
        <v>45341</v>
      </c>
      <c r="Q229" s="159">
        <v>524300000</v>
      </c>
      <c r="R229" s="390">
        <v>45391</v>
      </c>
      <c r="S229" s="451">
        <f t="shared" si="21"/>
        <v>4960000</v>
      </c>
      <c r="T229" s="119" t="s">
        <v>69</v>
      </c>
      <c r="U229" s="389">
        <v>22545553</v>
      </c>
      <c r="V229" s="258" t="s">
        <v>6536</v>
      </c>
      <c r="W229" s="390">
        <v>45391</v>
      </c>
      <c r="X229" s="390">
        <v>45391</v>
      </c>
      <c r="Y229" s="391" t="s">
        <v>77</v>
      </c>
      <c r="Z229" s="390">
        <v>45420</v>
      </c>
      <c r="AA229" s="124">
        <f t="shared" si="16"/>
        <v>29</v>
      </c>
      <c r="AB229" s="118">
        <v>0</v>
      </c>
      <c r="AC229" s="118">
        <v>0</v>
      </c>
      <c r="AD229" s="118">
        <v>0</v>
      </c>
      <c r="AE229" s="392" t="s">
        <v>77</v>
      </c>
      <c r="AF229" s="124">
        <f t="shared" si="17"/>
        <v>0</v>
      </c>
      <c r="AG229" s="118">
        <v>0</v>
      </c>
      <c r="AH229" s="118">
        <v>0</v>
      </c>
      <c r="AI229" s="392" t="s">
        <v>77</v>
      </c>
      <c r="AJ229" s="118">
        <v>0</v>
      </c>
      <c r="AK229" s="392" t="s">
        <v>77</v>
      </c>
      <c r="AL229" s="392" t="s">
        <v>77</v>
      </c>
      <c r="AM229" s="124">
        <f t="shared" si="18"/>
        <v>0</v>
      </c>
      <c r="AN229" s="458">
        <f>+K229+AC229-AH229</f>
        <v>4960000</v>
      </c>
      <c r="AO229" s="119" t="s">
        <v>1214</v>
      </c>
      <c r="AP229" s="159">
        <v>0</v>
      </c>
      <c r="AQ229" s="119" t="s">
        <v>1214</v>
      </c>
      <c r="AR229" s="118">
        <v>0</v>
      </c>
      <c r="AS229" s="392" t="s">
        <v>77</v>
      </c>
      <c r="AT229" s="463">
        <f t="shared" si="19"/>
        <v>4960000</v>
      </c>
      <c r="AU229" s="464">
        <v>0</v>
      </c>
      <c r="AV229" s="98">
        <f t="shared" si="20"/>
        <v>1</v>
      </c>
      <c r="AW229" s="392" t="s">
        <v>77</v>
      </c>
      <c r="AX229" s="119" t="s">
        <v>1497</v>
      </c>
      <c r="AY229" s="380" t="s">
        <v>6535</v>
      </c>
      <c r="AZ229" s="116" t="s">
        <v>69</v>
      </c>
      <c r="BA229" s="116" t="s">
        <v>3456</v>
      </c>
    </row>
    <row r="230" spans="2:53" s="349" customFormat="1" ht="14.25" customHeight="1" x14ac:dyDescent="0.2">
      <c r="B230" s="116">
        <v>2024</v>
      </c>
      <c r="C230" s="116">
        <v>891780111</v>
      </c>
      <c r="D230" s="117" t="s">
        <v>64</v>
      </c>
      <c r="E230" s="118" t="s">
        <v>6534</v>
      </c>
      <c r="F230" s="168" t="s">
        <v>6533</v>
      </c>
      <c r="G230" s="119">
        <v>0</v>
      </c>
      <c r="H230" s="119" t="s">
        <v>75</v>
      </c>
      <c r="I230" s="116" t="s">
        <v>1819</v>
      </c>
      <c r="J230" s="118" t="s">
        <v>6532</v>
      </c>
      <c r="K230" s="451">
        <v>10210200</v>
      </c>
      <c r="L230" s="116" t="s">
        <v>70</v>
      </c>
      <c r="M230" s="393" t="s">
        <v>4940</v>
      </c>
      <c r="N230" s="202">
        <v>900967434</v>
      </c>
      <c r="O230" s="389">
        <v>792</v>
      </c>
      <c r="P230" s="390">
        <v>45373</v>
      </c>
      <c r="Q230" s="159">
        <v>80000000</v>
      </c>
      <c r="R230" s="390">
        <v>45392</v>
      </c>
      <c r="S230" s="451">
        <f t="shared" si="21"/>
        <v>10210200</v>
      </c>
      <c r="T230" s="119" t="s">
        <v>69</v>
      </c>
      <c r="U230" s="389">
        <v>85155551</v>
      </c>
      <c r="V230" s="258" t="s">
        <v>6500</v>
      </c>
      <c r="W230" s="390">
        <v>45392</v>
      </c>
      <c r="X230" s="390">
        <v>45392</v>
      </c>
      <c r="Y230" s="391" t="s">
        <v>77</v>
      </c>
      <c r="Z230" s="390">
        <v>45421</v>
      </c>
      <c r="AA230" s="124">
        <f t="shared" si="16"/>
        <v>29</v>
      </c>
      <c r="AB230" s="118">
        <v>0</v>
      </c>
      <c r="AC230" s="118">
        <v>0</v>
      </c>
      <c r="AD230" s="118">
        <v>0</v>
      </c>
      <c r="AE230" s="392" t="s">
        <v>77</v>
      </c>
      <c r="AF230" s="124">
        <f t="shared" si="17"/>
        <v>0</v>
      </c>
      <c r="AG230" s="118">
        <v>0</v>
      </c>
      <c r="AH230" s="118">
        <v>0</v>
      </c>
      <c r="AI230" s="392" t="s">
        <v>77</v>
      </c>
      <c r="AJ230" s="118">
        <v>0</v>
      </c>
      <c r="AK230" s="392" t="s">
        <v>77</v>
      </c>
      <c r="AL230" s="392" t="s">
        <v>77</v>
      </c>
      <c r="AM230" s="124">
        <f t="shared" si="18"/>
        <v>0</v>
      </c>
      <c r="AN230" s="458">
        <f>+K230+AC230-AH230</f>
        <v>10210200</v>
      </c>
      <c r="AO230" s="119" t="s">
        <v>69</v>
      </c>
      <c r="AP230" s="159">
        <f>+AN230</f>
        <v>10210200</v>
      </c>
      <c r="AQ230" s="119" t="s">
        <v>1214</v>
      </c>
      <c r="AR230" s="118">
        <v>0</v>
      </c>
      <c r="AS230" s="392" t="s">
        <v>77</v>
      </c>
      <c r="AT230" s="463">
        <f t="shared" si="19"/>
        <v>10210200</v>
      </c>
      <c r="AU230" s="464">
        <v>0</v>
      </c>
      <c r="AV230" s="98">
        <f t="shared" si="20"/>
        <v>1</v>
      </c>
      <c r="AW230" s="392" t="s">
        <v>77</v>
      </c>
      <c r="AX230" s="119" t="s">
        <v>1497</v>
      </c>
      <c r="AY230" s="380" t="s">
        <v>6531</v>
      </c>
      <c r="AZ230" s="116" t="s">
        <v>69</v>
      </c>
      <c r="BA230" s="116" t="s">
        <v>3456</v>
      </c>
    </row>
    <row r="231" spans="2:53" s="349" customFormat="1" ht="14.25" customHeight="1" x14ac:dyDescent="0.2">
      <c r="B231" s="116">
        <v>2024</v>
      </c>
      <c r="C231" s="116">
        <v>891780111</v>
      </c>
      <c r="D231" s="117" t="s">
        <v>64</v>
      </c>
      <c r="E231" s="118" t="s">
        <v>6530</v>
      </c>
      <c r="F231" s="168" t="s">
        <v>6529</v>
      </c>
      <c r="G231" s="119">
        <v>0</v>
      </c>
      <c r="H231" s="119" t="s">
        <v>75</v>
      </c>
      <c r="I231" s="116" t="s">
        <v>1819</v>
      </c>
      <c r="J231" s="118" t="s">
        <v>6528</v>
      </c>
      <c r="K231" s="159">
        <f>190400+327250+381989+309400+156000+3808000+357000+2832200+345100+83300+276000+166600+705670+90000</f>
        <v>10028909</v>
      </c>
      <c r="L231" s="116" t="s">
        <v>70</v>
      </c>
      <c r="M231" s="393" t="s">
        <v>6512</v>
      </c>
      <c r="N231" s="202">
        <v>900428481</v>
      </c>
      <c r="O231" s="389">
        <v>796</v>
      </c>
      <c r="P231" s="390">
        <v>45373</v>
      </c>
      <c r="Q231" s="159">
        <v>56711533.5</v>
      </c>
      <c r="R231" s="390">
        <v>45392</v>
      </c>
      <c r="S231" s="451">
        <f t="shared" si="21"/>
        <v>10028909</v>
      </c>
      <c r="T231" s="119" t="s">
        <v>69</v>
      </c>
      <c r="U231" s="389">
        <v>45498601</v>
      </c>
      <c r="V231" s="258" t="s">
        <v>6037</v>
      </c>
      <c r="W231" s="390">
        <v>45392</v>
      </c>
      <c r="X231" s="390">
        <v>45392</v>
      </c>
      <c r="Y231" s="391" t="s">
        <v>77</v>
      </c>
      <c r="Z231" s="390">
        <v>45452</v>
      </c>
      <c r="AA231" s="124">
        <f t="shared" si="16"/>
        <v>60</v>
      </c>
      <c r="AB231" s="118">
        <v>0</v>
      </c>
      <c r="AC231" s="118">
        <v>0</v>
      </c>
      <c r="AD231" s="118">
        <v>0</v>
      </c>
      <c r="AE231" s="392" t="s">
        <v>77</v>
      </c>
      <c r="AF231" s="124">
        <f t="shared" si="17"/>
        <v>0</v>
      </c>
      <c r="AG231" s="118">
        <v>0</v>
      </c>
      <c r="AH231" s="118">
        <v>0</v>
      </c>
      <c r="AI231" s="392" t="s">
        <v>77</v>
      </c>
      <c r="AJ231" s="118">
        <v>0</v>
      </c>
      <c r="AK231" s="392" t="s">
        <v>77</v>
      </c>
      <c r="AL231" s="392" t="s">
        <v>77</v>
      </c>
      <c r="AM231" s="124">
        <f t="shared" si="18"/>
        <v>0</v>
      </c>
      <c r="AN231" s="458">
        <f>+K231+AC231-AH231</f>
        <v>10028909</v>
      </c>
      <c r="AO231" s="119" t="s">
        <v>69</v>
      </c>
      <c r="AP231" s="159">
        <f>+AN231</f>
        <v>10028909</v>
      </c>
      <c r="AQ231" s="119" t="s">
        <v>1214</v>
      </c>
      <c r="AR231" s="118">
        <v>0</v>
      </c>
      <c r="AS231" s="392" t="s">
        <v>77</v>
      </c>
      <c r="AT231" s="463">
        <f t="shared" si="19"/>
        <v>0</v>
      </c>
      <c r="AU231" s="464">
        <v>10028909</v>
      </c>
      <c r="AV231" s="98">
        <f t="shared" si="20"/>
        <v>0</v>
      </c>
      <c r="AW231" s="392" t="s">
        <v>77</v>
      </c>
      <c r="AX231" s="119" t="s">
        <v>1215</v>
      </c>
      <c r="AY231" s="380" t="s">
        <v>6527</v>
      </c>
      <c r="AZ231" s="116" t="s">
        <v>69</v>
      </c>
      <c r="BA231" s="116" t="s">
        <v>3456</v>
      </c>
    </row>
    <row r="232" spans="2:53" s="349" customFormat="1" ht="14.25" customHeight="1" x14ac:dyDescent="0.2">
      <c r="B232" s="116">
        <v>2024</v>
      </c>
      <c r="C232" s="116">
        <v>891780111</v>
      </c>
      <c r="D232" s="117" t="s">
        <v>64</v>
      </c>
      <c r="E232" s="118" t="s">
        <v>6526</v>
      </c>
      <c r="F232" s="168" t="s">
        <v>6525</v>
      </c>
      <c r="G232" s="119">
        <v>0</v>
      </c>
      <c r="H232" s="119" t="s">
        <v>75</v>
      </c>
      <c r="I232" s="116" t="s">
        <v>1819</v>
      </c>
      <c r="J232" s="118" t="s">
        <v>6524</v>
      </c>
      <c r="K232" s="159">
        <v>49373100</v>
      </c>
      <c r="L232" s="116" t="s">
        <v>70</v>
      </c>
      <c r="M232" s="393" t="s">
        <v>6501</v>
      </c>
      <c r="N232" s="202">
        <v>900763287</v>
      </c>
      <c r="O232" s="389">
        <v>792</v>
      </c>
      <c r="P232" s="390">
        <v>45373</v>
      </c>
      <c r="Q232" s="159">
        <v>80000000</v>
      </c>
      <c r="R232" s="390">
        <v>45392</v>
      </c>
      <c r="S232" s="451">
        <f t="shared" si="21"/>
        <v>49373100</v>
      </c>
      <c r="T232" s="119" t="s">
        <v>69</v>
      </c>
      <c r="U232" s="389">
        <v>1082903415</v>
      </c>
      <c r="V232" s="258" t="s">
        <v>6523</v>
      </c>
      <c r="W232" s="390">
        <v>45392</v>
      </c>
      <c r="X232" s="390">
        <v>45392</v>
      </c>
      <c r="Y232" s="391" t="s">
        <v>77</v>
      </c>
      <c r="Z232" s="390">
        <v>45421</v>
      </c>
      <c r="AA232" s="124">
        <f t="shared" si="16"/>
        <v>29</v>
      </c>
      <c r="AB232" s="118">
        <v>0</v>
      </c>
      <c r="AC232" s="118">
        <v>0</v>
      </c>
      <c r="AD232" s="118">
        <v>0</v>
      </c>
      <c r="AE232" s="392" t="s">
        <v>77</v>
      </c>
      <c r="AF232" s="124">
        <f t="shared" si="17"/>
        <v>0</v>
      </c>
      <c r="AG232" s="118">
        <v>0</v>
      </c>
      <c r="AH232" s="118">
        <v>0</v>
      </c>
      <c r="AI232" s="392" t="s">
        <v>77</v>
      </c>
      <c r="AJ232" s="118">
        <v>0</v>
      </c>
      <c r="AK232" s="392" t="s">
        <v>77</v>
      </c>
      <c r="AL232" s="392" t="s">
        <v>77</v>
      </c>
      <c r="AM232" s="124">
        <f t="shared" si="18"/>
        <v>0</v>
      </c>
      <c r="AN232" s="458">
        <f>+K232+AC232-AH232</f>
        <v>49373100</v>
      </c>
      <c r="AO232" s="119" t="s">
        <v>69</v>
      </c>
      <c r="AP232" s="159">
        <f>+AN232</f>
        <v>49373100</v>
      </c>
      <c r="AQ232" s="119" t="s">
        <v>1214</v>
      </c>
      <c r="AR232" s="118">
        <v>0</v>
      </c>
      <c r="AS232" s="392" t="s">
        <v>77</v>
      </c>
      <c r="AT232" s="463">
        <f t="shared" si="19"/>
        <v>49373100</v>
      </c>
      <c r="AU232" s="464">
        <v>0</v>
      </c>
      <c r="AV232" s="98">
        <f t="shared" si="20"/>
        <v>1</v>
      </c>
      <c r="AW232" s="392" t="s">
        <v>77</v>
      </c>
      <c r="AX232" s="119" t="s">
        <v>1497</v>
      </c>
      <c r="AY232" s="380" t="s">
        <v>6522</v>
      </c>
      <c r="AZ232" s="116" t="s">
        <v>69</v>
      </c>
      <c r="BA232" s="116" t="s">
        <v>3456</v>
      </c>
    </row>
    <row r="233" spans="2:53" s="349" customFormat="1" ht="14.25" customHeight="1" x14ac:dyDescent="0.2">
      <c r="B233" s="116">
        <v>2024</v>
      </c>
      <c r="C233" s="116">
        <v>891780111</v>
      </c>
      <c r="D233" s="117" t="s">
        <v>64</v>
      </c>
      <c r="E233" s="118" t="s">
        <v>6521</v>
      </c>
      <c r="F233" s="168" t="s">
        <v>6520</v>
      </c>
      <c r="G233" s="119">
        <v>0</v>
      </c>
      <c r="H233" s="119" t="s">
        <v>75</v>
      </c>
      <c r="I233" s="116" t="s">
        <v>1819</v>
      </c>
      <c r="J233" s="118" t="s">
        <v>6519</v>
      </c>
      <c r="K233" s="159">
        <v>7000000</v>
      </c>
      <c r="L233" s="116" t="s">
        <v>70</v>
      </c>
      <c r="M233" s="393" t="s">
        <v>6518</v>
      </c>
      <c r="N233" s="202">
        <v>57445330</v>
      </c>
      <c r="O233" s="389">
        <v>235</v>
      </c>
      <c r="P233" s="390">
        <v>45323</v>
      </c>
      <c r="Q233" s="159">
        <v>524300000</v>
      </c>
      <c r="R233" s="390">
        <v>45398</v>
      </c>
      <c r="S233" s="451">
        <f t="shared" si="21"/>
        <v>7000000</v>
      </c>
      <c r="T233" s="119" t="s">
        <v>69</v>
      </c>
      <c r="U233" s="389">
        <v>52705148</v>
      </c>
      <c r="V233" s="258" t="s">
        <v>6517</v>
      </c>
      <c r="W233" s="390">
        <v>45398</v>
      </c>
      <c r="X233" s="390">
        <v>45398</v>
      </c>
      <c r="Y233" s="391" t="s">
        <v>77</v>
      </c>
      <c r="Z233" s="390">
        <v>45402</v>
      </c>
      <c r="AA233" s="124">
        <f t="shared" si="16"/>
        <v>4</v>
      </c>
      <c r="AB233" s="118">
        <v>0</v>
      </c>
      <c r="AC233" s="118">
        <v>0</v>
      </c>
      <c r="AD233" s="118">
        <v>0</v>
      </c>
      <c r="AE233" s="392" t="s">
        <v>77</v>
      </c>
      <c r="AF233" s="124">
        <f t="shared" si="17"/>
        <v>0</v>
      </c>
      <c r="AG233" s="118">
        <v>0</v>
      </c>
      <c r="AH233" s="118">
        <v>0</v>
      </c>
      <c r="AI233" s="392" t="s">
        <v>77</v>
      </c>
      <c r="AJ233" s="118">
        <v>0</v>
      </c>
      <c r="AK233" s="392" t="s">
        <v>77</v>
      </c>
      <c r="AL233" s="392" t="s">
        <v>77</v>
      </c>
      <c r="AM233" s="124">
        <f t="shared" si="18"/>
        <v>0</v>
      </c>
      <c r="AN233" s="458">
        <f>+K233+AC233-AH233</f>
        <v>7000000</v>
      </c>
      <c r="AO233" s="119" t="s">
        <v>1214</v>
      </c>
      <c r="AP233" s="159">
        <v>0</v>
      </c>
      <c r="AQ233" s="119" t="s">
        <v>1214</v>
      </c>
      <c r="AR233" s="118">
        <v>0</v>
      </c>
      <c r="AS233" s="392" t="s">
        <v>77</v>
      </c>
      <c r="AT233" s="463">
        <f t="shared" si="19"/>
        <v>7000000</v>
      </c>
      <c r="AU233" s="464">
        <v>0</v>
      </c>
      <c r="AV233" s="98">
        <f t="shared" si="20"/>
        <v>1</v>
      </c>
      <c r="AW233" s="392" t="s">
        <v>77</v>
      </c>
      <c r="AX233" s="119" t="s">
        <v>1497</v>
      </c>
      <c r="AY233" s="380" t="s">
        <v>6516</v>
      </c>
      <c r="AZ233" s="116" t="s">
        <v>69</v>
      </c>
      <c r="BA233" s="116" t="s">
        <v>3456</v>
      </c>
    </row>
    <row r="234" spans="2:53" s="349" customFormat="1" ht="14.25" customHeight="1" x14ac:dyDescent="0.2">
      <c r="B234" s="116">
        <v>2024</v>
      </c>
      <c r="C234" s="116">
        <v>891780111</v>
      </c>
      <c r="D234" s="117" t="s">
        <v>64</v>
      </c>
      <c r="E234" s="118" t="s">
        <v>6515</v>
      </c>
      <c r="F234" s="168" t="s">
        <v>6514</v>
      </c>
      <c r="G234" s="119">
        <v>0</v>
      </c>
      <c r="H234" s="119" t="s">
        <v>75</v>
      </c>
      <c r="I234" s="116" t="s">
        <v>1819</v>
      </c>
      <c r="J234" s="118" t="s">
        <v>6513</v>
      </c>
      <c r="K234" s="159">
        <f>552160+2469000</f>
        <v>3021160</v>
      </c>
      <c r="L234" s="116" t="s">
        <v>70</v>
      </c>
      <c r="M234" s="393" t="s">
        <v>6512</v>
      </c>
      <c r="N234" s="202">
        <v>900428481</v>
      </c>
      <c r="O234" s="389">
        <v>652</v>
      </c>
      <c r="P234" s="390">
        <v>45363</v>
      </c>
      <c r="Q234" s="159">
        <v>524300000</v>
      </c>
      <c r="R234" s="390">
        <v>45400</v>
      </c>
      <c r="S234" s="451">
        <f t="shared" si="21"/>
        <v>3021160</v>
      </c>
      <c r="T234" s="119" t="s">
        <v>69</v>
      </c>
      <c r="U234" s="389">
        <v>52389076</v>
      </c>
      <c r="V234" s="258" t="s">
        <v>6511</v>
      </c>
      <c r="W234" s="390">
        <v>45400</v>
      </c>
      <c r="X234" s="390">
        <v>45400</v>
      </c>
      <c r="Y234" s="391" t="s">
        <v>77</v>
      </c>
      <c r="Z234" s="390">
        <v>45460</v>
      </c>
      <c r="AA234" s="124">
        <f t="shared" si="16"/>
        <v>60</v>
      </c>
      <c r="AB234" s="118">
        <v>0</v>
      </c>
      <c r="AC234" s="118">
        <v>0</v>
      </c>
      <c r="AD234" s="118">
        <v>0</v>
      </c>
      <c r="AE234" s="392" t="s">
        <v>77</v>
      </c>
      <c r="AF234" s="124">
        <f t="shared" si="17"/>
        <v>0</v>
      </c>
      <c r="AG234" s="118">
        <v>0</v>
      </c>
      <c r="AH234" s="118">
        <v>0</v>
      </c>
      <c r="AI234" s="392" t="s">
        <v>77</v>
      </c>
      <c r="AJ234" s="118">
        <v>0</v>
      </c>
      <c r="AK234" s="392" t="s">
        <v>77</v>
      </c>
      <c r="AL234" s="392" t="s">
        <v>77</v>
      </c>
      <c r="AM234" s="124">
        <f t="shared" si="18"/>
        <v>0</v>
      </c>
      <c r="AN234" s="458">
        <f>+K234+AC234-AH234</f>
        <v>3021160</v>
      </c>
      <c r="AO234" s="119" t="s">
        <v>69</v>
      </c>
      <c r="AP234" s="159">
        <f>+AN234</f>
        <v>3021160</v>
      </c>
      <c r="AQ234" s="119" t="s">
        <v>1214</v>
      </c>
      <c r="AR234" s="118">
        <v>0</v>
      </c>
      <c r="AS234" s="392" t="s">
        <v>77</v>
      </c>
      <c r="AT234" s="463">
        <f t="shared" si="19"/>
        <v>0</v>
      </c>
      <c r="AU234" s="464">
        <v>3021160</v>
      </c>
      <c r="AV234" s="98">
        <f t="shared" si="20"/>
        <v>0</v>
      </c>
      <c r="AW234" s="392" t="s">
        <v>77</v>
      </c>
      <c r="AX234" s="119" t="s">
        <v>1215</v>
      </c>
      <c r="AY234" s="380" t="s">
        <v>6510</v>
      </c>
      <c r="AZ234" s="116" t="s">
        <v>69</v>
      </c>
      <c r="BA234" s="116" t="s">
        <v>3456</v>
      </c>
    </row>
    <row r="235" spans="2:53" s="349" customFormat="1" ht="14.25" customHeight="1" x14ac:dyDescent="0.2">
      <c r="B235" s="116">
        <v>2024</v>
      </c>
      <c r="C235" s="116">
        <v>891780111</v>
      </c>
      <c r="D235" s="117" t="s">
        <v>64</v>
      </c>
      <c r="E235" s="118" t="s">
        <v>6509</v>
      </c>
      <c r="F235" s="168" t="s">
        <v>6508</v>
      </c>
      <c r="G235" s="119">
        <v>0</v>
      </c>
      <c r="H235" s="119" t="s">
        <v>75</v>
      </c>
      <c r="I235" s="116" t="s">
        <v>1819</v>
      </c>
      <c r="J235" s="118" t="s">
        <v>6507</v>
      </c>
      <c r="K235" s="159">
        <v>1143600</v>
      </c>
      <c r="L235" s="116" t="s">
        <v>70</v>
      </c>
      <c r="M235" s="393" t="s">
        <v>6506</v>
      </c>
      <c r="N235" s="202">
        <v>1124010239</v>
      </c>
      <c r="O235" s="389">
        <v>431</v>
      </c>
      <c r="P235" s="390">
        <v>45343</v>
      </c>
      <c r="Q235" s="159">
        <v>524300000</v>
      </c>
      <c r="R235" s="390">
        <v>45406</v>
      </c>
      <c r="S235" s="451">
        <f t="shared" si="21"/>
        <v>1143600</v>
      </c>
      <c r="T235" s="119" t="s">
        <v>69</v>
      </c>
      <c r="U235" s="389">
        <v>51909946</v>
      </c>
      <c r="V235" s="258" t="s">
        <v>6494</v>
      </c>
      <c r="W235" s="390">
        <v>45406</v>
      </c>
      <c r="X235" s="390">
        <v>45407</v>
      </c>
      <c r="Y235" s="391" t="s">
        <v>77</v>
      </c>
      <c r="Z235" s="390">
        <v>45467</v>
      </c>
      <c r="AA235" s="124">
        <f t="shared" si="16"/>
        <v>60</v>
      </c>
      <c r="AB235" s="118">
        <v>0</v>
      </c>
      <c r="AC235" s="118">
        <v>0</v>
      </c>
      <c r="AD235" s="118">
        <v>0</v>
      </c>
      <c r="AE235" s="392" t="s">
        <v>77</v>
      </c>
      <c r="AF235" s="124">
        <f t="shared" si="17"/>
        <v>0</v>
      </c>
      <c r="AG235" s="118">
        <v>0</v>
      </c>
      <c r="AH235" s="118">
        <v>0</v>
      </c>
      <c r="AI235" s="392" t="s">
        <v>77</v>
      </c>
      <c r="AJ235" s="118">
        <v>0</v>
      </c>
      <c r="AK235" s="392" t="s">
        <v>77</v>
      </c>
      <c r="AL235" s="392" t="s">
        <v>77</v>
      </c>
      <c r="AM235" s="124">
        <f t="shared" si="18"/>
        <v>0</v>
      </c>
      <c r="AN235" s="458">
        <f>+K235+AC235-AH235</f>
        <v>1143600</v>
      </c>
      <c r="AO235" s="119" t="s">
        <v>1214</v>
      </c>
      <c r="AP235" s="159">
        <v>0</v>
      </c>
      <c r="AQ235" s="119" t="s">
        <v>1214</v>
      </c>
      <c r="AR235" s="118">
        <v>0</v>
      </c>
      <c r="AS235" s="392" t="s">
        <v>77</v>
      </c>
      <c r="AT235" s="463">
        <f t="shared" si="19"/>
        <v>0</v>
      </c>
      <c r="AU235" s="464">
        <v>1143600</v>
      </c>
      <c r="AV235" s="98">
        <f t="shared" si="20"/>
        <v>0</v>
      </c>
      <c r="AW235" s="392" t="s">
        <v>77</v>
      </c>
      <c r="AX235" s="119" t="s">
        <v>1215</v>
      </c>
      <c r="AY235" s="380" t="s">
        <v>6505</v>
      </c>
      <c r="AZ235" s="116" t="s">
        <v>69</v>
      </c>
      <c r="BA235" s="116" t="s">
        <v>3456</v>
      </c>
    </row>
    <row r="236" spans="2:53" s="349" customFormat="1" ht="14.25" customHeight="1" x14ac:dyDescent="0.2">
      <c r="B236" s="116">
        <v>2024</v>
      </c>
      <c r="C236" s="116">
        <v>891780111</v>
      </c>
      <c r="D236" s="117" t="s">
        <v>64</v>
      </c>
      <c r="E236" s="118" t="s">
        <v>6504</v>
      </c>
      <c r="F236" s="168" t="s">
        <v>6503</v>
      </c>
      <c r="G236" s="119">
        <v>0</v>
      </c>
      <c r="H236" s="119" t="s">
        <v>75</v>
      </c>
      <c r="I236" s="116" t="s">
        <v>1819</v>
      </c>
      <c r="J236" s="118" t="s">
        <v>6502</v>
      </c>
      <c r="K236" s="159">
        <v>3968650</v>
      </c>
      <c r="L236" s="116" t="s">
        <v>70</v>
      </c>
      <c r="M236" s="393" t="s">
        <v>6501</v>
      </c>
      <c r="N236" s="202">
        <v>900763287</v>
      </c>
      <c r="O236" s="389">
        <v>908</v>
      </c>
      <c r="P236" s="390">
        <v>45392</v>
      </c>
      <c r="Q236" s="159">
        <v>3968650</v>
      </c>
      <c r="R236" s="390">
        <v>45406</v>
      </c>
      <c r="S236" s="451">
        <f t="shared" si="21"/>
        <v>3968650</v>
      </c>
      <c r="T236" s="119" t="s">
        <v>69</v>
      </c>
      <c r="U236" s="389">
        <v>85155551</v>
      </c>
      <c r="V236" s="258" t="s">
        <v>6500</v>
      </c>
      <c r="W236" s="390">
        <v>45406</v>
      </c>
      <c r="X236" s="390">
        <v>45407</v>
      </c>
      <c r="Y236" s="391" t="s">
        <v>77</v>
      </c>
      <c r="Z236" s="390">
        <v>45436</v>
      </c>
      <c r="AA236" s="124">
        <f t="shared" si="16"/>
        <v>29</v>
      </c>
      <c r="AB236" s="118">
        <v>0</v>
      </c>
      <c r="AC236" s="118">
        <v>0</v>
      </c>
      <c r="AD236" s="118">
        <v>0</v>
      </c>
      <c r="AE236" s="392" t="s">
        <v>77</v>
      </c>
      <c r="AF236" s="124">
        <f t="shared" si="17"/>
        <v>0</v>
      </c>
      <c r="AG236" s="118">
        <v>0</v>
      </c>
      <c r="AH236" s="118">
        <v>0</v>
      </c>
      <c r="AI236" s="392" t="s">
        <v>77</v>
      </c>
      <c r="AJ236" s="118">
        <v>0</v>
      </c>
      <c r="AK236" s="392" t="s">
        <v>77</v>
      </c>
      <c r="AL236" s="392" t="s">
        <v>77</v>
      </c>
      <c r="AM236" s="124">
        <f t="shared" si="18"/>
        <v>0</v>
      </c>
      <c r="AN236" s="458">
        <f>+K236+AC236-AH236</f>
        <v>3968650</v>
      </c>
      <c r="AO236" s="119" t="s">
        <v>69</v>
      </c>
      <c r="AP236" s="159">
        <f>+AN236</f>
        <v>3968650</v>
      </c>
      <c r="AQ236" s="119" t="s">
        <v>1214</v>
      </c>
      <c r="AR236" s="118">
        <v>0</v>
      </c>
      <c r="AS236" s="392" t="s">
        <v>77</v>
      </c>
      <c r="AT236" s="463">
        <f t="shared" si="19"/>
        <v>3968650</v>
      </c>
      <c r="AU236" s="464">
        <v>0</v>
      </c>
      <c r="AV236" s="98">
        <f t="shared" si="20"/>
        <v>1</v>
      </c>
      <c r="AW236" s="392" t="s">
        <v>77</v>
      </c>
      <c r="AX236" s="119" t="s">
        <v>1497</v>
      </c>
      <c r="AY236" s="380" t="s">
        <v>6499</v>
      </c>
      <c r="AZ236" s="116" t="s">
        <v>69</v>
      </c>
      <c r="BA236" s="116" t="s">
        <v>3456</v>
      </c>
    </row>
    <row r="237" spans="2:53" s="349" customFormat="1" ht="14.25" customHeight="1" x14ac:dyDescent="0.2">
      <c r="B237" s="116">
        <v>2024</v>
      </c>
      <c r="C237" s="116">
        <v>891780111</v>
      </c>
      <c r="D237" s="117" t="s">
        <v>64</v>
      </c>
      <c r="E237" s="118" t="s">
        <v>6498</v>
      </c>
      <c r="F237" s="168" t="s">
        <v>6497</v>
      </c>
      <c r="G237" s="119">
        <v>0</v>
      </c>
      <c r="H237" s="119" t="s">
        <v>75</v>
      </c>
      <c r="I237" s="116" t="s">
        <v>1819</v>
      </c>
      <c r="J237" s="118" t="s">
        <v>6496</v>
      </c>
      <c r="K237" s="159">
        <v>1309000</v>
      </c>
      <c r="L237" s="116" t="s">
        <v>70</v>
      </c>
      <c r="M237" s="393" t="s">
        <v>6495</v>
      </c>
      <c r="N237" s="202">
        <v>860028662</v>
      </c>
      <c r="O237" s="389">
        <v>431</v>
      </c>
      <c r="P237" s="390">
        <v>45343</v>
      </c>
      <c r="Q237" s="159">
        <v>524300000</v>
      </c>
      <c r="R237" s="390">
        <v>45422</v>
      </c>
      <c r="S237" s="451">
        <f t="shared" si="21"/>
        <v>1309000</v>
      </c>
      <c r="T237" s="119" t="s">
        <v>69</v>
      </c>
      <c r="U237" s="389">
        <v>51909946</v>
      </c>
      <c r="V237" s="258" t="s">
        <v>6494</v>
      </c>
      <c r="W237" s="390">
        <v>45422</v>
      </c>
      <c r="X237" s="390">
        <v>45422</v>
      </c>
      <c r="Y237" s="391" t="s">
        <v>77</v>
      </c>
      <c r="Z237" s="390">
        <v>45452</v>
      </c>
      <c r="AA237" s="124">
        <f t="shared" si="16"/>
        <v>30</v>
      </c>
      <c r="AB237" s="118">
        <v>0</v>
      </c>
      <c r="AC237" s="118">
        <v>0</v>
      </c>
      <c r="AD237" s="118">
        <v>0</v>
      </c>
      <c r="AE237" s="392" t="s">
        <v>77</v>
      </c>
      <c r="AF237" s="124">
        <f t="shared" si="17"/>
        <v>0</v>
      </c>
      <c r="AG237" s="118">
        <v>0</v>
      </c>
      <c r="AH237" s="118">
        <v>0</v>
      </c>
      <c r="AI237" s="392" t="s">
        <v>77</v>
      </c>
      <c r="AJ237" s="118">
        <v>0</v>
      </c>
      <c r="AK237" s="392" t="s">
        <v>77</v>
      </c>
      <c r="AL237" s="392" t="s">
        <v>77</v>
      </c>
      <c r="AM237" s="124">
        <f t="shared" si="18"/>
        <v>0</v>
      </c>
      <c r="AN237" s="458">
        <f>+K237+AC237-AH237</f>
        <v>1309000</v>
      </c>
      <c r="AO237" s="119" t="s">
        <v>1214</v>
      </c>
      <c r="AP237" s="159">
        <v>0</v>
      </c>
      <c r="AQ237" s="119" t="s">
        <v>1214</v>
      </c>
      <c r="AR237" s="118">
        <v>0</v>
      </c>
      <c r="AS237" s="392" t="s">
        <v>77</v>
      </c>
      <c r="AT237" s="463">
        <f t="shared" si="19"/>
        <v>0</v>
      </c>
      <c r="AU237" s="464">
        <v>1309000</v>
      </c>
      <c r="AV237" s="98">
        <f t="shared" si="20"/>
        <v>0</v>
      </c>
      <c r="AW237" s="392" t="s">
        <v>77</v>
      </c>
      <c r="AX237" s="119" t="s">
        <v>1215</v>
      </c>
      <c r="AY237" s="168" t="s">
        <v>6493</v>
      </c>
      <c r="AZ237" s="116" t="s">
        <v>69</v>
      </c>
      <c r="BA237" s="116" t="s">
        <v>3456</v>
      </c>
    </row>
    <row r="238" spans="2:53" s="349" customFormat="1" ht="14.25" customHeight="1" x14ac:dyDescent="0.2">
      <c r="B238" s="116">
        <v>2024</v>
      </c>
      <c r="C238" s="116">
        <v>891780111</v>
      </c>
      <c r="D238" s="117" t="s">
        <v>64</v>
      </c>
      <c r="E238" s="118" t="s">
        <v>6492</v>
      </c>
      <c r="F238" s="168" t="s">
        <v>6491</v>
      </c>
      <c r="G238" s="119">
        <v>0</v>
      </c>
      <c r="H238" s="119" t="s">
        <v>75</v>
      </c>
      <c r="I238" s="116" t="s">
        <v>1819</v>
      </c>
      <c r="J238" s="118" t="s">
        <v>6490</v>
      </c>
      <c r="K238" s="159">
        <v>2013480</v>
      </c>
      <c r="L238" s="116" t="s">
        <v>70</v>
      </c>
      <c r="M238" s="393" t="s">
        <v>6489</v>
      </c>
      <c r="N238" s="202">
        <v>901398327</v>
      </c>
      <c r="O238" s="389">
        <v>498</v>
      </c>
      <c r="P238" s="390">
        <v>45349</v>
      </c>
      <c r="Q238" s="159">
        <f>426348465+28800000</f>
        <v>455148465</v>
      </c>
      <c r="R238" s="390">
        <v>45432</v>
      </c>
      <c r="S238" s="451">
        <f t="shared" si="21"/>
        <v>2013480</v>
      </c>
      <c r="T238" s="119" t="s">
        <v>69</v>
      </c>
      <c r="U238" s="389">
        <v>51909946</v>
      </c>
      <c r="V238" s="258" t="s">
        <v>6471</v>
      </c>
      <c r="W238" s="390">
        <v>45432</v>
      </c>
      <c r="X238" s="390">
        <v>45432</v>
      </c>
      <c r="Y238" s="391" t="s">
        <v>77</v>
      </c>
      <c r="Z238" s="390">
        <v>45462</v>
      </c>
      <c r="AA238" s="124">
        <f t="shared" si="16"/>
        <v>30</v>
      </c>
      <c r="AB238" s="118">
        <v>0</v>
      </c>
      <c r="AC238" s="118">
        <v>0</v>
      </c>
      <c r="AD238" s="118">
        <v>0</v>
      </c>
      <c r="AE238" s="392" t="s">
        <v>77</v>
      </c>
      <c r="AF238" s="124">
        <f t="shared" si="17"/>
        <v>0</v>
      </c>
      <c r="AG238" s="118">
        <v>0</v>
      </c>
      <c r="AH238" s="118">
        <v>0</v>
      </c>
      <c r="AI238" s="392" t="s">
        <v>77</v>
      </c>
      <c r="AJ238" s="118">
        <v>0</v>
      </c>
      <c r="AK238" s="392" t="s">
        <v>77</v>
      </c>
      <c r="AL238" s="392" t="s">
        <v>77</v>
      </c>
      <c r="AM238" s="124">
        <f t="shared" si="18"/>
        <v>0</v>
      </c>
      <c r="AN238" s="458">
        <f>+K238+AC238-AH238</f>
        <v>2013480</v>
      </c>
      <c r="AO238" s="119" t="s">
        <v>1214</v>
      </c>
      <c r="AP238" s="159">
        <v>0</v>
      </c>
      <c r="AQ238" s="119" t="s">
        <v>1214</v>
      </c>
      <c r="AR238" s="118">
        <v>0</v>
      </c>
      <c r="AS238" s="392" t="s">
        <v>77</v>
      </c>
      <c r="AT238" s="463">
        <f t="shared" si="19"/>
        <v>0</v>
      </c>
      <c r="AU238" s="464">
        <v>2013480</v>
      </c>
      <c r="AV238" s="98">
        <f t="shared" si="20"/>
        <v>0</v>
      </c>
      <c r="AW238" s="392" t="s">
        <v>77</v>
      </c>
      <c r="AX238" s="119" t="s">
        <v>1215</v>
      </c>
      <c r="AY238" s="380" t="s">
        <v>6488</v>
      </c>
      <c r="AZ238" s="116" t="s">
        <v>69</v>
      </c>
      <c r="BA238" s="116" t="s">
        <v>3456</v>
      </c>
    </row>
    <row r="239" spans="2:53" s="349" customFormat="1" ht="14.25" customHeight="1" x14ac:dyDescent="0.2">
      <c r="B239" s="116">
        <v>2024</v>
      </c>
      <c r="C239" s="116">
        <v>891780111</v>
      </c>
      <c r="D239" s="117" t="s">
        <v>64</v>
      </c>
      <c r="E239" s="118" t="s">
        <v>6487</v>
      </c>
      <c r="F239" s="124" t="s">
        <v>6486</v>
      </c>
      <c r="G239" s="119">
        <v>0</v>
      </c>
      <c r="H239" s="119" t="s">
        <v>75</v>
      </c>
      <c r="I239" s="116" t="s">
        <v>1819</v>
      </c>
      <c r="J239" s="118" t="s">
        <v>6485</v>
      </c>
      <c r="K239" s="159">
        <v>4282250</v>
      </c>
      <c r="L239" s="116" t="s">
        <v>70</v>
      </c>
      <c r="M239" s="393" t="s">
        <v>6059</v>
      </c>
      <c r="N239" s="202">
        <v>1082848119</v>
      </c>
      <c r="O239" s="389">
        <v>442</v>
      </c>
      <c r="P239" s="390">
        <v>45344</v>
      </c>
      <c r="Q239" s="159">
        <v>234891482</v>
      </c>
      <c r="R239" s="390">
        <v>45433</v>
      </c>
      <c r="S239" s="451">
        <f t="shared" si="21"/>
        <v>4282250</v>
      </c>
      <c r="T239" s="119" t="s">
        <v>69</v>
      </c>
      <c r="U239" s="389">
        <v>51913961</v>
      </c>
      <c r="V239" s="258" t="s">
        <v>6484</v>
      </c>
      <c r="W239" s="390">
        <v>45433</v>
      </c>
      <c r="X239" s="390">
        <v>45433</v>
      </c>
      <c r="Y239" s="391" t="s">
        <v>77</v>
      </c>
      <c r="Z239" s="390">
        <v>45463</v>
      </c>
      <c r="AA239" s="124">
        <f t="shared" si="16"/>
        <v>30</v>
      </c>
      <c r="AB239" s="118">
        <v>0</v>
      </c>
      <c r="AC239" s="118">
        <v>0</v>
      </c>
      <c r="AD239" s="118">
        <v>0</v>
      </c>
      <c r="AE239" s="392" t="s">
        <v>77</v>
      </c>
      <c r="AF239" s="124">
        <f t="shared" si="17"/>
        <v>0</v>
      </c>
      <c r="AG239" s="118">
        <v>0</v>
      </c>
      <c r="AH239" s="118">
        <v>0</v>
      </c>
      <c r="AI239" s="392" t="s">
        <v>77</v>
      </c>
      <c r="AJ239" s="118">
        <v>0</v>
      </c>
      <c r="AK239" s="392" t="s">
        <v>77</v>
      </c>
      <c r="AL239" s="392" t="s">
        <v>77</v>
      </c>
      <c r="AM239" s="124">
        <f t="shared" si="18"/>
        <v>0</v>
      </c>
      <c r="AN239" s="458">
        <f>+K239+AC239-AH239</f>
        <v>4282250</v>
      </c>
      <c r="AO239" s="119" t="s">
        <v>1214</v>
      </c>
      <c r="AP239" s="159">
        <v>0</v>
      </c>
      <c r="AQ239" s="119" t="s">
        <v>1214</v>
      </c>
      <c r="AR239" s="118">
        <v>0</v>
      </c>
      <c r="AS239" s="392" t="s">
        <v>77</v>
      </c>
      <c r="AT239" s="463">
        <f t="shared" si="19"/>
        <v>0</v>
      </c>
      <c r="AU239" s="464">
        <v>4282250</v>
      </c>
      <c r="AV239" s="98">
        <f t="shared" si="20"/>
        <v>0</v>
      </c>
      <c r="AW239" s="392" t="s">
        <v>77</v>
      </c>
      <c r="AX239" s="119" t="s">
        <v>1215</v>
      </c>
      <c r="AY239" s="124" t="s">
        <v>6483</v>
      </c>
      <c r="AZ239" s="116" t="s">
        <v>69</v>
      </c>
      <c r="BA239" s="116" t="s">
        <v>3456</v>
      </c>
    </row>
    <row r="240" spans="2:53" s="349" customFormat="1" ht="14.25" customHeight="1" x14ac:dyDescent="0.2">
      <c r="B240" s="116">
        <v>2024</v>
      </c>
      <c r="C240" s="116">
        <v>891780111</v>
      </c>
      <c r="D240" s="117" t="s">
        <v>64</v>
      </c>
      <c r="E240" s="118" t="s">
        <v>6482</v>
      </c>
      <c r="F240" s="124" t="s">
        <v>6481</v>
      </c>
      <c r="G240" s="119">
        <v>0</v>
      </c>
      <c r="H240" s="119" t="s">
        <v>75</v>
      </c>
      <c r="I240" s="116" t="s">
        <v>1819</v>
      </c>
      <c r="J240" s="118" t="s">
        <v>6480</v>
      </c>
      <c r="K240" s="159">
        <v>9103500</v>
      </c>
      <c r="L240" s="116" t="s">
        <v>70</v>
      </c>
      <c r="M240" s="393" t="s">
        <v>6479</v>
      </c>
      <c r="N240" s="202">
        <v>900949224</v>
      </c>
      <c r="O240" s="389">
        <v>1165</v>
      </c>
      <c r="P240" s="390">
        <v>45422</v>
      </c>
      <c r="Q240" s="159">
        <v>21406500</v>
      </c>
      <c r="R240" s="390">
        <v>45433</v>
      </c>
      <c r="S240" s="451">
        <f t="shared" si="21"/>
        <v>9103500</v>
      </c>
      <c r="T240" s="119" t="s">
        <v>69</v>
      </c>
      <c r="U240" s="389">
        <v>1082851808</v>
      </c>
      <c r="V240" s="258" t="s">
        <v>6478</v>
      </c>
      <c r="W240" s="390">
        <v>45433</v>
      </c>
      <c r="X240" s="390">
        <v>45433</v>
      </c>
      <c r="Y240" s="391" t="s">
        <v>77</v>
      </c>
      <c r="Z240" s="390">
        <v>45463</v>
      </c>
      <c r="AA240" s="124">
        <f t="shared" si="16"/>
        <v>30</v>
      </c>
      <c r="AB240" s="118">
        <v>0</v>
      </c>
      <c r="AC240" s="118">
        <v>0</v>
      </c>
      <c r="AD240" s="118">
        <v>0</v>
      </c>
      <c r="AE240" s="392" t="s">
        <v>77</v>
      </c>
      <c r="AF240" s="124">
        <f t="shared" si="17"/>
        <v>0</v>
      </c>
      <c r="AG240" s="118">
        <v>0</v>
      </c>
      <c r="AH240" s="118">
        <v>0</v>
      </c>
      <c r="AI240" s="392" t="s">
        <v>77</v>
      </c>
      <c r="AJ240" s="118">
        <v>0</v>
      </c>
      <c r="AK240" s="392" t="s">
        <v>77</v>
      </c>
      <c r="AL240" s="392" t="s">
        <v>77</v>
      </c>
      <c r="AM240" s="124">
        <f t="shared" si="18"/>
        <v>0</v>
      </c>
      <c r="AN240" s="458">
        <f>+K240+AC240-AH240</f>
        <v>9103500</v>
      </c>
      <c r="AO240" s="119" t="s">
        <v>69</v>
      </c>
      <c r="AP240" s="159">
        <f>+AN240</f>
        <v>9103500</v>
      </c>
      <c r="AQ240" s="119" t="s">
        <v>1214</v>
      </c>
      <c r="AR240" s="118">
        <v>0</v>
      </c>
      <c r="AS240" s="392" t="s">
        <v>77</v>
      </c>
      <c r="AT240" s="463">
        <f t="shared" si="19"/>
        <v>0</v>
      </c>
      <c r="AU240" s="464">
        <v>9103500</v>
      </c>
      <c r="AV240" s="98">
        <f t="shared" si="20"/>
        <v>0</v>
      </c>
      <c r="AW240" s="392" t="s">
        <v>77</v>
      </c>
      <c r="AX240" s="119" t="s">
        <v>1215</v>
      </c>
      <c r="AY240" s="124" t="s">
        <v>6477</v>
      </c>
      <c r="AZ240" s="116" t="s">
        <v>69</v>
      </c>
      <c r="BA240" s="116" t="s">
        <v>3456</v>
      </c>
    </row>
    <row r="241" spans="2:53" s="349" customFormat="1" ht="14.25" customHeight="1" x14ac:dyDescent="0.2">
      <c r="B241" s="116">
        <v>2024</v>
      </c>
      <c r="C241" s="116">
        <v>891780111</v>
      </c>
      <c r="D241" s="117" t="s">
        <v>64</v>
      </c>
      <c r="E241" s="118" t="s">
        <v>6476</v>
      </c>
      <c r="F241" s="124" t="s">
        <v>6475</v>
      </c>
      <c r="G241" s="119">
        <v>0</v>
      </c>
      <c r="H241" s="119" t="s">
        <v>75</v>
      </c>
      <c r="I241" s="116" t="s">
        <v>1819</v>
      </c>
      <c r="J241" s="118" t="s">
        <v>6474</v>
      </c>
      <c r="K241" s="159">
        <v>1097474</v>
      </c>
      <c r="L241" s="116" t="s">
        <v>70</v>
      </c>
      <c r="M241" s="393" t="s">
        <v>6473</v>
      </c>
      <c r="N241" s="456" t="s">
        <v>6472</v>
      </c>
      <c r="O241" s="389">
        <v>441</v>
      </c>
      <c r="P241" s="390">
        <v>45344</v>
      </c>
      <c r="Q241" s="159">
        <v>270522388</v>
      </c>
      <c r="R241" s="390">
        <v>45435</v>
      </c>
      <c r="S241" s="451">
        <f t="shared" si="21"/>
        <v>1097474</v>
      </c>
      <c r="T241" s="119" t="s">
        <v>69</v>
      </c>
      <c r="U241" s="389">
        <v>51909946</v>
      </c>
      <c r="V241" s="258" t="s">
        <v>6471</v>
      </c>
      <c r="W241" s="390">
        <v>45435</v>
      </c>
      <c r="X241" s="390">
        <v>45435</v>
      </c>
      <c r="Y241" s="391" t="s">
        <v>77</v>
      </c>
      <c r="Z241" s="390">
        <v>45495</v>
      </c>
      <c r="AA241" s="124">
        <f t="shared" si="16"/>
        <v>60</v>
      </c>
      <c r="AB241" s="118">
        <v>0</v>
      </c>
      <c r="AC241" s="118">
        <v>0</v>
      </c>
      <c r="AD241" s="118">
        <v>0</v>
      </c>
      <c r="AE241" s="392" t="s">
        <v>77</v>
      </c>
      <c r="AF241" s="124">
        <f t="shared" si="17"/>
        <v>0</v>
      </c>
      <c r="AG241" s="118">
        <v>0</v>
      </c>
      <c r="AH241" s="118">
        <v>0</v>
      </c>
      <c r="AI241" s="392" t="s">
        <v>77</v>
      </c>
      <c r="AJ241" s="118">
        <v>0</v>
      </c>
      <c r="AK241" s="392" t="s">
        <v>77</v>
      </c>
      <c r="AL241" s="392" t="s">
        <v>77</v>
      </c>
      <c r="AM241" s="124">
        <f t="shared" si="18"/>
        <v>0</v>
      </c>
      <c r="AN241" s="458">
        <f>+K241+AC241-AH241</f>
        <v>1097474</v>
      </c>
      <c r="AO241" s="119" t="s">
        <v>1214</v>
      </c>
      <c r="AP241" s="159">
        <v>0</v>
      </c>
      <c r="AQ241" s="119" t="s">
        <v>1214</v>
      </c>
      <c r="AR241" s="118">
        <v>0</v>
      </c>
      <c r="AS241" s="392" t="s">
        <v>77</v>
      </c>
      <c r="AT241" s="463">
        <f t="shared" si="19"/>
        <v>0</v>
      </c>
      <c r="AU241" s="464">
        <v>1097474</v>
      </c>
      <c r="AV241" s="98">
        <f t="shared" si="20"/>
        <v>0</v>
      </c>
      <c r="AW241" s="392" t="s">
        <v>77</v>
      </c>
      <c r="AX241" s="119" t="s">
        <v>1215</v>
      </c>
      <c r="AY241" s="124" t="s">
        <v>6470</v>
      </c>
      <c r="AZ241" s="116" t="s">
        <v>69</v>
      </c>
      <c r="BA241" s="116" t="s">
        <v>3456</v>
      </c>
    </row>
    <row r="242" spans="2:53" s="349" customFormat="1" ht="14.25" customHeight="1" thickBot="1" x14ac:dyDescent="0.25">
      <c r="B242" s="116">
        <v>2024</v>
      </c>
      <c r="C242" s="116">
        <v>891780111</v>
      </c>
      <c r="D242" s="117" t="s">
        <v>64</v>
      </c>
      <c r="E242" s="118" t="s">
        <v>6469</v>
      </c>
      <c r="F242" s="124" t="s">
        <v>6468</v>
      </c>
      <c r="G242" s="119">
        <v>0</v>
      </c>
      <c r="H242" s="119" t="s">
        <v>75</v>
      </c>
      <c r="I242" s="116" t="s">
        <v>1819</v>
      </c>
      <c r="J242" s="118" t="s">
        <v>6467</v>
      </c>
      <c r="K242" s="159">
        <v>2532769</v>
      </c>
      <c r="L242" s="116" t="s">
        <v>70</v>
      </c>
      <c r="M242" s="393" t="s">
        <v>6466</v>
      </c>
      <c r="N242" s="456" t="s">
        <v>6465</v>
      </c>
      <c r="O242" s="389">
        <v>652</v>
      </c>
      <c r="P242" s="390">
        <v>45363</v>
      </c>
      <c r="Q242" s="159">
        <v>524300000</v>
      </c>
      <c r="R242" s="390">
        <v>45440</v>
      </c>
      <c r="S242" s="451">
        <f t="shared" si="21"/>
        <v>2532769</v>
      </c>
      <c r="T242" s="119" t="s">
        <v>69</v>
      </c>
      <c r="U242" s="389">
        <v>16078654</v>
      </c>
      <c r="V242" s="258" t="s">
        <v>3772</v>
      </c>
      <c r="W242" s="390">
        <v>45440</v>
      </c>
      <c r="X242" s="390">
        <v>45440</v>
      </c>
      <c r="Y242" s="391" t="s">
        <v>77</v>
      </c>
      <c r="Z242" s="390">
        <v>45470</v>
      </c>
      <c r="AA242" s="124">
        <f t="shared" si="16"/>
        <v>30</v>
      </c>
      <c r="AB242" s="118">
        <v>0</v>
      </c>
      <c r="AC242" s="118">
        <v>0</v>
      </c>
      <c r="AD242" s="118">
        <v>0</v>
      </c>
      <c r="AE242" s="392" t="s">
        <v>77</v>
      </c>
      <c r="AF242" s="124">
        <f t="shared" si="17"/>
        <v>0</v>
      </c>
      <c r="AG242" s="118">
        <v>0</v>
      </c>
      <c r="AH242" s="118">
        <v>0</v>
      </c>
      <c r="AI242" s="392" t="s">
        <v>77</v>
      </c>
      <c r="AJ242" s="118">
        <v>0</v>
      </c>
      <c r="AK242" s="392" t="s">
        <v>77</v>
      </c>
      <c r="AL242" s="392" t="s">
        <v>77</v>
      </c>
      <c r="AM242" s="124">
        <f t="shared" si="18"/>
        <v>0</v>
      </c>
      <c r="AN242" s="458">
        <f>+K242+AC242-AH242</f>
        <v>2532769</v>
      </c>
      <c r="AO242" s="119" t="s">
        <v>69</v>
      </c>
      <c r="AP242" s="159">
        <f>+AN242</f>
        <v>2532769</v>
      </c>
      <c r="AQ242" s="119" t="s">
        <v>1214</v>
      </c>
      <c r="AR242" s="118">
        <v>0</v>
      </c>
      <c r="AS242" s="392" t="s">
        <v>77</v>
      </c>
      <c r="AT242" s="463">
        <f t="shared" si="19"/>
        <v>0</v>
      </c>
      <c r="AU242" s="464">
        <v>2532769</v>
      </c>
      <c r="AV242" s="186">
        <f t="shared" si="20"/>
        <v>0</v>
      </c>
      <c r="AW242" s="554" t="s">
        <v>77</v>
      </c>
      <c r="AX242" s="175" t="s">
        <v>1215</v>
      </c>
      <c r="AY242" s="555" t="s">
        <v>6464</v>
      </c>
      <c r="AZ242" s="176" t="s">
        <v>69</v>
      </c>
      <c r="BA242" s="176" t="s">
        <v>3456</v>
      </c>
    </row>
    <row r="243" spans="2:53" s="348" customFormat="1" ht="13.5" thickBot="1" x14ac:dyDescent="0.25">
      <c r="B243" s="508" t="s">
        <v>71</v>
      </c>
      <c r="C243" s="509"/>
      <c r="D243" s="510"/>
      <c r="E243" s="146">
        <f>SUBTOTAL(3,E8:E242)</f>
        <v>235</v>
      </c>
      <c r="F243" s="83"/>
      <c r="G243" s="84"/>
      <c r="H243" s="84"/>
      <c r="I243" s="252"/>
      <c r="J243" s="84"/>
      <c r="K243" s="454">
        <f>SUM(K8:K242)</f>
        <v>4214228045.8200002</v>
      </c>
      <c r="L243" s="83"/>
      <c r="M243" s="84"/>
      <c r="N243" s="376"/>
      <c r="O243" s="252"/>
      <c r="P243" s="377"/>
      <c r="Q243" s="252"/>
      <c r="R243" s="377"/>
      <c r="S243" s="84"/>
      <c r="T243" s="84"/>
      <c r="U243" s="84"/>
      <c r="V243" s="84"/>
      <c r="W243" s="84"/>
      <c r="X243" s="84"/>
      <c r="Y243" s="84"/>
      <c r="Z243" s="84"/>
      <c r="AA243" s="88"/>
      <c r="AB243" s="144">
        <f>SUM(AB8:AB242)</f>
        <v>3</v>
      </c>
      <c r="AC243" s="378">
        <f>SUM(AC8:AC242)</f>
        <v>18400000</v>
      </c>
      <c r="AD243" s="145">
        <f>SUM(AD8:AD242)</f>
        <v>2</v>
      </c>
      <c r="AE243" s="88"/>
      <c r="AF243" s="145">
        <f>SUM(AF8:AF242)</f>
        <v>192</v>
      </c>
      <c r="AG243" s="145">
        <f>SUM(AG8:AG242)</f>
        <v>0</v>
      </c>
      <c r="AH243" s="148">
        <f>SUM(AH8:AH242)</f>
        <v>0</v>
      </c>
      <c r="AI243" s="88"/>
      <c r="AJ243" s="149">
        <f>SUM(AJ8:AJ242)</f>
        <v>0</v>
      </c>
      <c r="AK243" s="500"/>
      <c r="AL243" s="501"/>
      <c r="AM243" s="502"/>
      <c r="AN243" s="459">
        <f>SUM(AN8:AN242)</f>
        <v>4232628045.8200002</v>
      </c>
      <c r="AO243" s="88"/>
      <c r="AP243" s="460">
        <f>SUM(AP8:AP242)</f>
        <v>2824818509</v>
      </c>
      <c r="AQ243" s="88"/>
      <c r="AR243" s="145">
        <f>SUM(AR8:AR242)</f>
        <v>0</v>
      </c>
      <c r="AS243" s="88"/>
      <c r="AT243" s="465">
        <f>SUM(AT8:AT242)</f>
        <v>2063938484.8700001</v>
      </c>
      <c r="AU243" s="466">
        <f>SUM(AU8:AU242)</f>
        <v>2168689560.9499998</v>
      </c>
      <c r="AV243" s="515"/>
      <c r="AW243" s="516"/>
      <c r="AX243" s="516"/>
      <c r="AY243" s="516"/>
      <c r="AZ243" s="516"/>
      <c r="BA243" s="517"/>
    </row>
    <row r="246" spans="2:53" x14ac:dyDescent="0.25">
      <c r="AT246" s="346"/>
    </row>
    <row r="247" spans="2:53" x14ac:dyDescent="0.25">
      <c r="K247" s="347"/>
      <c r="AT247" s="346"/>
    </row>
    <row r="248" spans="2:53" x14ac:dyDescent="0.25">
      <c r="M248" s="347"/>
      <c r="AT248" s="346"/>
      <c r="AU248" s="346"/>
    </row>
    <row r="249" spans="2:53" x14ac:dyDescent="0.25">
      <c r="AU249" s="346"/>
    </row>
  </sheetData>
  <sheetProtection formatCells="0" formatColumns="0" formatRows="0" insertRows="0" deleteRows="0" autoFilter="0"/>
  <mergeCells count="21">
    <mergeCell ref="AV243:BA243"/>
    <mergeCell ref="AO6:AP6"/>
    <mergeCell ref="B243:D243"/>
    <mergeCell ref="AY6:BA6"/>
    <mergeCell ref="AK243:AM243"/>
    <mergeCell ref="AB6:AF6"/>
    <mergeCell ref="AG6:AI6"/>
    <mergeCell ref="AJ6:AM6"/>
    <mergeCell ref="B3:C6"/>
    <mergeCell ref="D3:G4"/>
    <mergeCell ref="R6:S6"/>
    <mergeCell ref="H3:I5"/>
    <mergeCell ref="E6:G6"/>
    <mergeCell ref="AV6:AX6"/>
    <mergeCell ref="AQ6:AU6"/>
    <mergeCell ref="F5:G5"/>
    <mergeCell ref="AB5:AM5"/>
    <mergeCell ref="W6:AA6"/>
    <mergeCell ref="M6:N6"/>
    <mergeCell ref="O6:Q6"/>
    <mergeCell ref="T6:V6"/>
  </mergeCells>
  <conditionalFormatting sqref="F5 E6">
    <cfRule type="containsText" dxfId="2"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M8:AP57 AA8:AA242 AF8:AF242 AU8:AV242 AM58:AO242">
    <cfRule type="expression" dxfId="1" priority="2">
      <formula>+_xlfn.ISFORMULA(AA8)</formula>
    </cfRule>
  </conditionalFormatting>
  <conditionalFormatting sqref="AT8:AT242">
    <cfRule type="expression" dxfId="0" priority="1">
      <formula>+_xlfn.ISFORMULA(AT8)</formula>
    </cfRule>
  </conditionalFormatting>
  <dataValidations count="9">
    <dataValidation type="list" allowBlank="1" showInputMessage="1" showErrorMessage="1" sqref="AX8:AX242" xr:uid="{63DA7620-CE4C-4F8A-896E-61CFBC4FF58E}">
      <formula1>"Por iniciar,En ejecucion,Suspendido,Terminado,Liquidado"</formula1>
    </dataValidation>
    <dataValidation type="list" allowBlank="1" showInputMessage="1" showErrorMessage="1" sqref="H8:H242" xr:uid="{0702C2A5-72D9-4820-8D3B-D816F8654FDD}">
      <formula1>"OTRO SECTOR"</formula1>
    </dataValidation>
    <dataValidation type="list" allowBlank="1" showInputMessage="1" showErrorMessage="1" sqref="L8:L242" xr:uid="{EE8EE2F2-8BC1-46D7-B28C-9776309D777D}">
      <formula1>"DIRECTA"</formula1>
    </dataValidation>
    <dataValidation type="list" allowBlank="1" showInputMessage="1" showErrorMessage="1" sqref="I8:I242" xr:uid="{824282D2-6949-47C9-9CE1-93CEB98509B5}">
      <formula1>"FUNCIONAMIENTO,INVERSION,OTROS"</formula1>
    </dataValidation>
    <dataValidation type="list" allowBlank="1" showInputMessage="1" showErrorMessage="1" sqref="BA8:BA242" xr:uid="{7299B4FF-1FDF-4CCF-8E6C-D62CC1F07AC6}">
      <formula1>"SI,NA por TIPO Contrato"</formula1>
    </dataValidation>
    <dataValidation type="list" allowBlank="1" showInputMessage="1" showErrorMessage="1" sqref="AZ8:AZ242" xr:uid="{C999323E-82E4-4B22-A9EA-DF4DDEFC5E8D}">
      <formula1>"SI,NO HA INICIADO"</formula1>
    </dataValidation>
    <dataValidation type="list" allowBlank="1" showInputMessage="1" showErrorMessage="1" sqref="T8:T242 AO8:AO242 AQ8:AQ242"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8" r:id="rId1" xr:uid="{3C3EAF97-8856-4C73-ACEA-5B7661238189}"/>
    <hyperlink ref="AY10" r:id="rId2" xr:uid="{B7073D90-BCF7-4D21-BE01-6D0EFDB6E9CC}"/>
    <hyperlink ref="AY11" r:id="rId3" xr:uid="{33D02121-7778-491E-9A22-02C60F0888B0}"/>
    <hyperlink ref="AY12" r:id="rId4" xr:uid="{01E63C2E-EC3F-4FEB-A87D-DD9D06431498}"/>
    <hyperlink ref="AY13" r:id="rId5" xr:uid="{5F944E0F-512F-4762-8FEF-B06F8E5087DF}"/>
    <hyperlink ref="AY14" r:id="rId6" xr:uid="{4EEE4D06-DAAB-4E50-855B-C31E8A8B1A90}"/>
    <hyperlink ref="AY16" r:id="rId7" xr:uid="{1FFED43E-F00B-4333-9370-09C984625383}"/>
    <hyperlink ref="AY17" r:id="rId8" xr:uid="{7E373C08-545C-48D7-992E-388934AB2592}"/>
    <hyperlink ref="AY18" r:id="rId9" xr:uid="{70F1047B-6E23-47F5-83B8-317144D68D6D}"/>
    <hyperlink ref="AY19" r:id="rId10" xr:uid="{D1269A1E-E70F-4A47-9EAD-2FDCC28C223E}"/>
    <hyperlink ref="AY20" r:id="rId11" xr:uid="{DD0B7E79-022D-45E8-AE87-2FD84DBE8427}"/>
    <hyperlink ref="AY21" r:id="rId12" xr:uid="{36D2DD0B-462B-45FB-B9F0-12733B03285B}"/>
    <hyperlink ref="AY22" r:id="rId13" xr:uid="{D8B0AC3E-17F5-4D0D-915C-67422588E9DF}"/>
    <hyperlink ref="AY9" r:id="rId14" xr:uid="{54EFBB6B-98A5-4AA4-B1AB-11C4A0F80F85}"/>
    <hyperlink ref="AY23" r:id="rId15" xr:uid="{0FAF1133-30BE-4082-8B22-C79A7BD85180}"/>
    <hyperlink ref="AY24" r:id="rId16" xr:uid="{6251C5AA-C0D2-4F15-8FF6-532DDABF6BF7}"/>
    <hyperlink ref="AY25" r:id="rId17" xr:uid="{1F85413C-0803-4F28-8A26-03107A1BB53B}"/>
    <hyperlink ref="AY26" r:id="rId18" xr:uid="{E9B56501-52CC-42C1-BF4E-91DFED71EB16}"/>
    <hyperlink ref="AY55" r:id="rId19" xr:uid="{206ACB1F-C7AE-43C3-8E93-A872A1B89BE2}"/>
    <hyperlink ref="AY56" r:id="rId20" xr:uid="{02EDE722-570D-46D1-A1BA-3B3B33976E97}"/>
    <hyperlink ref="AY57" r:id="rId21" xr:uid="{5F153AD3-11DD-4DAA-A088-5306F109B9D0}"/>
    <hyperlink ref="AY37" r:id="rId22" xr:uid="{8504A92A-A43A-4029-8BB6-9C6A4D7CB5F2}"/>
    <hyperlink ref="AY105" r:id="rId23" xr:uid="{BFB0DD59-21F4-45FC-B124-36D0524A443F}"/>
    <hyperlink ref="AY106" r:id="rId24" xr:uid="{DFAAA07A-1F03-4D5E-976C-7F5B96A3F542}"/>
    <hyperlink ref="AY209" r:id="rId25" xr:uid="{2656B06F-B91C-40C6-B8FA-733BF5735DF9}"/>
    <hyperlink ref="AY210" r:id="rId26" xr:uid="{ADAEBA36-3BA1-47EA-AC44-1EF5F99D585F}"/>
    <hyperlink ref="AY214" r:id="rId27" xr:uid="{7D014FE8-B6F8-4A2C-8A68-08150258F6C2}"/>
    <hyperlink ref="AY122" r:id="rId28" xr:uid="{32941554-1C8E-4ACC-9519-7249ADF638B4}"/>
    <hyperlink ref="AY128" r:id="rId29" xr:uid="{80A97DA5-3884-46CC-9837-07A3E2842BF4}"/>
    <hyperlink ref="AY132" r:id="rId30" xr:uid="{2C0D238E-6F92-46B7-9889-0DCC8BE01954}"/>
    <hyperlink ref="AY133" r:id="rId31" xr:uid="{00216FA6-F770-4D4C-866D-366C0297DDB1}"/>
    <hyperlink ref="AY143" r:id="rId32" xr:uid="{272C52E5-33DB-4245-8B9B-596336DE3551}"/>
    <hyperlink ref="AY144" r:id="rId33" xr:uid="{937FA905-7E76-4474-A1E3-7E9C4C6AF8B7}"/>
    <hyperlink ref="AY147" r:id="rId34" xr:uid="{C8E8CB26-70CD-48E0-9193-BA68B12A692A}"/>
    <hyperlink ref="AY148" r:id="rId35" xr:uid="{75691139-BD7B-4ED7-B448-66AF11C29186}"/>
    <hyperlink ref="AY149" r:id="rId36" xr:uid="{058A72E9-5E50-44F8-B252-0DBE1221166A}"/>
    <hyperlink ref="AY152" r:id="rId37" xr:uid="{B3898FCF-09FB-4BEB-A90D-5C170E8E8DEE}"/>
    <hyperlink ref="AY153" r:id="rId38" xr:uid="{061118B4-8151-4ACD-89CE-392660115450}"/>
    <hyperlink ref="AY154" r:id="rId39" xr:uid="{97D6C422-54ED-46F3-8D16-DA3A6D9B4F3A}"/>
    <hyperlink ref="AY156" r:id="rId40" xr:uid="{1AD2E0D7-99BF-4729-9425-F47914A86DDC}"/>
    <hyperlink ref="AY155" r:id="rId41" xr:uid="{B1115792-293B-46FB-B5A9-9626A7A538A8}"/>
    <hyperlink ref="AY157" r:id="rId42" xr:uid="{F8A4AF0A-53E0-4D65-83A7-5CD67BFC88D9}"/>
    <hyperlink ref="AY159" r:id="rId43" xr:uid="{6218DC2B-863D-4C19-A2F9-A97AD8E56411}"/>
    <hyperlink ref="AY160" r:id="rId44" xr:uid="{F285DC86-401F-4A53-B9A9-EE09C5CA62DB}"/>
    <hyperlink ref="AY161" r:id="rId45" xr:uid="{6935C651-D0E9-453E-B8A6-EB2A76503894}"/>
    <hyperlink ref="AY162" r:id="rId46" xr:uid="{00C5FE24-5385-44DE-9D1B-7360A81A425F}"/>
    <hyperlink ref="AY163" r:id="rId47" xr:uid="{6B1A64C6-504D-41C1-B4CF-C406086F67A7}"/>
    <hyperlink ref="AY164" r:id="rId48" xr:uid="{DB326684-4689-48C0-86B0-6191711C75F4}"/>
    <hyperlink ref="AY158" r:id="rId49" xr:uid="{3CC49663-FAFB-4906-84D5-1F21F136F76A}"/>
    <hyperlink ref="AY151" r:id="rId50" xr:uid="{2585B6DA-9ECA-424D-AB69-1CEDB9A21D96}"/>
    <hyperlink ref="AY145" r:id="rId51" xr:uid="{30029DC1-5064-4F86-9291-2200D402697C}"/>
    <hyperlink ref="AY146" r:id="rId52" xr:uid="{96231A75-C941-42DA-9062-13B264E42BB5}"/>
    <hyperlink ref="AY188" r:id="rId53" xr:uid="{FD7ECA2B-A4F6-456A-A650-4A9D58B6D25F}"/>
    <hyperlink ref="AY189" r:id="rId54" xr:uid="{15B9D0DA-4617-47FD-B0A6-90285A53904C}"/>
    <hyperlink ref="AY190" r:id="rId55" xr:uid="{772862D4-4A9D-4372-8156-6B4DA0A6DCE4}"/>
    <hyperlink ref="AY191" r:id="rId56" xr:uid="{87088390-F190-4678-AC76-C36B828394B0}"/>
    <hyperlink ref="AY194" r:id="rId57" xr:uid="{A860D453-FB8A-446E-BBB0-9AF00D3AA77B}"/>
    <hyperlink ref="AY195" r:id="rId58" xr:uid="{4DE4F26F-038A-40A6-9474-39BF79A60B04}"/>
    <hyperlink ref="AY221" r:id="rId59" xr:uid="{58ADEC9A-0204-4CA7-B90E-9F01EDBCCF3F}"/>
    <hyperlink ref="AY222" r:id="rId60" xr:uid="{03DBCBB9-A8DB-4C59-ADDF-6367094728B4}"/>
    <hyperlink ref="AY223" r:id="rId61" xr:uid="{5B236C60-66AC-489F-AD25-40B1BAB0CBC4}"/>
    <hyperlink ref="AY224" r:id="rId62" xr:uid="{370193C1-4921-4A5F-9004-CB9B1770E068}"/>
    <hyperlink ref="AY225" r:id="rId63" xr:uid="{F3EAADC1-050A-4525-8F96-F8E0DB7D49DF}"/>
    <hyperlink ref="AY226" r:id="rId64" xr:uid="{5D964B40-0D45-451B-9DE3-BB81AC875F87}"/>
    <hyperlink ref="AY227" r:id="rId65" xr:uid="{AD9F7448-65AE-48DE-AA35-F8BE5A9C7420}"/>
    <hyperlink ref="AY228" r:id="rId66" xr:uid="{DAE6251E-B19F-4542-9B2B-908E3A641A41}"/>
    <hyperlink ref="AY229" r:id="rId67" xr:uid="{146E7AE7-E22B-4BB1-8DE7-79F342824B8A}"/>
    <hyperlink ref="AY230" r:id="rId68" xr:uid="{6805E822-4610-4508-B8E0-D8822C19B0E7}"/>
    <hyperlink ref="AY231" r:id="rId69" xr:uid="{88123069-3CF9-4311-88F7-2B8998374B2F}"/>
    <hyperlink ref="AY232" r:id="rId70" xr:uid="{77AA0BD8-A40E-4602-84B4-5E48424A5704}"/>
    <hyperlink ref="AY233" r:id="rId71" xr:uid="{A6D55D35-1077-44A7-A69C-1A6BCBA8B0A0}"/>
    <hyperlink ref="AY234" r:id="rId72" xr:uid="{E07CD236-85CB-4390-B126-51F017E1CBC8}"/>
    <hyperlink ref="AY235" r:id="rId73" xr:uid="{CF3A6E19-1779-4E5D-8797-98D90C9B1548}"/>
    <hyperlink ref="AY236" r:id="rId74" xr:uid="{1DCF44CF-1C43-4724-9A06-6ABB2C0A40D7}"/>
    <hyperlink ref="AY205" r:id="rId75" xr:uid="{BB69E267-3781-468A-9A68-48A396BA9225}"/>
    <hyperlink ref="AY206" r:id="rId76" xr:uid="{95629CD3-3FFD-4730-8A16-6B66B1964EA3}"/>
    <hyperlink ref="AY211" r:id="rId77" xr:uid="{398EE896-7E47-4F09-A51F-920DE46FE629}"/>
    <hyperlink ref="AY196" r:id="rId78" xr:uid="{21E3FE11-67BB-4AF7-AC7D-DAAB77667648}"/>
    <hyperlink ref="AY238" r:id="rId79" xr:uid="{C37F9DEC-7104-4423-B37D-09EB6495F7FC}"/>
    <hyperlink ref="AY207" r:id="rId80" xr:uid="{6F1EDD3E-AF1C-4BE3-83F7-D2376A76F030}"/>
    <hyperlink ref="AY242" r:id="rId81" xr:uid="{1B36A56D-7A4F-4AB8-996E-238E1CC6FF81}"/>
  </hyperlinks>
  <pageMargins left="0.7" right="0.7" top="0.75" bottom="0.75" header="0.3" footer="0.3"/>
  <pageSetup orientation="portrait" horizontalDpi="300" verticalDpi="300" r:id="rId82"/>
  <drawing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8D83-70D2-4CA4-B798-0F887FF5E474}">
  <dimension ref="A1:BT57"/>
  <sheetViews>
    <sheetView showGridLines="0" workbookViewId="0">
      <selection activeCell="BE46" sqref="BE46"/>
    </sheetView>
  </sheetViews>
  <sheetFormatPr baseColWidth="10" defaultRowHeight="15" x14ac:dyDescent="0.25"/>
  <cols>
    <col min="1" max="1" width="2.5703125" customWidth="1"/>
    <col min="2" max="2" width="7.7109375" customWidth="1"/>
    <col min="3" max="3" width="13.5703125" customWidth="1"/>
    <col min="4" max="4" width="26.140625" customWidth="1"/>
    <col min="5" max="5" width="19.7109375" customWidth="1"/>
    <col min="6" max="6" width="15.7109375" customWidth="1"/>
    <col min="7" max="7" width="13.140625" customWidth="1"/>
    <col min="8" max="8" width="16.5703125" customWidth="1"/>
    <col min="9" max="9" width="17.42578125" customWidth="1"/>
    <col min="10" max="10" width="18.42578125" customWidth="1"/>
    <col min="11" max="11" width="15.28515625" customWidth="1"/>
    <col min="12" max="12" width="15.42578125" customWidth="1"/>
    <col min="13" max="13" width="16.140625" customWidth="1"/>
    <col min="14" max="14" width="16.42578125" customWidth="1"/>
    <col min="15" max="15" width="11.5703125" customWidth="1"/>
    <col min="16" max="16" width="12.42578125" customWidth="1"/>
    <col min="17" max="17" width="11.5703125" customWidth="1"/>
    <col min="18" max="18" width="14.7109375" customWidth="1"/>
    <col min="19" max="19" width="15.71093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5703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8.1406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250</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507" t="s">
        <v>3393</v>
      </c>
      <c r="G5" s="507"/>
      <c r="H5" s="491"/>
      <c r="I5" s="492"/>
      <c r="J5" s="68">
        <f>+K6*J4</f>
        <v>325000000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13" t="s">
        <v>4844</v>
      </c>
      <c r="F6" s="513"/>
      <c r="G6" s="51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73" t="s">
        <v>16</v>
      </c>
      <c r="C7" s="74" t="s">
        <v>17</v>
      </c>
      <c r="D7" s="80" t="s">
        <v>18</v>
      </c>
      <c r="E7" s="81" t="s">
        <v>19</v>
      </c>
      <c r="F7" s="81" t="s">
        <v>20</v>
      </c>
      <c r="G7" s="80" t="s">
        <v>21</v>
      </c>
      <c r="H7" s="73" t="s">
        <v>22</v>
      </c>
      <c r="I7" s="73" t="s">
        <v>74</v>
      </c>
      <c r="J7" s="73" t="s">
        <v>23</v>
      </c>
      <c r="K7" s="73" t="s">
        <v>24</v>
      </c>
      <c r="L7" s="73" t="s">
        <v>25</v>
      </c>
      <c r="M7" s="73" t="s">
        <v>26</v>
      </c>
      <c r="N7" s="74" t="s">
        <v>27</v>
      </c>
      <c r="O7" s="74" t="s">
        <v>28</v>
      </c>
      <c r="P7" s="73" t="s">
        <v>29</v>
      </c>
      <c r="Q7" s="73" t="s">
        <v>30</v>
      </c>
      <c r="R7" s="73" t="s">
        <v>31</v>
      </c>
      <c r="S7" s="73" t="s">
        <v>32</v>
      </c>
      <c r="T7" s="73" t="s">
        <v>33</v>
      </c>
      <c r="U7" s="74" t="s">
        <v>34</v>
      </c>
      <c r="V7" s="73" t="s">
        <v>35</v>
      </c>
      <c r="W7" s="73" t="s">
        <v>72</v>
      </c>
      <c r="X7" s="73" t="s">
        <v>36</v>
      </c>
      <c r="Y7" s="73" t="s">
        <v>37</v>
      </c>
      <c r="Z7" s="79" t="s">
        <v>38</v>
      </c>
      <c r="AA7" s="78" t="s">
        <v>39</v>
      </c>
      <c r="AB7" s="73" t="s">
        <v>40</v>
      </c>
      <c r="AC7" s="73" t="s">
        <v>41</v>
      </c>
      <c r="AD7" s="73" t="s">
        <v>42</v>
      </c>
      <c r="AE7" s="79" t="s">
        <v>43</v>
      </c>
      <c r="AF7" s="78" t="s">
        <v>44</v>
      </c>
      <c r="AG7" s="73" t="s">
        <v>45</v>
      </c>
      <c r="AH7" s="73" t="s">
        <v>46</v>
      </c>
      <c r="AI7" s="79" t="s">
        <v>47</v>
      </c>
      <c r="AJ7" s="73" t="s">
        <v>48</v>
      </c>
      <c r="AK7" s="79" t="s">
        <v>49</v>
      </c>
      <c r="AL7" s="79" t="s">
        <v>50</v>
      </c>
      <c r="AM7" s="78" t="s">
        <v>51</v>
      </c>
      <c r="AN7" s="78" t="s">
        <v>52</v>
      </c>
      <c r="AO7" s="73" t="s">
        <v>81</v>
      </c>
      <c r="AP7" s="73" t="s">
        <v>82</v>
      </c>
      <c r="AQ7" s="73" t="s">
        <v>53</v>
      </c>
      <c r="AR7" s="73" t="s">
        <v>54</v>
      </c>
      <c r="AS7" s="73" t="s">
        <v>55</v>
      </c>
      <c r="AT7" s="77" t="s">
        <v>56</v>
      </c>
      <c r="AU7" s="76" t="s">
        <v>57</v>
      </c>
      <c r="AV7" s="75" t="s">
        <v>58</v>
      </c>
      <c r="AW7" s="73" t="s">
        <v>59</v>
      </c>
      <c r="AX7" s="73" t="s">
        <v>60</v>
      </c>
      <c r="AY7" s="74" t="s">
        <v>61</v>
      </c>
      <c r="AZ7" s="74" t="s">
        <v>62</v>
      </c>
      <c r="BA7" s="74"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02" t="s">
        <v>4843</v>
      </c>
      <c r="F8" s="110" t="s">
        <v>4842</v>
      </c>
      <c r="G8" s="105">
        <v>0</v>
      </c>
      <c r="H8" s="105" t="s">
        <v>75</v>
      </c>
      <c r="I8" s="101" t="s">
        <v>65</v>
      </c>
      <c r="J8" s="118" t="s">
        <v>4845</v>
      </c>
      <c r="K8" s="110">
        <v>18810000</v>
      </c>
      <c r="L8" s="100" t="s">
        <v>70</v>
      </c>
      <c r="M8" s="106" t="s">
        <v>4841</v>
      </c>
      <c r="N8" s="253">
        <v>1082879378</v>
      </c>
      <c r="O8" s="108">
        <v>22</v>
      </c>
      <c r="P8" s="109">
        <v>45302</v>
      </c>
      <c r="Q8" s="102">
        <v>18810000</v>
      </c>
      <c r="R8" s="109">
        <v>45307</v>
      </c>
      <c r="S8" s="102">
        <v>18810000</v>
      </c>
      <c r="T8" s="105" t="s">
        <v>69</v>
      </c>
      <c r="U8" s="253">
        <v>1082943891</v>
      </c>
      <c r="V8" s="110" t="s">
        <v>4626</v>
      </c>
      <c r="W8" s="111">
        <v>45307</v>
      </c>
      <c r="X8" s="111">
        <v>45307</v>
      </c>
      <c r="Y8" s="111" t="s">
        <v>77</v>
      </c>
      <c r="Z8" s="111">
        <v>45473</v>
      </c>
      <c r="AA8" s="110">
        <f t="shared" ref="AA8:AA51" si="0">+IF(Y8="1800-01-01",Z8-X8,Z8-Y8)</f>
        <v>166</v>
      </c>
      <c r="AB8" s="102">
        <v>0</v>
      </c>
      <c r="AC8" s="102">
        <v>0</v>
      </c>
      <c r="AD8" s="102">
        <v>0</v>
      </c>
      <c r="AE8" s="113" t="s">
        <v>77</v>
      </c>
      <c r="AF8" s="110">
        <f t="shared" ref="AF8:AF51" si="1">+IF(AE8="1800-01-01",0,AE8-Z8)</f>
        <v>0</v>
      </c>
      <c r="AG8" s="102">
        <v>0</v>
      </c>
      <c r="AH8" s="102">
        <v>0</v>
      </c>
      <c r="AI8" s="109" t="s">
        <v>77</v>
      </c>
      <c r="AJ8" s="105">
        <v>0</v>
      </c>
      <c r="AK8" s="109" t="s">
        <v>77</v>
      </c>
      <c r="AL8" s="109" t="s">
        <v>77</v>
      </c>
      <c r="AM8" s="110">
        <f t="shared" ref="AM8:AM51" si="2">+IF(AK8="1800-01-01",0,AL8-AK8)</f>
        <v>0</v>
      </c>
      <c r="AN8" s="110">
        <f>+K8+AC8-AH8</f>
        <v>18810000</v>
      </c>
      <c r="AO8" s="105" t="s">
        <v>69</v>
      </c>
      <c r="AP8" s="102">
        <v>18810000</v>
      </c>
      <c r="AQ8" s="105" t="s">
        <v>1214</v>
      </c>
      <c r="AR8" s="102">
        <v>0</v>
      </c>
      <c r="AS8" s="114" t="s">
        <v>77</v>
      </c>
      <c r="AT8" s="191">
        <v>12210000</v>
      </c>
      <c r="AU8" s="254">
        <f t="shared" ref="AU8:AU51" si="3">AN8-AT8</f>
        <v>6600000</v>
      </c>
      <c r="AV8" s="157">
        <f t="shared" ref="AV8:AV51" si="4">+IFERROR(AT8/AN8,"_")</f>
        <v>0.64912280701754388</v>
      </c>
      <c r="AW8" s="114" t="s">
        <v>77</v>
      </c>
      <c r="AX8" s="105" t="s">
        <v>1215</v>
      </c>
      <c r="AY8" s="269" t="s">
        <v>4840</v>
      </c>
      <c r="AZ8" s="100" t="s">
        <v>69</v>
      </c>
      <c r="BA8" s="100" t="s">
        <v>69</v>
      </c>
    </row>
    <row r="9" spans="1:72" ht="14.45" customHeight="1" x14ac:dyDescent="0.25">
      <c r="B9" s="116">
        <v>2024</v>
      </c>
      <c r="C9" s="116">
        <v>891780111</v>
      </c>
      <c r="D9" s="117" t="s">
        <v>64</v>
      </c>
      <c r="E9" s="124" t="s">
        <v>4839</v>
      </c>
      <c r="F9" s="124" t="s">
        <v>4838</v>
      </c>
      <c r="G9" s="119">
        <v>0</v>
      </c>
      <c r="H9" s="119" t="s">
        <v>75</v>
      </c>
      <c r="I9" s="117" t="s">
        <v>65</v>
      </c>
      <c r="J9" s="118" t="s">
        <v>4846</v>
      </c>
      <c r="K9" s="124">
        <v>13110000</v>
      </c>
      <c r="L9" s="116" t="s">
        <v>70</v>
      </c>
      <c r="M9" s="124" t="s">
        <v>4837</v>
      </c>
      <c r="N9" s="255">
        <v>1004374583</v>
      </c>
      <c r="O9" s="118">
        <v>18</v>
      </c>
      <c r="P9" s="123">
        <v>45302</v>
      </c>
      <c r="Q9" s="118">
        <v>13110000</v>
      </c>
      <c r="R9" s="123">
        <v>45309</v>
      </c>
      <c r="S9" s="118">
        <v>13110000</v>
      </c>
      <c r="T9" s="119" t="s">
        <v>69</v>
      </c>
      <c r="U9" s="255">
        <v>36669977</v>
      </c>
      <c r="V9" s="124" t="s">
        <v>4643</v>
      </c>
      <c r="W9" s="125">
        <v>45309</v>
      </c>
      <c r="X9" s="125">
        <v>45309</v>
      </c>
      <c r="Y9" s="125" t="s">
        <v>77</v>
      </c>
      <c r="Z9" s="125">
        <v>45473</v>
      </c>
      <c r="AA9" s="124">
        <f t="shared" si="0"/>
        <v>164</v>
      </c>
      <c r="AB9" s="118">
        <v>0</v>
      </c>
      <c r="AC9" s="118">
        <v>0</v>
      </c>
      <c r="AD9" s="118">
        <v>0</v>
      </c>
      <c r="AE9" s="126" t="s">
        <v>77</v>
      </c>
      <c r="AF9" s="124">
        <f t="shared" si="1"/>
        <v>0</v>
      </c>
      <c r="AG9" s="118">
        <v>0</v>
      </c>
      <c r="AH9" s="118">
        <v>0</v>
      </c>
      <c r="AI9" s="123" t="s">
        <v>77</v>
      </c>
      <c r="AJ9" s="119">
        <v>0</v>
      </c>
      <c r="AK9" s="123" t="s">
        <v>77</v>
      </c>
      <c r="AL9" s="123" t="s">
        <v>77</v>
      </c>
      <c r="AM9" s="124">
        <f t="shared" si="2"/>
        <v>0</v>
      </c>
      <c r="AN9" s="124">
        <f>+K9+AC9-AH9</f>
        <v>13110000</v>
      </c>
      <c r="AO9" s="119" t="s">
        <v>69</v>
      </c>
      <c r="AP9" s="118">
        <v>13110000</v>
      </c>
      <c r="AQ9" s="119" t="s">
        <v>1214</v>
      </c>
      <c r="AR9" s="118">
        <v>0</v>
      </c>
      <c r="AS9" s="127" t="s">
        <v>77</v>
      </c>
      <c r="AT9" s="96">
        <v>8510000</v>
      </c>
      <c r="AU9" s="160">
        <f t="shared" si="3"/>
        <v>4600000</v>
      </c>
      <c r="AV9" s="98">
        <f t="shared" si="4"/>
        <v>0.64912280701754388</v>
      </c>
      <c r="AW9" s="127" t="s">
        <v>77</v>
      </c>
      <c r="AX9" s="119" t="s">
        <v>1215</v>
      </c>
      <c r="AY9" s="270" t="s">
        <v>4836</v>
      </c>
      <c r="AZ9" s="116" t="s">
        <v>69</v>
      </c>
      <c r="BA9" s="116" t="s">
        <v>69</v>
      </c>
      <c r="BB9" s="53"/>
    </row>
    <row r="10" spans="1:72" x14ac:dyDescent="0.25">
      <c r="B10" s="116">
        <v>2024</v>
      </c>
      <c r="C10" s="116">
        <v>891780111</v>
      </c>
      <c r="D10" s="117" t="s">
        <v>64</v>
      </c>
      <c r="E10" s="124" t="s">
        <v>4835</v>
      </c>
      <c r="F10" s="124" t="s">
        <v>4834</v>
      </c>
      <c r="G10" s="119">
        <v>0</v>
      </c>
      <c r="H10" s="119" t="s">
        <v>75</v>
      </c>
      <c r="I10" s="117" t="s">
        <v>65</v>
      </c>
      <c r="J10" s="118" t="s">
        <v>4833</v>
      </c>
      <c r="K10" s="124">
        <v>15390000</v>
      </c>
      <c r="L10" s="116" t="s">
        <v>70</v>
      </c>
      <c r="M10" s="124" t="s">
        <v>4832</v>
      </c>
      <c r="N10" s="255">
        <v>1082916730</v>
      </c>
      <c r="O10" s="118">
        <v>17</v>
      </c>
      <c r="P10" s="123">
        <v>45302</v>
      </c>
      <c r="Q10" s="118">
        <v>15390000</v>
      </c>
      <c r="R10" s="123">
        <v>45309</v>
      </c>
      <c r="S10" s="118">
        <v>15390000</v>
      </c>
      <c r="T10" s="119" t="s">
        <v>69</v>
      </c>
      <c r="U10" s="255">
        <v>1082900194</v>
      </c>
      <c r="V10" s="124" t="s">
        <v>4637</v>
      </c>
      <c r="W10" s="125">
        <v>45309</v>
      </c>
      <c r="X10" s="125">
        <v>45309</v>
      </c>
      <c r="Y10" s="125" t="s">
        <v>77</v>
      </c>
      <c r="Z10" s="125">
        <v>45473</v>
      </c>
      <c r="AA10" s="124">
        <f t="shared" si="0"/>
        <v>164</v>
      </c>
      <c r="AB10" s="118">
        <v>0</v>
      </c>
      <c r="AC10" s="118">
        <v>0</v>
      </c>
      <c r="AD10" s="118">
        <v>0</v>
      </c>
      <c r="AE10" s="126" t="s">
        <v>77</v>
      </c>
      <c r="AF10" s="124">
        <f t="shared" si="1"/>
        <v>0</v>
      </c>
      <c r="AG10" s="118">
        <v>0</v>
      </c>
      <c r="AH10" s="118">
        <v>0</v>
      </c>
      <c r="AI10" s="123" t="s">
        <v>77</v>
      </c>
      <c r="AJ10" s="119">
        <v>0</v>
      </c>
      <c r="AK10" s="123" t="s">
        <v>77</v>
      </c>
      <c r="AL10" s="123" t="s">
        <v>77</v>
      </c>
      <c r="AM10" s="124">
        <f t="shared" si="2"/>
        <v>0</v>
      </c>
      <c r="AN10" s="124">
        <f>+K10+AC10-AH10</f>
        <v>15390000</v>
      </c>
      <c r="AO10" s="119" t="s">
        <v>69</v>
      </c>
      <c r="AP10" s="118">
        <v>15390000</v>
      </c>
      <c r="AQ10" s="119" t="s">
        <v>1214</v>
      </c>
      <c r="AR10" s="118">
        <v>0</v>
      </c>
      <c r="AS10" s="127" t="s">
        <v>77</v>
      </c>
      <c r="AT10" s="96">
        <v>9990000</v>
      </c>
      <c r="AU10" s="160">
        <f t="shared" si="3"/>
        <v>5400000</v>
      </c>
      <c r="AV10" s="98">
        <f t="shared" si="4"/>
        <v>0.64912280701754388</v>
      </c>
      <c r="AW10" s="127" t="s">
        <v>77</v>
      </c>
      <c r="AX10" s="119" t="s">
        <v>1215</v>
      </c>
      <c r="AY10" s="270" t="s">
        <v>4831</v>
      </c>
      <c r="AZ10" s="116" t="s">
        <v>69</v>
      </c>
      <c r="BA10" s="116" t="s">
        <v>69</v>
      </c>
      <c r="BB10" s="53"/>
    </row>
    <row r="11" spans="1:72" s="272" customFormat="1" x14ac:dyDescent="0.25">
      <c r="B11" s="116">
        <v>2024</v>
      </c>
      <c r="C11" s="116">
        <v>891780111</v>
      </c>
      <c r="D11" s="117" t="s">
        <v>64</v>
      </c>
      <c r="E11" s="168" t="s">
        <v>4830</v>
      </c>
      <c r="F11" s="168" t="s">
        <v>4829</v>
      </c>
      <c r="G11" s="116">
        <v>0</v>
      </c>
      <c r="H11" s="116" t="s">
        <v>75</v>
      </c>
      <c r="I11" s="117" t="s">
        <v>65</v>
      </c>
      <c r="J11" s="117" t="s">
        <v>4828</v>
      </c>
      <c r="K11" s="168">
        <v>17100000</v>
      </c>
      <c r="L11" s="116" t="s">
        <v>70</v>
      </c>
      <c r="M11" s="168" t="s">
        <v>4827</v>
      </c>
      <c r="N11" s="414">
        <v>36669670</v>
      </c>
      <c r="O11" s="117">
        <v>20</v>
      </c>
      <c r="P11" s="123">
        <v>45302</v>
      </c>
      <c r="Q11" s="117">
        <v>17100000</v>
      </c>
      <c r="R11" s="123">
        <v>45309</v>
      </c>
      <c r="S11" s="117">
        <v>17100000</v>
      </c>
      <c r="T11" s="116" t="s">
        <v>69</v>
      </c>
      <c r="U11" s="414">
        <v>36669977</v>
      </c>
      <c r="V11" s="168" t="s">
        <v>4643</v>
      </c>
      <c r="W11" s="123">
        <v>45309</v>
      </c>
      <c r="X11" s="123">
        <v>45309</v>
      </c>
      <c r="Y11" s="123" t="s">
        <v>77</v>
      </c>
      <c r="Z11" s="123">
        <v>45473</v>
      </c>
      <c r="AA11" s="168">
        <f t="shared" si="0"/>
        <v>164</v>
      </c>
      <c r="AB11" s="117">
        <v>0</v>
      </c>
      <c r="AC11" s="117">
        <v>0</v>
      </c>
      <c r="AD11" s="117">
        <v>0</v>
      </c>
      <c r="AE11" s="126" t="s">
        <v>77</v>
      </c>
      <c r="AF11" s="168">
        <f t="shared" si="1"/>
        <v>0</v>
      </c>
      <c r="AG11" s="117">
        <v>0</v>
      </c>
      <c r="AH11" s="117">
        <v>0</v>
      </c>
      <c r="AI11" s="123" t="s">
        <v>77</v>
      </c>
      <c r="AJ11" s="116">
        <v>0</v>
      </c>
      <c r="AK11" s="123" t="s">
        <v>77</v>
      </c>
      <c r="AL11" s="123" t="s">
        <v>77</v>
      </c>
      <c r="AM11" s="168">
        <f t="shared" si="2"/>
        <v>0</v>
      </c>
      <c r="AN11" s="168">
        <f>+K11+AC11-AH11</f>
        <v>17100000</v>
      </c>
      <c r="AO11" s="116" t="s">
        <v>69</v>
      </c>
      <c r="AP11" s="117">
        <v>17100000</v>
      </c>
      <c r="AQ11" s="116" t="s">
        <v>1214</v>
      </c>
      <c r="AR11" s="117">
        <v>0</v>
      </c>
      <c r="AS11" s="127" t="s">
        <v>77</v>
      </c>
      <c r="AT11" s="96">
        <v>11100000</v>
      </c>
      <c r="AU11" s="160">
        <f t="shared" si="3"/>
        <v>6000000</v>
      </c>
      <c r="AV11" s="98">
        <f t="shared" si="4"/>
        <v>0.64912280701754388</v>
      </c>
      <c r="AW11" s="127" t="s">
        <v>77</v>
      </c>
      <c r="AX11" s="116" t="s">
        <v>1215</v>
      </c>
      <c r="AY11" s="415" t="s">
        <v>4826</v>
      </c>
      <c r="AZ11" s="116" t="s">
        <v>69</v>
      </c>
      <c r="BA11" s="116" t="s">
        <v>69</v>
      </c>
    </row>
    <row r="12" spans="1:72" s="272" customFormat="1" x14ac:dyDescent="0.25">
      <c r="B12" s="116">
        <v>2024</v>
      </c>
      <c r="C12" s="116">
        <v>891780111</v>
      </c>
      <c r="D12" s="117" t="s">
        <v>64</v>
      </c>
      <c r="E12" s="168" t="s">
        <v>4825</v>
      </c>
      <c r="F12" s="168" t="s">
        <v>4824</v>
      </c>
      <c r="G12" s="116">
        <v>0</v>
      </c>
      <c r="H12" s="116" t="s">
        <v>75</v>
      </c>
      <c r="I12" s="117" t="s">
        <v>65</v>
      </c>
      <c r="J12" s="117" t="s">
        <v>4823</v>
      </c>
      <c r="K12" s="168">
        <v>18810000</v>
      </c>
      <c r="L12" s="116" t="s">
        <v>70</v>
      </c>
      <c r="M12" s="168" t="s">
        <v>4822</v>
      </c>
      <c r="N12" s="414">
        <v>85153904</v>
      </c>
      <c r="O12" s="117">
        <v>15</v>
      </c>
      <c r="P12" s="123">
        <v>45302</v>
      </c>
      <c r="Q12" s="117">
        <v>18810000</v>
      </c>
      <c r="R12" s="123">
        <v>45309</v>
      </c>
      <c r="S12" s="117">
        <v>18810000</v>
      </c>
      <c r="T12" s="116" t="s">
        <v>69</v>
      </c>
      <c r="U12" s="414">
        <v>7634903</v>
      </c>
      <c r="V12" s="168" t="s">
        <v>4685</v>
      </c>
      <c r="W12" s="123">
        <v>45309</v>
      </c>
      <c r="X12" s="123">
        <v>45309</v>
      </c>
      <c r="Y12" s="123" t="s">
        <v>77</v>
      </c>
      <c r="Z12" s="123">
        <v>45473</v>
      </c>
      <c r="AA12" s="168">
        <f t="shared" si="0"/>
        <v>164</v>
      </c>
      <c r="AB12" s="117">
        <v>0</v>
      </c>
      <c r="AC12" s="117">
        <v>0</v>
      </c>
      <c r="AD12" s="117">
        <v>0</v>
      </c>
      <c r="AE12" s="126" t="s">
        <v>77</v>
      </c>
      <c r="AF12" s="168">
        <f t="shared" si="1"/>
        <v>0</v>
      </c>
      <c r="AG12" s="117">
        <v>0</v>
      </c>
      <c r="AH12" s="117">
        <v>0</v>
      </c>
      <c r="AI12" s="123" t="s">
        <v>77</v>
      </c>
      <c r="AJ12" s="116">
        <v>0</v>
      </c>
      <c r="AK12" s="123" t="s">
        <v>77</v>
      </c>
      <c r="AL12" s="123" t="s">
        <v>77</v>
      </c>
      <c r="AM12" s="168">
        <f t="shared" si="2"/>
        <v>0</v>
      </c>
      <c r="AN12" s="168">
        <f>+K12+AC12-AH12</f>
        <v>18810000</v>
      </c>
      <c r="AO12" s="116" t="s">
        <v>69</v>
      </c>
      <c r="AP12" s="117">
        <v>18810000</v>
      </c>
      <c r="AQ12" s="116" t="s">
        <v>1214</v>
      </c>
      <c r="AR12" s="117">
        <v>0</v>
      </c>
      <c r="AS12" s="127" t="s">
        <v>77</v>
      </c>
      <c r="AT12" s="96">
        <v>12210000</v>
      </c>
      <c r="AU12" s="160">
        <f t="shared" si="3"/>
        <v>6600000</v>
      </c>
      <c r="AV12" s="98">
        <f t="shared" si="4"/>
        <v>0.64912280701754388</v>
      </c>
      <c r="AW12" s="127" t="s">
        <v>77</v>
      </c>
      <c r="AX12" s="116" t="s">
        <v>1215</v>
      </c>
      <c r="AY12" s="415" t="s">
        <v>4821</v>
      </c>
      <c r="AZ12" s="116" t="s">
        <v>69</v>
      </c>
      <c r="BA12" s="116" t="s">
        <v>69</v>
      </c>
    </row>
    <row r="13" spans="1:72" s="272" customFormat="1" x14ac:dyDescent="0.25">
      <c r="B13" s="116">
        <v>2024</v>
      </c>
      <c r="C13" s="116">
        <v>891780111</v>
      </c>
      <c r="D13" s="117" t="s">
        <v>64</v>
      </c>
      <c r="E13" s="168" t="s">
        <v>4820</v>
      </c>
      <c r="F13" s="168" t="s">
        <v>4819</v>
      </c>
      <c r="G13" s="116">
        <v>0</v>
      </c>
      <c r="H13" s="116" t="s">
        <v>75</v>
      </c>
      <c r="I13" s="117" t="s">
        <v>65</v>
      </c>
      <c r="J13" s="117" t="s">
        <v>4818</v>
      </c>
      <c r="K13" s="168">
        <v>12100000</v>
      </c>
      <c r="L13" s="116" t="s">
        <v>70</v>
      </c>
      <c r="M13" s="168" t="s">
        <v>4817</v>
      </c>
      <c r="N13" s="414">
        <v>1221971911</v>
      </c>
      <c r="O13" s="117">
        <v>90</v>
      </c>
      <c r="P13" s="123">
        <v>45309</v>
      </c>
      <c r="Q13" s="117">
        <v>12100000</v>
      </c>
      <c r="R13" s="123">
        <v>45310</v>
      </c>
      <c r="S13" s="117">
        <v>12100000</v>
      </c>
      <c r="T13" s="116" t="s">
        <v>69</v>
      </c>
      <c r="U13" s="414">
        <v>1098669877</v>
      </c>
      <c r="V13" s="168" t="s">
        <v>4712</v>
      </c>
      <c r="W13" s="123">
        <v>45310</v>
      </c>
      <c r="X13" s="123">
        <v>45310</v>
      </c>
      <c r="Y13" s="123" t="s">
        <v>77</v>
      </c>
      <c r="Z13" s="123">
        <v>45473</v>
      </c>
      <c r="AA13" s="168">
        <f t="shared" si="0"/>
        <v>163</v>
      </c>
      <c r="AB13" s="117">
        <v>0</v>
      </c>
      <c r="AC13" s="117">
        <v>0</v>
      </c>
      <c r="AD13" s="117">
        <v>0</v>
      </c>
      <c r="AE13" s="126" t="s">
        <v>77</v>
      </c>
      <c r="AF13" s="168">
        <f t="shared" si="1"/>
        <v>0</v>
      </c>
      <c r="AG13" s="117">
        <v>0</v>
      </c>
      <c r="AH13" s="117">
        <v>0</v>
      </c>
      <c r="AI13" s="123" t="s">
        <v>77</v>
      </c>
      <c r="AJ13" s="116">
        <v>0</v>
      </c>
      <c r="AK13" s="123" t="s">
        <v>77</v>
      </c>
      <c r="AL13" s="123" t="s">
        <v>77</v>
      </c>
      <c r="AM13" s="168">
        <f t="shared" si="2"/>
        <v>0</v>
      </c>
      <c r="AN13" s="168">
        <f>+K13+AC13-AH13</f>
        <v>12100000</v>
      </c>
      <c r="AO13" s="116" t="s">
        <v>69</v>
      </c>
      <c r="AP13" s="117">
        <v>12100000</v>
      </c>
      <c r="AQ13" s="116" t="s">
        <v>1214</v>
      </c>
      <c r="AR13" s="117">
        <v>0</v>
      </c>
      <c r="AS13" s="127" t="s">
        <v>77</v>
      </c>
      <c r="AT13" s="96">
        <v>7700000</v>
      </c>
      <c r="AU13" s="160">
        <f t="shared" si="3"/>
        <v>4400000</v>
      </c>
      <c r="AV13" s="98">
        <f t="shared" si="4"/>
        <v>0.63636363636363635</v>
      </c>
      <c r="AW13" s="127" t="s">
        <v>77</v>
      </c>
      <c r="AX13" s="116" t="s">
        <v>1215</v>
      </c>
      <c r="AY13" s="415" t="s">
        <v>4816</v>
      </c>
      <c r="AZ13" s="116" t="s">
        <v>69</v>
      </c>
      <c r="BA13" s="116" t="s">
        <v>69</v>
      </c>
    </row>
    <row r="14" spans="1:72" ht="16.149999999999999" customHeight="1" x14ac:dyDescent="0.25">
      <c r="B14" s="116">
        <v>2024</v>
      </c>
      <c r="C14" s="116">
        <v>891780111</v>
      </c>
      <c r="D14" s="117" t="s">
        <v>64</v>
      </c>
      <c r="E14" s="124" t="s">
        <v>4815</v>
      </c>
      <c r="F14" s="124" t="s">
        <v>4814</v>
      </c>
      <c r="G14" s="119">
        <v>0</v>
      </c>
      <c r="H14" s="119" t="s">
        <v>75</v>
      </c>
      <c r="I14" s="117" t="s">
        <v>65</v>
      </c>
      <c r="J14" s="118" t="s">
        <v>4813</v>
      </c>
      <c r="K14" s="124">
        <v>13750000</v>
      </c>
      <c r="L14" s="116" t="s">
        <v>70</v>
      </c>
      <c r="M14" s="124" t="s">
        <v>4812</v>
      </c>
      <c r="N14" s="255">
        <v>1083041701</v>
      </c>
      <c r="O14" s="259">
        <v>89</v>
      </c>
      <c r="P14" s="123">
        <v>45309</v>
      </c>
      <c r="Q14" s="118">
        <v>13750000</v>
      </c>
      <c r="R14" s="123">
        <v>45310</v>
      </c>
      <c r="S14" s="118">
        <v>13750000</v>
      </c>
      <c r="T14" s="119" t="s">
        <v>69</v>
      </c>
      <c r="U14" s="255">
        <v>12561250</v>
      </c>
      <c r="V14" s="124" t="s">
        <v>4654</v>
      </c>
      <c r="W14" s="125">
        <v>45310</v>
      </c>
      <c r="X14" s="125">
        <v>45310</v>
      </c>
      <c r="Y14" s="125" t="s">
        <v>77</v>
      </c>
      <c r="Z14" s="125">
        <v>45473</v>
      </c>
      <c r="AA14" s="124">
        <f t="shared" si="0"/>
        <v>163</v>
      </c>
      <c r="AB14" s="118">
        <v>0</v>
      </c>
      <c r="AC14" s="118">
        <v>0</v>
      </c>
      <c r="AD14" s="118">
        <v>0</v>
      </c>
      <c r="AE14" s="126" t="s">
        <v>77</v>
      </c>
      <c r="AF14" s="124">
        <f t="shared" si="1"/>
        <v>0</v>
      </c>
      <c r="AG14" s="118">
        <v>0</v>
      </c>
      <c r="AH14" s="118">
        <v>0</v>
      </c>
      <c r="AI14" s="123" t="s">
        <v>77</v>
      </c>
      <c r="AJ14" s="119">
        <v>0</v>
      </c>
      <c r="AK14" s="123" t="s">
        <v>77</v>
      </c>
      <c r="AL14" s="123" t="s">
        <v>77</v>
      </c>
      <c r="AM14" s="124">
        <f t="shared" si="2"/>
        <v>0</v>
      </c>
      <c r="AN14" s="124">
        <f>+K14+AC14-AH14</f>
        <v>13750000</v>
      </c>
      <c r="AO14" s="119" t="s">
        <v>69</v>
      </c>
      <c r="AP14" s="118">
        <v>13750000</v>
      </c>
      <c r="AQ14" s="119" t="s">
        <v>1214</v>
      </c>
      <c r="AR14" s="118">
        <v>0</v>
      </c>
      <c r="AS14" s="127" t="s">
        <v>77</v>
      </c>
      <c r="AT14" s="96">
        <v>8750000</v>
      </c>
      <c r="AU14" s="160">
        <f t="shared" si="3"/>
        <v>5000000</v>
      </c>
      <c r="AV14" s="98">
        <f t="shared" si="4"/>
        <v>0.63636363636363635</v>
      </c>
      <c r="AW14" s="127" t="s">
        <v>77</v>
      </c>
      <c r="AX14" s="119" t="s">
        <v>1215</v>
      </c>
      <c r="AY14" s="270" t="s">
        <v>4811</v>
      </c>
      <c r="AZ14" s="116" t="s">
        <v>69</v>
      </c>
      <c r="BA14" s="116" t="s">
        <v>69</v>
      </c>
    </row>
    <row r="15" spans="1:72" x14ac:dyDescent="0.25">
      <c r="B15" s="116">
        <v>2024</v>
      </c>
      <c r="C15" s="116">
        <v>891780111</v>
      </c>
      <c r="D15" s="117" t="s">
        <v>64</v>
      </c>
      <c r="E15" s="124" t="s">
        <v>4810</v>
      </c>
      <c r="F15" s="124" t="s">
        <v>4809</v>
      </c>
      <c r="G15" s="119">
        <v>0</v>
      </c>
      <c r="H15" s="119" t="s">
        <v>75</v>
      </c>
      <c r="I15" s="117" t="s">
        <v>65</v>
      </c>
      <c r="J15" s="118" t="s">
        <v>4808</v>
      </c>
      <c r="K15" s="124">
        <v>12100000</v>
      </c>
      <c r="L15" s="116" t="s">
        <v>70</v>
      </c>
      <c r="M15" s="124" t="s">
        <v>4807</v>
      </c>
      <c r="N15" s="255">
        <v>1083040456</v>
      </c>
      <c r="O15" s="118">
        <v>82</v>
      </c>
      <c r="P15" s="123">
        <v>45309</v>
      </c>
      <c r="Q15" s="118">
        <v>12100000</v>
      </c>
      <c r="R15" s="123">
        <v>45310</v>
      </c>
      <c r="S15" s="118">
        <v>12100000</v>
      </c>
      <c r="T15" s="119" t="s">
        <v>69</v>
      </c>
      <c r="U15" s="255">
        <v>12561250</v>
      </c>
      <c r="V15" s="124" t="s">
        <v>4654</v>
      </c>
      <c r="W15" s="125">
        <v>45310</v>
      </c>
      <c r="X15" s="125">
        <v>45310</v>
      </c>
      <c r="Y15" s="125" t="s">
        <v>77</v>
      </c>
      <c r="Z15" s="125">
        <v>45473</v>
      </c>
      <c r="AA15" s="124">
        <f t="shared" si="0"/>
        <v>163</v>
      </c>
      <c r="AB15" s="118">
        <v>0</v>
      </c>
      <c r="AC15" s="118">
        <v>0</v>
      </c>
      <c r="AD15" s="118">
        <v>0</v>
      </c>
      <c r="AE15" s="126" t="s">
        <v>77</v>
      </c>
      <c r="AF15" s="124">
        <f t="shared" si="1"/>
        <v>0</v>
      </c>
      <c r="AG15" s="118">
        <v>0</v>
      </c>
      <c r="AH15" s="118">
        <v>0</v>
      </c>
      <c r="AI15" s="123" t="s">
        <v>77</v>
      </c>
      <c r="AJ15" s="119">
        <v>0</v>
      </c>
      <c r="AK15" s="123" t="s">
        <v>77</v>
      </c>
      <c r="AL15" s="123" t="s">
        <v>77</v>
      </c>
      <c r="AM15" s="124">
        <f t="shared" si="2"/>
        <v>0</v>
      </c>
      <c r="AN15" s="124">
        <f>+K15+AC15-AH15</f>
        <v>12100000</v>
      </c>
      <c r="AO15" s="119" t="s">
        <v>69</v>
      </c>
      <c r="AP15" s="118">
        <v>12100000</v>
      </c>
      <c r="AQ15" s="119" t="s">
        <v>1214</v>
      </c>
      <c r="AR15" s="118">
        <v>0</v>
      </c>
      <c r="AS15" s="127" t="s">
        <v>77</v>
      </c>
      <c r="AT15" s="96">
        <v>7700000</v>
      </c>
      <c r="AU15" s="160">
        <f t="shared" si="3"/>
        <v>4400000</v>
      </c>
      <c r="AV15" s="98">
        <f t="shared" si="4"/>
        <v>0.63636363636363635</v>
      </c>
      <c r="AW15" s="127" t="s">
        <v>77</v>
      </c>
      <c r="AX15" s="119" t="s">
        <v>1215</v>
      </c>
      <c r="AY15" s="270" t="s">
        <v>4806</v>
      </c>
      <c r="AZ15" s="116" t="s">
        <v>69</v>
      </c>
      <c r="BA15" s="116" t="s">
        <v>69</v>
      </c>
    </row>
    <row r="16" spans="1:72" x14ac:dyDescent="0.25">
      <c r="B16" s="116">
        <v>2024</v>
      </c>
      <c r="C16" s="116">
        <v>891780111</v>
      </c>
      <c r="D16" s="117" t="s">
        <v>64</v>
      </c>
      <c r="E16" s="124" t="s">
        <v>4805</v>
      </c>
      <c r="F16" s="124" t="s">
        <v>4804</v>
      </c>
      <c r="G16" s="119">
        <v>0</v>
      </c>
      <c r="H16" s="119" t="s">
        <v>75</v>
      </c>
      <c r="I16" s="117" t="s">
        <v>65</v>
      </c>
      <c r="J16" s="118" t="s">
        <v>4803</v>
      </c>
      <c r="K16" s="124">
        <v>13750000</v>
      </c>
      <c r="L16" s="116" t="s">
        <v>70</v>
      </c>
      <c r="M16" s="124" t="s">
        <v>4802</v>
      </c>
      <c r="N16" s="255">
        <v>1082846537</v>
      </c>
      <c r="O16" s="118">
        <v>96</v>
      </c>
      <c r="P16" s="123">
        <v>45309</v>
      </c>
      <c r="Q16" s="118">
        <v>13750000</v>
      </c>
      <c r="R16" s="123">
        <v>45310</v>
      </c>
      <c r="S16" s="118">
        <v>13750000</v>
      </c>
      <c r="T16" s="119" t="s">
        <v>69</v>
      </c>
      <c r="U16" s="255">
        <v>84457116</v>
      </c>
      <c r="V16" s="124" t="s">
        <v>4738</v>
      </c>
      <c r="W16" s="125">
        <v>45310</v>
      </c>
      <c r="X16" s="125">
        <v>45310</v>
      </c>
      <c r="Y16" s="125" t="s">
        <v>77</v>
      </c>
      <c r="Z16" s="125">
        <v>45473</v>
      </c>
      <c r="AA16" s="124">
        <f t="shared" si="0"/>
        <v>163</v>
      </c>
      <c r="AB16" s="118">
        <v>0</v>
      </c>
      <c r="AC16" s="118">
        <v>0</v>
      </c>
      <c r="AD16" s="118">
        <v>0</v>
      </c>
      <c r="AE16" s="126" t="s">
        <v>77</v>
      </c>
      <c r="AF16" s="124">
        <f t="shared" si="1"/>
        <v>0</v>
      </c>
      <c r="AG16" s="118">
        <v>0</v>
      </c>
      <c r="AH16" s="118">
        <v>0</v>
      </c>
      <c r="AI16" s="123" t="s">
        <v>77</v>
      </c>
      <c r="AJ16" s="119">
        <v>0</v>
      </c>
      <c r="AK16" s="123" t="s">
        <v>77</v>
      </c>
      <c r="AL16" s="123" t="s">
        <v>77</v>
      </c>
      <c r="AM16" s="124">
        <f t="shared" si="2"/>
        <v>0</v>
      </c>
      <c r="AN16" s="124">
        <f>+K16+AC16-AH16</f>
        <v>13750000</v>
      </c>
      <c r="AO16" s="119" t="s">
        <v>69</v>
      </c>
      <c r="AP16" s="118">
        <v>13750000</v>
      </c>
      <c r="AQ16" s="119" t="s">
        <v>1214</v>
      </c>
      <c r="AR16" s="118">
        <v>0</v>
      </c>
      <c r="AS16" s="127" t="s">
        <v>77</v>
      </c>
      <c r="AT16" s="96">
        <v>8750000</v>
      </c>
      <c r="AU16" s="160">
        <f t="shared" si="3"/>
        <v>5000000</v>
      </c>
      <c r="AV16" s="98">
        <f t="shared" si="4"/>
        <v>0.63636363636363635</v>
      </c>
      <c r="AW16" s="127" t="s">
        <v>77</v>
      </c>
      <c r="AX16" s="119" t="s">
        <v>1215</v>
      </c>
      <c r="AY16" s="270" t="s">
        <v>4801</v>
      </c>
      <c r="AZ16" s="116" t="s">
        <v>69</v>
      </c>
      <c r="BA16" s="116" t="s">
        <v>69</v>
      </c>
    </row>
    <row r="17" spans="2:53" s="272" customFormat="1" x14ac:dyDescent="0.25">
      <c r="B17" s="116">
        <v>2024</v>
      </c>
      <c r="C17" s="116">
        <v>891780111</v>
      </c>
      <c r="D17" s="117" t="s">
        <v>64</v>
      </c>
      <c r="E17" s="168" t="s">
        <v>4800</v>
      </c>
      <c r="F17" s="168" t="s">
        <v>4799</v>
      </c>
      <c r="G17" s="116">
        <v>0</v>
      </c>
      <c r="H17" s="116" t="s">
        <v>75</v>
      </c>
      <c r="I17" s="117" t="s">
        <v>65</v>
      </c>
      <c r="J17" s="117" t="s">
        <v>4798</v>
      </c>
      <c r="K17" s="168">
        <v>10450000</v>
      </c>
      <c r="L17" s="116" t="s">
        <v>70</v>
      </c>
      <c r="M17" s="168" t="s">
        <v>4797</v>
      </c>
      <c r="N17" s="414">
        <v>1216972757</v>
      </c>
      <c r="O17" s="117">
        <v>88</v>
      </c>
      <c r="P17" s="123">
        <v>45309</v>
      </c>
      <c r="Q17" s="117">
        <v>10450000</v>
      </c>
      <c r="R17" s="123">
        <v>45314</v>
      </c>
      <c r="S17" s="117">
        <v>10450000</v>
      </c>
      <c r="T17" s="116" t="s">
        <v>69</v>
      </c>
      <c r="U17" s="414">
        <v>36669977</v>
      </c>
      <c r="V17" s="168" t="s">
        <v>4643</v>
      </c>
      <c r="W17" s="123">
        <v>45314</v>
      </c>
      <c r="X17" s="123">
        <v>45314</v>
      </c>
      <c r="Y17" s="123" t="s">
        <v>77</v>
      </c>
      <c r="Z17" s="123">
        <v>45473</v>
      </c>
      <c r="AA17" s="168">
        <f t="shared" si="0"/>
        <v>159</v>
      </c>
      <c r="AB17" s="117">
        <v>0</v>
      </c>
      <c r="AC17" s="117">
        <v>0</v>
      </c>
      <c r="AD17" s="117">
        <v>0</v>
      </c>
      <c r="AE17" s="126" t="s">
        <v>77</v>
      </c>
      <c r="AF17" s="168">
        <f t="shared" si="1"/>
        <v>0</v>
      </c>
      <c r="AG17" s="117">
        <v>0</v>
      </c>
      <c r="AH17" s="117">
        <v>0</v>
      </c>
      <c r="AI17" s="123" t="s">
        <v>77</v>
      </c>
      <c r="AJ17" s="116">
        <v>0</v>
      </c>
      <c r="AK17" s="123" t="s">
        <v>77</v>
      </c>
      <c r="AL17" s="123" t="s">
        <v>77</v>
      </c>
      <c r="AM17" s="168">
        <f t="shared" si="2"/>
        <v>0</v>
      </c>
      <c r="AN17" s="168">
        <f>+K17+AC17-AH17</f>
        <v>10450000</v>
      </c>
      <c r="AO17" s="116" t="s">
        <v>69</v>
      </c>
      <c r="AP17" s="117">
        <v>10450000</v>
      </c>
      <c r="AQ17" s="116" t="s">
        <v>1214</v>
      </c>
      <c r="AR17" s="117">
        <v>0</v>
      </c>
      <c r="AS17" s="127" t="s">
        <v>77</v>
      </c>
      <c r="AT17" s="96">
        <v>6650000</v>
      </c>
      <c r="AU17" s="160">
        <f t="shared" si="3"/>
        <v>3800000</v>
      </c>
      <c r="AV17" s="98">
        <f t="shared" si="4"/>
        <v>0.63636363636363635</v>
      </c>
      <c r="AW17" s="127" t="s">
        <v>77</v>
      </c>
      <c r="AX17" s="116" t="s">
        <v>1215</v>
      </c>
      <c r="AY17" s="415" t="s">
        <v>4796</v>
      </c>
      <c r="AZ17" s="116" t="s">
        <v>69</v>
      </c>
      <c r="BA17" s="116" t="s">
        <v>69</v>
      </c>
    </row>
    <row r="18" spans="2:53" x14ac:dyDescent="0.25">
      <c r="B18" s="116">
        <v>2024</v>
      </c>
      <c r="C18" s="116">
        <v>891780111</v>
      </c>
      <c r="D18" s="117" t="s">
        <v>64</v>
      </c>
      <c r="E18" s="124" t="s">
        <v>4795</v>
      </c>
      <c r="F18" s="124" t="s">
        <v>4794</v>
      </c>
      <c r="G18" s="119">
        <v>0</v>
      </c>
      <c r="H18" s="119" t="s">
        <v>75</v>
      </c>
      <c r="I18" s="117" t="s">
        <v>65</v>
      </c>
      <c r="J18" s="118" t="s">
        <v>4793</v>
      </c>
      <c r="K18" s="124">
        <v>14850000</v>
      </c>
      <c r="L18" s="116" t="s">
        <v>70</v>
      </c>
      <c r="M18" s="124" t="s">
        <v>4792</v>
      </c>
      <c r="N18" s="255">
        <v>1082886783</v>
      </c>
      <c r="O18" s="118">
        <v>81</v>
      </c>
      <c r="P18" s="123">
        <v>45309</v>
      </c>
      <c r="Q18" s="118">
        <v>14850000</v>
      </c>
      <c r="R18" s="123">
        <v>45315</v>
      </c>
      <c r="S18" s="118">
        <v>10450000</v>
      </c>
      <c r="T18" s="119" t="s">
        <v>69</v>
      </c>
      <c r="U18" s="255">
        <v>7634903</v>
      </c>
      <c r="V18" s="124" t="s">
        <v>4685</v>
      </c>
      <c r="W18" s="125">
        <v>45315</v>
      </c>
      <c r="X18" s="125">
        <v>45315</v>
      </c>
      <c r="Y18" s="125" t="s">
        <v>77</v>
      </c>
      <c r="Z18" s="125">
        <v>45473</v>
      </c>
      <c r="AA18" s="124">
        <f t="shared" si="0"/>
        <v>158</v>
      </c>
      <c r="AB18" s="118">
        <v>0</v>
      </c>
      <c r="AC18" s="118">
        <v>0</v>
      </c>
      <c r="AD18" s="118">
        <v>0</v>
      </c>
      <c r="AE18" s="126" t="s">
        <v>77</v>
      </c>
      <c r="AF18" s="124">
        <f t="shared" si="1"/>
        <v>0</v>
      </c>
      <c r="AG18" s="118">
        <v>0</v>
      </c>
      <c r="AH18" s="118">
        <v>0</v>
      </c>
      <c r="AI18" s="123" t="s">
        <v>77</v>
      </c>
      <c r="AJ18" s="119">
        <v>0</v>
      </c>
      <c r="AK18" s="123" t="s">
        <v>77</v>
      </c>
      <c r="AL18" s="123" t="s">
        <v>77</v>
      </c>
      <c r="AM18" s="124">
        <f t="shared" si="2"/>
        <v>0</v>
      </c>
      <c r="AN18" s="124">
        <f>+K18+AC18-AH18</f>
        <v>14850000</v>
      </c>
      <c r="AO18" s="119" t="s">
        <v>69</v>
      </c>
      <c r="AP18" s="118">
        <v>14850000</v>
      </c>
      <c r="AQ18" s="119" t="s">
        <v>1214</v>
      </c>
      <c r="AR18" s="118">
        <v>0</v>
      </c>
      <c r="AS18" s="127" t="s">
        <v>77</v>
      </c>
      <c r="AT18" s="96">
        <v>9450000</v>
      </c>
      <c r="AU18" s="260">
        <f t="shared" si="3"/>
        <v>5400000</v>
      </c>
      <c r="AV18" s="98">
        <f t="shared" si="4"/>
        <v>0.63636363636363635</v>
      </c>
      <c r="AW18" s="127" t="s">
        <v>77</v>
      </c>
      <c r="AX18" s="119" t="s">
        <v>1215</v>
      </c>
      <c r="AY18" s="270" t="s">
        <v>4791</v>
      </c>
      <c r="AZ18" s="116" t="s">
        <v>69</v>
      </c>
      <c r="BA18" s="116" t="s">
        <v>69</v>
      </c>
    </row>
    <row r="19" spans="2:53" x14ac:dyDescent="0.25">
      <c r="B19" s="116">
        <v>2024</v>
      </c>
      <c r="C19" s="116">
        <v>891780111</v>
      </c>
      <c r="D19" s="117" t="s">
        <v>64</v>
      </c>
      <c r="E19" s="124" t="s">
        <v>4790</v>
      </c>
      <c r="F19" s="124" t="s">
        <v>4789</v>
      </c>
      <c r="G19" s="119">
        <v>0</v>
      </c>
      <c r="H19" s="119" t="s">
        <v>75</v>
      </c>
      <c r="I19" s="117" t="s">
        <v>65</v>
      </c>
      <c r="J19" s="118" t="s">
        <v>4788</v>
      </c>
      <c r="K19" s="124">
        <v>14250000</v>
      </c>
      <c r="L19" s="116" t="s">
        <v>70</v>
      </c>
      <c r="M19" s="124" t="s">
        <v>4787</v>
      </c>
      <c r="N19" s="255">
        <v>1082858774</v>
      </c>
      <c r="O19" s="118">
        <v>16</v>
      </c>
      <c r="P19" s="123">
        <v>45302</v>
      </c>
      <c r="Q19" s="118">
        <v>14250000</v>
      </c>
      <c r="R19" s="123">
        <v>45309</v>
      </c>
      <c r="S19" s="118">
        <v>14250000</v>
      </c>
      <c r="T19" s="119" t="s">
        <v>69</v>
      </c>
      <c r="U19" s="255">
        <v>1082943891</v>
      </c>
      <c r="V19" s="124" t="s">
        <v>4626</v>
      </c>
      <c r="W19" s="125">
        <v>45309</v>
      </c>
      <c r="X19" s="125">
        <v>45309</v>
      </c>
      <c r="Y19" s="125" t="s">
        <v>77</v>
      </c>
      <c r="Z19" s="125">
        <v>45473</v>
      </c>
      <c r="AA19" s="124">
        <f t="shared" si="0"/>
        <v>164</v>
      </c>
      <c r="AB19" s="118">
        <v>0</v>
      </c>
      <c r="AC19" s="118">
        <v>0</v>
      </c>
      <c r="AD19" s="118">
        <v>0</v>
      </c>
      <c r="AE19" s="126" t="s">
        <v>77</v>
      </c>
      <c r="AF19" s="124">
        <f t="shared" si="1"/>
        <v>0</v>
      </c>
      <c r="AG19" s="118">
        <v>0</v>
      </c>
      <c r="AH19" s="118">
        <v>0</v>
      </c>
      <c r="AI19" s="123" t="s">
        <v>77</v>
      </c>
      <c r="AJ19" s="119">
        <v>0</v>
      </c>
      <c r="AK19" s="123" t="s">
        <v>77</v>
      </c>
      <c r="AL19" s="123" t="s">
        <v>77</v>
      </c>
      <c r="AM19" s="124">
        <f t="shared" si="2"/>
        <v>0</v>
      </c>
      <c r="AN19" s="124">
        <f>+K19+AC19-AH19</f>
        <v>14250000</v>
      </c>
      <c r="AO19" s="119" t="s">
        <v>69</v>
      </c>
      <c r="AP19" s="118">
        <v>14250000</v>
      </c>
      <c r="AQ19" s="119" t="s">
        <v>1214</v>
      </c>
      <c r="AR19" s="118">
        <v>0</v>
      </c>
      <c r="AS19" s="127" t="s">
        <v>77</v>
      </c>
      <c r="AT19" s="96">
        <v>9250000</v>
      </c>
      <c r="AU19" s="160">
        <f t="shared" si="3"/>
        <v>5000000</v>
      </c>
      <c r="AV19" s="98">
        <f t="shared" si="4"/>
        <v>0.64912280701754388</v>
      </c>
      <c r="AW19" s="127" t="s">
        <v>77</v>
      </c>
      <c r="AX19" s="119" t="s">
        <v>1215</v>
      </c>
      <c r="AY19" s="270" t="s">
        <v>4786</v>
      </c>
      <c r="AZ19" s="116" t="s">
        <v>69</v>
      </c>
      <c r="BA19" s="116" t="s">
        <v>69</v>
      </c>
    </row>
    <row r="20" spans="2:53" ht="12" customHeight="1" x14ac:dyDescent="0.25">
      <c r="B20" s="116">
        <v>2024</v>
      </c>
      <c r="C20" s="116">
        <v>891780111</v>
      </c>
      <c r="D20" s="117" t="s">
        <v>64</v>
      </c>
      <c r="E20" s="124" t="s">
        <v>4785</v>
      </c>
      <c r="F20" s="124" t="s">
        <v>4784</v>
      </c>
      <c r="G20" s="119">
        <v>0</v>
      </c>
      <c r="H20" s="119" t="s">
        <v>75</v>
      </c>
      <c r="I20" s="117" t="s">
        <v>65</v>
      </c>
      <c r="J20" s="118" t="s">
        <v>4783</v>
      </c>
      <c r="K20" s="124">
        <v>14820000</v>
      </c>
      <c r="L20" s="116" t="s">
        <v>70</v>
      </c>
      <c r="M20" s="124" t="s">
        <v>4782</v>
      </c>
      <c r="N20" s="255">
        <v>39047317</v>
      </c>
      <c r="O20" s="118">
        <v>23</v>
      </c>
      <c r="P20" s="123">
        <v>45302</v>
      </c>
      <c r="Q20" s="118">
        <v>14820000</v>
      </c>
      <c r="R20" s="123">
        <v>45309</v>
      </c>
      <c r="S20" s="118">
        <v>14820000</v>
      </c>
      <c r="T20" s="119" t="s">
        <v>69</v>
      </c>
      <c r="U20" s="255">
        <v>7634903</v>
      </c>
      <c r="V20" s="124" t="s">
        <v>4685</v>
      </c>
      <c r="W20" s="125">
        <v>45309</v>
      </c>
      <c r="X20" s="125">
        <v>45309</v>
      </c>
      <c r="Y20" s="125" t="s">
        <v>77</v>
      </c>
      <c r="Z20" s="125">
        <v>45473</v>
      </c>
      <c r="AA20" s="124">
        <f t="shared" si="0"/>
        <v>164</v>
      </c>
      <c r="AB20" s="118">
        <v>0</v>
      </c>
      <c r="AC20" s="118">
        <v>0</v>
      </c>
      <c r="AD20" s="118">
        <v>0</v>
      </c>
      <c r="AE20" s="126" t="s">
        <v>77</v>
      </c>
      <c r="AF20" s="124">
        <f t="shared" si="1"/>
        <v>0</v>
      </c>
      <c r="AG20" s="118">
        <v>0</v>
      </c>
      <c r="AH20" s="118">
        <v>0</v>
      </c>
      <c r="AI20" s="123" t="s">
        <v>77</v>
      </c>
      <c r="AJ20" s="119">
        <v>0</v>
      </c>
      <c r="AK20" s="123" t="s">
        <v>77</v>
      </c>
      <c r="AL20" s="123" t="s">
        <v>77</v>
      </c>
      <c r="AM20" s="124">
        <f t="shared" si="2"/>
        <v>0</v>
      </c>
      <c r="AN20" s="124">
        <f>+K20+AC20-AH20</f>
        <v>14820000</v>
      </c>
      <c r="AO20" s="119" t="s">
        <v>69</v>
      </c>
      <c r="AP20" s="118">
        <v>14820000</v>
      </c>
      <c r="AQ20" s="119" t="s">
        <v>1214</v>
      </c>
      <c r="AR20" s="118">
        <v>0</v>
      </c>
      <c r="AS20" s="127" t="s">
        <v>77</v>
      </c>
      <c r="AT20" s="96">
        <v>9620000</v>
      </c>
      <c r="AU20" s="160">
        <f t="shared" si="3"/>
        <v>5200000</v>
      </c>
      <c r="AV20" s="98">
        <f t="shared" si="4"/>
        <v>0.64912280701754388</v>
      </c>
      <c r="AW20" s="127" t="s">
        <v>77</v>
      </c>
      <c r="AX20" s="119" t="s">
        <v>1215</v>
      </c>
      <c r="AY20" s="270" t="s">
        <v>4781</v>
      </c>
      <c r="AZ20" s="116" t="s">
        <v>69</v>
      </c>
      <c r="BA20" s="116" t="s">
        <v>69</v>
      </c>
    </row>
    <row r="21" spans="2:53" x14ac:dyDescent="0.25">
      <c r="B21" s="116">
        <v>2024</v>
      </c>
      <c r="C21" s="116">
        <v>891780111</v>
      </c>
      <c r="D21" s="117" t="s">
        <v>64</v>
      </c>
      <c r="E21" s="124" t="s">
        <v>4780</v>
      </c>
      <c r="F21" s="124" t="s">
        <v>4779</v>
      </c>
      <c r="G21" s="119">
        <v>0</v>
      </c>
      <c r="H21" s="119" t="s">
        <v>75</v>
      </c>
      <c r="I21" s="117" t="s">
        <v>65</v>
      </c>
      <c r="J21" s="118" t="s">
        <v>4778</v>
      </c>
      <c r="K21" s="124">
        <v>12600000</v>
      </c>
      <c r="L21" s="116" t="s">
        <v>70</v>
      </c>
      <c r="M21" s="124" t="s">
        <v>4777</v>
      </c>
      <c r="N21" s="255">
        <v>1082956756</v>
      </c>
      <c r="O21" s="118">
        <v>19</v>
      </c>
      <c r="P21" s="123">
        <v>45302</v>
      </c>
      <c r="Q21" s="118">
        <v>12600000</v>
      </c>
      <c r="R21" s="123">
        <v>45310</v>
      </c>
      <c r="S21" s="118">
        <v>12600000</v>
      </c>
      <c r="T21" s="119" t="s">
        <v>69</v>
      </c>
      <c r="U21" s="255">
        <v>1082900194</v>
      </c>
      <c r="V21" s="124" t="s">
        <v>4637</v>
      </c>
      <c r="W21" s="125">
        <v>45310</v>
      </c>
      <c r="X21" s="125">
        <v>45310</v>
      </c>
      <c r="Y21" s="125" t="s">
        <v>77</v>
      </c>
      <c r="Z21" s="125">
        <v>45473</v>
      </c>
      <c r="AA21" s="124">
        <f t="shared" si="0"/>
        <v>163</v>
      </c>
      <c r="AB21" s="118">
        <v>0</v>
      </c>
      <c r="AC21" s="118">
        <v>0</v>
      </c>
      <c r="AD21" s="118">
        <v>0</v>
      </c>
      <c r="AE21" s="126" t="s">
        <v>77</v>
      </c>
      <c r="AF21" s="124">
        <f t="shared" si="1"/>
        <v>0</v>
      </c>
      <c r="AG21" s="118">
        <v>0</v>
      </c>
      <c r="AH21" s="118">
        <v>0</v>
      </c>
      <c r="AI21" s="123" t="s">
        <v>77</v>
      </c>
      <c r="AJ21" s="119">
        <v>1</v>
      </c>
      <c r="AK21" s="257">
        <v>45368</v>
      </c>
      <c r="AL21" s="257">
        <v>45494</v>
      </c>
      <c r="AM21" s="124">
        <f t="shared" si="2"/>
        <v>126</v>
      </c>
      <c r="AN21" s="124">
        <f>+K21+AC21-AH21</f>
        <v>12600000</v>
      </c>
      <c r="AO21" s="119" t="s">
        <v>69</v>
      </c>
      <c r="AP21" s="118">
        <v>12600000</v>
      </c>
      <c r="AQ21" s="119" t="s">
        <v>1214</v>
      </c>
      <c r="AR21" s="118">
        <v>0</v>
      </c>
      <c r="AS21" s="127" t="s">
        <v>77</v>
      </c>
      <c r="AT21" s="96">
        <v>4200000</v>
      </c>
      <c r="AU21" s="160">
        <f t="shared" si="3"/>
        <v>8400000</v>
      </c>
      <c r="AV21" s="98">
        <f t="shared" si="4"/>
        <v>0.33333333333333331</v>
      </c>
      <c r="AW21" s="127" t="s">
        <v>77</v>
      </c>
      <c r="AX21" s="119" t="s">
        <v>3581</v>
      </c>
      <c r="AY21" s="270" t="s">
        <v>4776</v>
      </c>
      <c r="AZ21" s="116" t="s">
        <v>69</v>
      </c>
      <c r="BA21" s="116" t="s">
        <v>69</v>
      </c>
    </row>
    <row r="22" spans="2:53" x14ac:dyDescent="0.25">
      <c r="B22" s="116">
        <v>2024</v>
      </c>
      <c r="C22" s="116">
        <v>891780111</v>
      </c>
      <c r="D22" s="117" t="s">
        <v>64</v>
      </c>
      <c r="E22" s="124" t="s">
        <v>4775</v>
      </c>
      <c r="F22" s="124" t="s">
        <v>4774</v>
      </c>
      <c r="G22" s="119">
        <v>0</v>
      </c>
      <c r="H22" s="119" t="s">
        <v>75</v>
      </c>
      <c r="I22" s="117" t="s">
        <v>65</v>
      </c>
      <c r="J22" s="118" t="s">
        <v>4773</v>
      </c>
      <c r="K22" s="124">
        <v>14300000</v>
      </c>
      <c r="L22" s="116" t="s">
        <v>70</v>
      </c>
      <c r="M22" s="124" t="s">
        <v>4772</v>
      </c>
      <c r="N22" s="255">
        <v>1082891717</v>
      </c>
      <c r="O22" s="118">
        <v>91</v>
      </c>
      <c r="P22" s="123">
        <v>45309</v>
      </c>
      <c r="Q22" s="118">
        <v>14300000</v>
      </c>
      <c r="R22" s="123">
        <v>45310</v>
      </c>
      <c r="S22" s="118">
        <v>14300000</v>
      </c>
      <c r="T22" s="119" t="s">
        <v>69</v>
      </c>
      <c r="U22" s="255">
        <v>1098669877</v>
      </c>
      <c r="V22" s="124" t="s">
        <v>4712</v>
      </c>
      <c r="W22" s="125">
        <v>45310</v>
      </c>
      <c r="X22" s="125">
        <v>45310</v>
      </c>
      <c r="Y22" s="125" t="s">
        <v>77</v>
      </c>
      <c r="Z22" s="125">
        <v>45473</v>
      </c>
      <c r="AA22" s="124">
        <f t="shared" si="0"/>
        <v>163</v>
      </c>
      <c r="AB22" s="118">
        <v>0</v>
      </c>
      <c r="AC22" s="118">
        <v>0</v>
      </c>
      <c r="AD22" s="118">
        <v>0</v>
      </c>
      <c r="AE22" s="126" t="s">
        <v>77</v>
      </c>
      <c r="AF22" s="124">
        <f t="shared" si="1"/>
        <v>0</v>
      </c>
      <c r="AG22" s="118">
        <v>0</v>
      </c>
      <c r="AH22" s="118">
        <v>0</v>
      </c>
      <c r="AI22" s="123" t="s">
        <v>77</v>
      </c>
      <c r="AJ22" s="119">
        <v>0</v>
      </c>
      <c r="AK22" s="123" t="s">
        <v>77</v>
      </c>
      <c r="AL22" s="123" t="s">
        <v>77</v>
      </c>
      <c r="AM22" s="124">
        <f t="shared" si="2"/>
        <v>0</v>
      </c>
      <c r="AN22" s="124">
        <f>+K22+AC22-AH22</f>
        <v>14300000</v>
      </c>
      <c r="AO22" s="119" t="s">
        <v>69</v>
      </c>
      <c r="AP22" s="118">
        <v>14300000</v>
      </c>
      <c r="AQ22" s="119" t="s">
        <v>1214</v>
      </c>
      <c r="AR22" s="118">
        <v>0</v>
      </c>
      <c r="AS22" s="127" t="s">
        <v>77</v>
      </c>
      <c r="AT22" s="96">
        <v>9100000</v>
      </c>
      <c r="AU22" s="160">
        <f t="shared" si="3"/>
        <v>5200000</v>
      </c>
      <c r="AV22" s="98">
        <f t="shared" si="4"/>
        <v>0.63636363636363635</v>
      </c>
      <c r="AW22" s="127" t="s">
        <v>77</v>
      </c>
      <c r="AX22" s="119" t="s">
        <v>1215</v>
      </c>
      <c r="AY22" s="270" t="s">
        <v>4771</v>
      </c>
      <c r="AZ22" s="116" t="s">
        <v>69</v>
      </c>
      <c r="BA22" s="116" t="s">
        <v>69</v>
      </c>
    </row>
    <row r="23" spans="2:53" x14ac:dyDescent="0.25">
      <c r="B23" s="116">
        <v>2024</v>
      </c>
      <c r="C23" s="116">
        <v>891780111</v>
      </c>
      <c r="D23" s="117" t="s">
        <v>64</v>
      </c>
      <c r="E23" s="124" t="s">
        <v>4770</v>
      </c>
      <c r="F23" s="124" t="s">
        <v>4769</v>
      </c>
      <c r="G23" s="119">
        <v>0</v>
      </c>
      <c r="H23" s="119" t="s">
        <v>75</v>
      </c>
      <c r="I23" s="117" t="s">
        <v>65</v>
      </c>
      <c r="J23" s="118" t="s">
        <v>4768</v>
      </c>
      <c r="K23" s="124">
        <v>15400000</v>
      </c>
      <c r="L23" s="116" t="s">
        <v>70</v>
      </c>
      <c r="M23" s="124" t="s">
        <v>4767</v>
      </c>
      <c r="N23" s="255">
        <v>36667157</v>
      </c>
      <c r="O23" s="118">
        <v>84</v>
      </c>
      <c r="P23" s="123">
        <v>45309</v>
      </c>
      <c r="Q23" s="118">
        <v>15400000</v>
      </c>
      <c r="R23" s="123">
        <v>45310</v>
      </c>
      <c r="S23" s="118">
        <v>15400000</v>
      </c>
      <c r="T23" s="119" t="s">
        <v>69</v>
      </c>
      <c r="U23" s="255">
        <v>1082900194</v>
      </c>
      <c r="V23" s="124" t="s">
        <v>4637</v>
      </c>
      <c r="W23" s="125">
        <v>45310</v>
      </c>
      <c r="X23" s="125">
        <v>45310</v>
      </c>
      <c r="Y23" s="125" t="s">
        <v>77</v>
      </c>
      <c r="Z23" s="125">
        <v>45473</v>
      </c>
      <c r="AA23" s="124">
        <f t="shared" si="0"/>
        <v>163</v>
      </c>
      <c r="AB23" s="118">
        <v>0</v>
      </c>
      <c r="AC23" s="118">
        <v>0</v>
      </c>
      <c r="AD23" s="118">
        <v>0</v>
      </c>
      <c r="AE23" s="126" t="s">
        <v>77</v>
      </c>
      <c r="AF23" s="124">
        <f t="shared" si="1"/>
        <v>0</v>
      </c>
      <c r="AG23" s="118">
        <v>0</v>
      </c>
      <c r="AH23" s="118">
        <v>0</v>
      </c>
      <c r="AI23" s="123" t="s">
        <v>77</v>
      </c>
      <c r="AJ23" s="119">
        <v>0</v>
      </c>
      <c r="AK23" s="123" t="s">
        <v>77</v>
      </c>
      <c r="AL23" s="123" t="s">
        <v>77</v>
      </c>
      <c r="AM23" s="124">
        <f t="shared" si="2"/>
        <v>0</v>
      </c>
      <c r="AN23" s="124">
        <f>+K23+AC23-AH23</f>
        <v>15400000</v>
      </c>
      <c r="AO23" s="119" t="s">
        <v>69</v>
      </c>
      <c r="AP23" s="118">
        <v>15400000</v>
      </c>
      <c r="AQ23" s="119" t="s">
        <v>1214</v>
      </c>
      <c r="AR23" s="118">
        <v>0</v>
      </c>
      <c r="AS23" s="127" t="s">
        <v>77</v>
      </c>
      <c r="AT23" s="96">
        <v>9800000</v>
      </c>
      <c r="AU23" s="160">
        <f t="shared" si="3"/>
        <v>5600000</v>
      </c>
      <c r="AV23" s="98">
        <f t="shared" si="4"/>
        <v>0.63636363636363635</v>
      </c>
      <c r="AW23" s="127" t="s">
        <v>77</v>
      </c>
      <c r="AX23" s="119" t="s">
        <v>1215</v>
      </c>
      <c r="AY23" s="270" t="s">
        <v>4766</v>
      </c>
      <c r="AZ23" s="116" t="s">
        <v>69</v>
      </c>
      <c r="BA23" s="116" t="s">
        <v>69</v>
      </c>
    </row>
    <row r="24" spans="2:53" s="272" customFormat="1" x14ac:dyDescent="0.25">
      <c r="B24" s="116">
        <v>2024</v>
      </c>
      <c r="C24" s="116">
        <v>891780111</v>
      </c>
      <c r="D24" s="117" t="s">
        <v>64</v>
      </c>
      <c r="E24" s="168" t="s">
        <v>4765</v>
      </c>
      <c r="F24" s="168" t="s">
        <v>4764</v>
      </c>
      <c r="G24" s="116">
        <v>0</v>
      </c>
      <c r="H24" s="116" t="s">
        <v>75</v>
      </c>
      <c r="I24" s="117" t="s">
        <v>65</v>
      </c>
      <c r="J24" s="168" t="s">
        <v>4847</v>
      </c>
      <c r="K24" s="168">
        <v>12100000</v>
      </c>
      <c r="L24" s="116" t="s">
        <v>70</v>
      </c>
      <c r="M24" s="168" t="s">
        <v>4763</v>
      </c>
      <c r="N24" s="414">
        <v>57433908</v>
      </c>
      <c r="O24" s="117">
        <v>18</v>
      </c>
      <c r="P24" s="123">
        <v>45309</v>
      </c>
      <c r="Q24" s="117">
        <v>12100000</v>
      </c>
      <c r="R24" s="123">
        <v>45310</v>
      </c>
      <c r="S24" s="117">
        <v>12100000</v>
      </c>
      <c r="T24" s="116" t="s">
        <v>69</v>
      </c>
      <c r="U24" s="202">
        <v>7634885</v>
      </c>
      <c r="V24" s="168" t="s">
        <v>896</v>
      </c>
      <c r="W24" s="123">
        <v>45310</v>
      </c>
      <c r="X24" s="123">
        <v>45310</v>
      </c>
      <c r="Y24" s="123" t="s">
        <v>77</v>
      </c>
      <c r="Z24" s="123">
        <v>45473</v>
      </c>
      <c r="AA24" s="168">
        <f t="shared" si="0"/>
        <v>163</v>
      </c>
      <c r="AB24" s="117">
        <v>0</v>
      </c>
      <c r="AC24" s="117">
        <v>0</v>
      </c>
      <c r="AD24" s="117">
        <v>0</v>
      </c>
      <c r="AE24" s="126" t="s">
        <v>77</v>
      </c>
      <c r="AF24" s="168">
        <f t="shared" si="1"/>
        <v>0</v>
      </c>
      <c r="AG24" s="117">
        <v>0</v>
      </c>
      <c r="AH24" s="117">
        <v>0</v>
      </c>
      <c r="AI24" s="123" t="s">
        <v>77</v>
      </c>
      <c r="AJ24" s="116">
        <v>0</v>
      </c>
      <c r="AK24" s="123" t="s">
        <v>77</v>
      </c>
      <c r="AL24" s="123" t="s">
        <v>77</v>
      </c>
      <c r="AM24" s="168">
        <f t="shared" si="2"/>
        <v>0</v>
      </c>
      <c r="AN24" s="168">
        <f>+K24+AC24-AH24</f>
        <v>12100000</v>
      </c>
      <c r="AO24" s="116" t="s">
        <v>69</v>
      </c>
      <c r="AP24" s="117">
        <v>12100000</v>
      </c>
      <c r="AQ24" s="116" t="s">
        <v>1214</v>
      </c>
      <c r="AR24" s="117">
        <v>0</v>
      </c>
      <c r="AS24" s="127" t="s">
        <v>77</v>
      </c>
      <c r="AT24" s="96">
        <v>7700000</v>
      </c>
      <c r="AU24" s="160">
        <f t="shared" si="3"/>
        <v>4400000</v>
      </c>
      <c r="AV24" s="98">
        <f t="shared" si="4"/>
        <v>0.63636363636363635</v>
      </c>
      <c r="AW24" s="127" t="s">
        <v>77</v>
      </c>
      <c r="AX24" s="116" t="s">
        <v>1215</v>
      </c>
      <c r="AY24" s="415" t="s">
        <v>4762</v>
      </c>
      <c r="AZ24" s="116" t="s">
        <v>69</v>
      </c>
      <c r="BA24" s="116" t="s">
        <v>69</v>
      </c>
    </row>
    <row r="25" spans="2:53" s="272" customFormat="1" x14ac:dyDescent="0.25">
      <c r="B25" s="116">
        <v>2024</v>
      </c>
      <c r="C25" s="116">
        <v>891780111</v>
      </c>
      <c r="D25" s="117" t="s">
        <v>64</v>
      </c>
      <c r="E25" s="168" t="s">
        <v>4761</v>
      </c>
      <c r="F25" s="168" t="s">
        <v>4760</v>
      </c>
      <c r="G25" s="116">
        <v>0</v>
      </c>
      <c r="H25" s="116" t="s">
        <v>75</v>
      </c>
      <c r="I25" s="117" t="s">
        <v>65</v>
      </c>
      <c r="J25" s="117" t="s">
        <v>4759</v>
      </c>
      <c r="K25" s="168">
        <v>12100000</v>
      </c>
      <c r="L25" s="116" t="s">
        <v>70</v>
      </c>
      <c r="M25" s="168" t="s">
        <v>4758</v>
      </c>
      <c r="N25" s="414">
        <v>85450968</v>
      </c>
      <c r="O25" s="117">
        <v>85</v>
      </c>
      <c r="P25" s="123">
        <v>45309</v>
      </c>
      <c r="Q25" s="117">
        <v>12100000</v>
      </c>
      <c r="R25" s="123">
        <v>45314</v>
      </c>
      <c r="S25" s="117">
        <v>12100000</v>
      </c>
      <c r="T25" s="116" t="s">
        <v>69</v>
      </c>
      <c r="U25" s="414">
        <v>36669977</v>
      </c>
      <c r="V25" s="168" t="s">
        <v>4643</v>
      </c>
      <c r="W25" s="123">
        <v>45314</v>
      </c>
      <c r="X25" s="123">
        <v>45314</v>
      </c>
      <c r="Y25" s="123" t="s">
        <v>77</v>
      </c>
      <c r="Z25" s="123">
        <v>45473</v>
      </c>
      <c r="AA25" s="168">
        <f t="shared" si="0"/>
        <v>159</v>
      </c>
      <c r="AB25" s="117">
        <v>0</v>
      </c>
      <c r="AC25" s="117">
        <v>0</v>
      </c>
      <c r="AD25" s="117">
        <v>0</v>
      </c>
      <c r="AE25" s="126" t="s">
        <v>77</v>
      </c>
      <c r="AF25" s="168">
        <f t="shared" si="1"/>
        <v>0</v>
      </c>
      <c r="AG25" s="117">
        <v>0</v>
      </c>
      <c r="AH25" s="117">
        <v>0</v>
      </c>
      <c r="AI25" s="123" t="s">
        <v>77</v>
      </c>
      <c r="AJ25" s="116">
        <v>0</v>
      </c>
      <c r="AK25" s="123" t="s">
        <v>77</v>
      </c>
      <c r="AL25" s="123" t="s">
        <v>77</v>
      </c>
      <c r="AM25" s="168">
        <f t="shared" si="2"/>
        <v>0</v>
      </c>
      <c r="AN25" s="168">
        <f>+K25+AC25-AH25</f>
        <v>12100000</v>
      </c>
      <c r="AO25" s="116" t="s">
        <v>69</v>
      </c>
      <c r="AP25" s="117">
        <v>12100000</v>
      </c>
      <c r="AQ25" s="116" t="s">
        <v>1214</v>
      </c>
      <c r="AR25" s="117">
        <v>0</v>
      </c>
      <c r="AS25" s="127" t="s">
        <v>77</v>
      </c>
      <c r="AT25" s="96">
        <v>7700000</v>
      </c>
      <c r="AU25" s="160">
        <f t="shared" si="3"/>
        <v>4400000</v>
      </c>
      <c r="AV25" s="98">
        <f t="shared" si="4"/>
        <v>0.63636363636363635</v>
      </c>
      <c r="AW25" s="127" t="s">
        <v>77</v>
      </c>
      <c r="AX25" s="116" t="s">
        <v>1215</v>
      </c>
      <c r="AY25" s="415" t="s">
        <v>4757</v>
      </c>
      <c r="AZ25" s="116" t="s">
        <v>69</v>
      </c>
      <c r="BA25" s="116" t="s">
        <v>69</v>
      </c>
    </row>
    <row r="26" spans="2:53" s="272" customFormat="1" x14ac:dyDescent="0.25">
      <c r="B26" s="116">
        <v>2024</v>
      </c>
      <c r="C26" s="116">
        <v>891780111</v>
      </c>
      <c r="D26" s="117" t="s">
        <v>64</v>
      </c>
      <c r="E26" s="168" t="s">
        <v>4756</v>
      </c>
      <c r="F26" s="168" t="s">
        <v>4755</v>
      </c>
      <c r="G26" s="116">
        <v>0</v>
      </c>
      <c r="H26" s="116" t="s">
        <v>75</v>
      </c>
      <c r="I26" s="117" t="s">
        <v>65</v>
      </c>
      <c r="J26" s="117" t="s">
        <v>4754</v>
      </c>
      <c r="K26" s="168">
        <v>14850000</v>
      </c>
      <c r="L26" s="116" t="s">
        <v>70</v>
      </c>
      <c r="M26" s="168" t="s">
        <v>4753</v>
      </c>
      <c r="N26" s="414">
        <v>26767399</v>
      </c>
      <c r="O26" s="117">
        <v>80</v>
      </c>
      <c r="P26" s="123">
        <v>45309</v>
      </c>
      <c r="Q26" s="117">
        <v>14850000</v>
      </c>
      <c r="R26" s="123">
        <v>45314</v>
      </c>
      <c r="S26" s="117">
        <v>14850000</v>
      </c>
      <c r="T26" s="116" t="s">
        <v>69</v>
      </c>
      <c r="U26" s="414">
        <v>1082943891</v>
      </c>
      <c r="V26" s="168" t="s">
        <v>4626</v>
      </c>
      <c r="W26" s="123">
        <v>45314</v>
      </c>
      <c r="X26" s="123">
        <v>45314</v>
      </c>
      <c r="Y26" s="123" t="s">
        <v>77</v>
      </c>
      <c r="Z26" s="123">
        <v>45473</v>
      </c>
      <c r="AA26" s="168">
        <f t="shared" si="0"/>
        <v>159</v>
      </c>
      <c r="AB26" s="117">
        <v>0</v>
      </c>
      <c r="AC26" s="117">
        <v>0</v>
      </c>
      <c r="AD26" s="117">
        <v>0</v>
      </c>
      <c r="AE26" s="126" t="s">
        <v>77</v>
      </c>
      <c r="AF26" s="168">
        <f t="shared" si="1"/>
        <v>0</v>
      </c>
      <c r="AG26" s="117">
        <v>0</v>
      </c>
      <c r="AH26" s="117">
        <v>0</v>
      </c>
      <c r="AI26" s="123" t="s">
        <v>77</v>
      </c>
      <c r="AJ26" s="116">
        <v>0</v>
      </c>
      <c r="AK26" s="123" t="s">
        <v>77</v>
      </c>
      <c r="AL26" s="123" t="s">
        <v>77</v>
      </c>
      <c r="AM26" s="168">
        <f t="shared" si="2"/>
        <v>0</v>
      </c>
      <c r="AN26" s="168">
        <f>+K26+AC26-AH26</f>
        <v>14850000</v>
      </c>
      <c r="AO26" s="116" t="s">
        <v>69</v>
      </c>
      <c r="AP26" s="117">
        <v>14850000</v>
      </c>
      <c r="AQ26" s="116" t="s">
        <v>1214</v>
      </c>
      <c r="AR26" s="117">
        <v>0</v>
      </c>
      <c r="AS26" s="127" t="s">
        <v>77</v>
      </c>
      <c r="AT26" s="96">
        <v>9450000</v>
      </c>
      <c r="AU26" s="160">
        <f t="shared" si="3"/>
        <v>5400000</v>
      </c>
      <c r="AV26" s="98">
        <f t="shared" si="4"/>
        <v>0.63636363636363635</v>
      </c>
      <c r="AW26" s="127" t="s">
        <v>77</v>
      </c>
      <c r="AX26" s="116" t="s">
        <v>1215</v>
      </c>
      <c r="AY26" s="415" t="s">
        <v>4752</v>
      </c>
      <c r="AZ26" s="116" t="s">
        <v>69</v>
      </c>
      <c r="BA26" s="116" t="s">
        <v>69</v>
      </c>
    </row>
    <row r="27" spans="2:53" x14ac:dyDescent="0.25">
      <c r="B27" s="116">
        <v>2024</v>
      </c>
      <c r="C27" s="116">
        <v>891780111</v>
      </c>
      <c r="D27" s="117" t="s">
        <v>64</v>
      </c>
      <c r="E27" s="124" t="s">
        <v>4751</v>
      </c>
      <c r="F27" s="124" t="s">
        <v>4750</v>
      </c>
      <c r="G27" s="119">
        <v>0</v>
      </c>
      <c r="H27" s="119" t="s">
        <v>75</v>
      </c>
      <c r="I27" s="117" t="s">
        <v>65</v>
      </c>
      <c r="J27" s="118" t="s">
        <v>4749</v>
      </c>
      <c r="K27" s="124">
        <v>11550000</v>
      </c>
      <c r="L27" s="116" t="s">
        <v>70</v>
      </c>
      <c r="M27" s="124" t="s">
        <v>4748</v>
      </c>
      <c r="N27" s="255">
        <v>57464217</v>
      </c>
      <c r="O27" s="118">
        <v>87</v>
      </c>
      <c r="P27" s="123">
        <v>45309</v>
      </c>
      <c r="Q27" s="118">
        <v>11550000</v>
      </c>
      <c r="R27" s="123">
        <v>45314</v>
      </c>
      <c r="S27" s="118">
        <v>11550000</v>
      </c>
      <c r="T27" s="119" t="s">
        <v>69</v>
      </c>
      <c r="U27" s="255">
        <v>36669977</v>
      </c>
      <c r="V27" s="124" t="s">
        <v>4643</v>
      </c>
      <c r="W27" s="125">
        <v>45314</v>
      </c>
      <c r="X27" s="125">
        <v>45314</v>
      </c>
      <c r="Y27" s="125" t="s">
        <v>77</v>
      </c>
      <c r="Z27" s="125">
        <v>45473</v>
      </c>
      <c r="AA27" s="124">
        <f t="shared" si="0"/>
        <v>159</v>
      </c>
      <c r="AB27" s="118">
        <v>0</v>
      </c>
      <c r="AC27" s="118">
        <v>0</v>
      </c>
      <c r="AD27" s="118">
        <v>0</v>
      </c>
      <c r="AE27" s="126" t="s">
        <v>77</v>
      </c>
      <c r="AF27" s="124">
        <f t="shared" si="1"/>
        <v>0</v>
      </c>
      <c r="AG27" s="118">
        <v>0</v>
      </c>
      <c r="AH27" s="118">
        <v>0</v>
      </c>
      <c r="AI27" s="123" t="s">
        <v>77</v>
      </c>
      <c r="AJ27" s="119">
        <v>0</v>
      </c>
      <c r="AK27" s="123" t="s">
        <v>77</v>
      </c>
      <c r="AL27" s="123" t="s">
        <v>77</v>
      </c>
      <c r="AM27" s="124">
        <f t="shared" si="2"/>
        <v>0</v>
      </c>
      <c r="AN27" s="124">
        <f>+K27+AC27-AH27</f>
        <v>11550000</v>
      </c>
      <c r="AO27" s="119" t="s">
        <v>69</v>
      </c>
      <c r="AP27" s="118">
        <v>11550000</v>
      </c>
      <c r="AQ27" s="119" t="s">
        <v>1214</v>
      </c>
      <c r="AR27" s="118">
        <v>0</v>
      </c>
      <c r="AS27" s="127" t="s">
        <v>77</v>
      </c>
      <c r="AT27" s="96">
        <v>7350000</v>
      </c>
      <c r="AU27" s="160">
        <f t="shared" si="3"/>
        <v>4200000</v>
      </c>
      <c r="AV27" s="98">
        <f t="shared" si="4"/>
        <v>0.63636363636363635</v>
      </c>
      <c r="AW27" s="127" t="s">
        <v>77</v>
      </c>
      <c r="AX27" s="119" t="s">
        <v>1215</v>
      </c>
      <c r="AY27" s="270" t="s">
        <v>4747</v>
      </c>
      <c r="AZ27" s="116" t="s">
        <v>69</v>
      </c>
      <c r="BA27" s="116" t="s">
        <v>69</v>
      </c>
    </row>
    <row r="28" spans="2:53" x14ac:dyDescent="0.25">
      <c r="B28" s="116">
        <v>2024</v>
      </c>
      <c r="C28" s="116">
        <v>891780111</v>
      </c>
      <c r="D28" s="117" t="s">
        <v>64</v>
      </c>
      <c r="E28" s="124" t="s">
        <v>4746</v>
      </c>
      <c r="F28" s="124" t="s">
        <v>4745</v>
      </c>
      <c r="G28" s="119">
        <v>0</v>
      </c>
      <c r="H28" s="119" t="s">
        <v>75</v>
      </c>
      <c r="I28" s="117" t="s">
        <v>65</v>
      </c>
      <c r="J28" s="118" t="s">
        <v>4744</v>
      </c>
      <c r="K28" s="124">
        <v>13200000</v>
      </c>
      <c r="L28" s="116" t="s">
        <v>70</v>
      </c>
      <c r="M28" s="124" t="s">
        <v>4360</v>
      </c>
      <c r="N28" s="262">
        <v>57464026</v>
      </c>
      <c r="O28" s="118">
        <v>79</v>
      </c>
      <c r="P28" s="123">
        <v>45309</v>
      </c>
      <c r="Q28" s="118">
        <v>13200000</v>
      </c>
      <c r="R28" s="123">
        <v>45316</v>
      </c>
      <c r="S28" s="118">
        <v>13200000</v>
      </c>
      <c r="T28" s="119" t="s">
        <v>69</v>
      </c>
      <c r="U28" s="261">
        <v>1045725304</v>
      </c>
      <c r="V28" s="263" t="s">
        <v>4620</v>
      </c>
      <c r="W28" s="125">
        <v>45316</v>
      </c>
      <c r="X28" s="125">
        <v>45316</v>
      </c>
      <c r="Y28" s="125" t="s">
        <v>77</v>
      </c>
      <c r="Z28" s="125">
        <v>45473</v>
      </c>
      <c r="AA28" s="124">
        <f t="shared" si="0"/>
        <v>157</v>
      </c>
      <c r="AB28" s="118">
        <v>0</v>
      </c>
      <c r="AC28" s="118">
        <v>0</v>
      </c>
      <c r="AD28" s="118">
        <v>0</v>
      </c>
      <c r="AE28" s="126" t="s">
        <v>77</v>
      </c>
      <c r="AF28" s="124">
        <f t="shared" si="1"/>
        <v>0</v>
      </c>
      <c r="AG28" s="118">
        <v>0</v>
      </c>
      <c r="AH28" s="118">
        <v>0</v>
      </c>
      <c r="AI28" s="123" t="s">
        <v>77</v>
      </c>
      <c r="AJ28" s="119">
        <v>0</v>
      </c>
      <c r="AK28" s="123" t="s">
        <v>77</v>
      </c>
      <c r="AL28" s="123" t="s">
        <v>77</v>
      </c>
      <c r="AM28" s="124">
        <f t="shared" si="2"/>
        <v>0</v>
      </c>
      <c r="AN28" s="124">
        <f>+K28+AC28-AH28</f>
        <v>13200000</v>
      </c>
      <c r="AO28" s="119" t="s">
        <v>69</v>
      </c>
      <c r="AP28" s="118">
        <v>13200000</v>
      </c>
      <c r="AQ28" s="119" t="s">
        <v>1214</v>
      </c>
      <c r="AR28" s="118">
        <v>0</v>
      </c>
      <c r="AS28" s="127" t="s">
        <v>77</v>
      </c>
      <c r="AT28" s="96">
        <v>8400000</v>
      </c>
      <c r="AU28" s="160">
        <f t="shared" si="3"/>
        <v>4800000</v>
      </c>
      <c r="AV28" s="98">
        <f t="shared" si="4"/>
        <v>0.63636363636363635</v>
      </c>
      <c r="AW28" s="127" t="s">
        <v>77</v>
      </c>
      <c r="AX28" s="119" t="s">
        <v>1215</v>
      </c>
      <c r="AY28" s="270" t="s">
        <v>4743</v>
      </c>
      <c r="AZ28" s="116" t="s">
        <v>69</v>
      </c>
      <c r="BA28" s="116" t="s">
        <v>69</v>
      </c>
    </row>
    <row r="29" spans="2:53" x14ac:dyDescent="0.25">
      <c r="B29" s="116">
        <v>2024</v>
      </c>
      <c r="C29" s="116">
        <v>891780111</v>
      </c>
      <c r="D29" s="117" t="s">
        <v>64</v>
      </c>
      <c r="E29" s="124" t="s">
        <v>4742</v>
      </c>
      <c r="F29" s="124" t="s">
        <v>4741</v>
      </c>
      <c r="G29" s="119">
        <v>0</v>
      </c>
      <c r="H29" s="119" t="s">
        <v>75</v>
      </c>
      <c r="I29" s="117" t="s">
        <v>65</v>
      </c>
      <c r="J29" s="118" t="s">
        <v>4740</v>
      </c>
      <c r="K29" s="261">
        <v>11500000</v>
      </c>
      <c r="L29" s="116" t="s">
        <v>70</v>
      </c>
      <c r="M29" s="124" t="s">
        <v>4739</v>
      </c>
      <c r="N29" s="255">
        <v>85150568</v>
      </c>
      <c r="O29" s="118">
        <v>202</v>
      </c>
      <c r="P29" s="123">
        <v>45322</v>
      </c>
      <c r="Q29" s="118">
        <v>11500000</v>
      </c>
      <c r="R29" s="123">
        <v>45322</v>
      </c>
      <c r="S29" s="118">
        <v>11500000</v>
      </c>
      <c r="T29" s="119" t="s">
        <v>69</v>
      </c>
      <c r="U29" s="255">
        <v>84457116</v>
      </c>
      <c r="V29" s="124" t="s">
        <v>4738</v>
      </c>
      <c r="W29" s="125">
        <v>45322</v>
      </c>
      <c r="X29" s="125">
        <v>45323</v>
      </c>
      <c r="Y29" s="125" t="s">
        <v>77</v>
      </c>
      <c r="Z29" s="125">
        <v>45473</v>
      </c>
      <c r="AA29" s="124">
        <f t="shared" si="0"/>
        <v>150</v>
      </c>
      <c r="AB29" s="118">
        <v>0</v>
      </c>
      <c r="AC29" s="118">
        <v>0</v>
      </c>
      <c r="AD29" s="118">
        <v>0</v>
      </c>
      <c r="AE29" s="126" t="s">
        <v>77</v>
      </c>
      <c r="AF29" s="124">
        <f t="shared" si="1"/>
        <v>0</v>
      </c>
      <c r="AG29" s="118">
        <v>0</v>
      </c>
      <c r="AH29" s="118">
        <v>0</v>
      </c>
      <c r="AI29" s="123" t="s">
        <v>77</v>
      </c>
      <c r="AJ29" s="119">
        <v>0</v>
      </c>
      <c r="AK29" s="123" t="s">
        <v>77</v>
      </c>
      <c r="AL29" s="123" t="s">
        <v>77</v>
      </c>
      <c r="AM29" s="124">
        <f t="shared" si="2"/>
        <v>0</v>
      </c>
      <c r="AN29" s="124">
        <f>+K29+AC29-AH29</f>
        <v>11500000</v>
      </c>
      <c r="AO29" s="119" t="s">
        <v>69</v>
      </c>
      <c r="AP29" s="118">
        <v>11500000</v>
      </c>
      <c r="AQ29" s="119" t="s">
        <v>1214</v>
      </c>
      <c r="AR29" s="118">
        <v>0</v>
      </c>
      <c r="AS29" s="127" t="s">
        <v>77</v>
      </c>
      <c r="AT29" s="96">
        <v>6900000</v>
      </c>
      <c r="AU29" s="160">
        <f t="shared" si="3"/>
        <v>4600000</v>
      </c>
      <c r="AV29" s="98">
        <f t="shared" si="4"/>
        <v>0.6</v>
      </c>
      <c r="AW29" s="127" t="s">
        <v>77</v>
      </c>
      <c r="AX29" s="119" t="s">
        <v>1215</v>
      </c>
      <c r="AY29" s="270" t="s">
        <v>4737</v>
      </c>
      <c r="AZ29" s="116" t="s">
        <v>69</v>
      </c>
      <c r="BA29" s="116" t="s">
        <v>69</v>
      </c>
    </row>
    <row r="30" spans="2:53" x14ac:dyDescent="0.25">
      <c r="B30" s="116">
        <v>2024</v>
      </c>
      <c r="C30" s="116">
        <v>891780111</v>
      </c>
      <c r="D30" s="117" t="s">
        <v>64</v>
      </c>
      <c r="E30" s="124" t="s">
        <v>4736</v>
      </c>
      <c r="F30" s="124" t="s">
        <v>4735</v>
      </c>
      <c r="G30" s="119">
        <v>0</v>
      </c>
      <c r="H30" s="119" t="s">
        <v>75</v>
      </c>
      <c r="I30" s="117" t="s">
        <v>65</v>
      </c>
      <c r="J30" s="118" t="s">
        <v>4734</v>
      </c>
      <c r="K30" s="261">
        <v>11000000</v>
      </c>
      <c r="L30" s="116" t="s">
        <v>70</v>
      </c>
      <c r="M30" s="124" t="s">
        <v>4733</v>
      </c>
      <c r="N30" s="255">
        <v>1020736975</v>
      </c>
      <c r="O30" s="118">
        <v>209</v>
      </c>
      <c r="P30" s="123">
        <v>45322</v>
      </c>
      <c r="Q30" s="118">
        <v>11000000</v>
      </c>
      <c r="R30" s="123">
        <v>45322</v>
      </c>
      <c r="S30" s="118">
        <v>11000000</v>
      </c>
      <c r="T30" s="119" t="s">
        <v>69</v>
      </c>
      <c r="U30" s="264">
        <v>36669725</v>
      </c>
      <c r="V30" s="124" t="s">
        <v>4660</v>
      </c>
      <c r="W30" s="125">
        <v>45322</v>
      </c>
      <c r="X30" s="125">
        <v>45323</v>
      </c>
      <c r="Y30" s="125" t="s">
        <v>77</v>
      </c>
      <c r="Z30" s="125">
        <v>45473</v>
      </c>
      <c r="AA30" s="124">
        <f t="shared" si="0"/>
        <v>150</v>
      </c>
      <c r="AB30" s="118">
        <v>0</v>
      </c>
      <c r="AC30" s="118">
        <v>0</v>
      </c>
      <c r="AD30" s="118">
        <v>0</v>
      </c>
      <c r="AE30" s="126" t="s">
        <v>77</v>
      </c>
      <c r="AF30" s="124">
        <f t="shared" si="1"/>
        <v>0</v>
      </c>
      <c r="AG30" s="118">
        <v>0</v>
      </c>
      <c r="AH30" s="118">
        <v>0</v>
      </c>
      <c r="AI30" s="123" t="s">
        <v>77</v>
      </c>
      <c r="AJ30" s="119">
        <v>0</v>
      </c>
      <c r="AK30" s="123" t="s">
        <v>77</v>
      </c>
      <c r="AL30" s="123" t="s">
        <v>77</v>
      </c>
      <c r="AM30" s="124">
        <f t="shared" si="2"/>
        <v>0</v>
      </c>
      <c r="AN30" s="124">
        <f>+K30+AC30-AH30</f>
        <v>11000000</v>
      </c>
      <c r="AO30" s="119" t="s">
        <v>69</v>
      </c>
      <c r="AP30" s="118">
        <v>11000000</v>
      </c>
      <c r="AQ30" s="119" t="s">
        <v>1214</v>
      </c>
      <c r="AR30" s="118">
        <v>0</v>
      </c>
      <c r="AS30" s="127" t="s">
        <v>77</v>
      </c>
      <c r="AT30" s="96">
        <v>6600000</v>
      </c>
      <c r="AU30" s="160">
        <f t="shared" si="3"/>
        <v>4400000</v>
      </c>
      <c r="AV30" s="98">
        <f t="shared" si="4"/>
        <v>0.6</v>
      </c>
      <c r="AW30" s="127" t="s">
        <v>77</v>
      </c>
      <c r="AX30" s="119" t="s">
        <v>1215</v>
      </c>
      <c r="AY30" s="270" t="s">
        <v>4732</v>
      </c>
      <c r="AZ30" s="116" t="s">
        <v>69</v>
      </c>
      <c r="BA30" s="116" t="s">
        <v>69</v>
      </c>
    </row>
    <row r="31" spans="2:53" x14ac:dyDescent="0.25">
      <c r="B31" s="116">
        <v>2024</v>
      </c>
      <c r="C31" s="116">
        <v>891780111</v>
      </c>
      <c r="D31" s="117" t="s">
        <v>64</v>
      </c>
      <c r="E31" s="124" t="s">
        <v>4731</v>
      </c>
      <c r="F31" s="124" t="s">
        <v>4730</v>
      </c>
      <c r="G31" s="119">
        <v>0</v>
      </c>
      <c r="H31" s="119" t="s">
        <v>75</v>
      </c>
      <c r="I31" s="117" t="s">
        <v>65</v>
      </c>
      <c r="J31" s="118" t="s">
        <v>4729</v>
      </c>
      <c r="K31" s="261">
        <v>16500000</v>
      </c>
      <c r="L31" s="116" t="s">
        <v>70</v>
      </c>
      <c r="M31" s="124" t="s">
        <v>4728</v>
      </c>
      <c r="N31" s="255">
        <v>85466955</v>
      </c>
      <c r="O31" s="118">
        <v>213</v>
      </c>
      <c r="P31" s="123">
        <v>45322</v>
      </c>
      <c r="Q31" s="118">
        <v>22900000</v>
      </c>
      <c r="R31" s="123">
        <v>45322</v>
      </c>
      <c r="S31" s="118">
        <v>16500000</v>
      </c>
      <c r="T31" s="119" t="s">
        <v>69</v>
      </c>
      <c r="U31" s="255">
        <v>7634903</v>
      </c>
      <c r="V31" s="124" t="s">
        <v>4685</v>
      </c>
      <c r="W31" s="125">
        <v>45322</v>
      </c>
      <c r="X31" s="125">
        <v>45323</v>
      </c>
      <c r="Y31" s="125" t="s">
        <v>77</v>
      </c>
      <c r="Z31" s="125">
        <v>45473</v>
      </c>
      <c r="AA31" s="124">
        <f t="shared" si="0"/>
        <v>150</v>
      </c>
      <c r="AB31" s="118">
        <v>1</v>
      </c>
      <c r="AC31" s="118">
        <v>3200000</v>
      </c>
      <c r="AD31" s="118">
        <v>0</v>
      </c>
      <c r="AE31" s="126" t="s">
        <v>77</v>
      </c>
      <c r="AF31" s="124">
        <f t="shared" si="1"/>
        <v>0</v>
      </c>
      <c r="AG31" s="118">
        <v>0</v>
      </c>
      <c r="AH31" s="118">
        <v>0</v>
      </c>
      <c r="AI31" s="123" t="s">
        <v>77</v>
      </c>
      <c r="AJ31" s="119">
        <v>0</v>
      </c>
      <c r="AK31" s="123" t="s">
        <v>77</v>
      </c>
      <c r="AL31" s="123" t="s">
        <v>77</v>
      </c>
      <c r="AM31" s="124">
        <f t="shared" si="2"/>
        <v>0</v>
      </c>
      <c r="AN31" s="124">
        <f>+K31+AC31-AH31</f>
        <v>19700000</v>
      </c>
      <c r="AO31" s="119" t="s">
        <v>69</v>
      </c>
      <c r="AP31" s="118">
        <v>19700000</v>
      </c>
      <c r="AQ31" s="119" t="s">
        <v>1214</v>
      </c>
      <c r="AR31" s="118">
        <v>0</v>
      </c>
      <c r="AS31" s="127" t="s">
        <v>77</v>
      </c>
      <c r="AT31" s="96">
        <v>9900000</v>
      </c>
      <c r="AU31" s="160">
        <f t="shared" si="3"/>
        <v>9800000</v>
      </c>
      <c r="AV31" s="98">
        <f t="shared" si="4"/>
        <v>0.5025380710659898</v>
      </c>
      <c r="AW31" s="127" t="s">
        <v>77</v>
      </c>
      <c r="AX31" s="119" t="s">
        <v>1215</v>
      </c>
      <c r="AY31" s="270" t="s">
        <v>4727</v>
      </c>
      <c r="AZ31" s="116" t="s">
        <v>69</v>
      </c>
      <c r="BA31" s="116" t="s">
        <v>69</v>
      </c>
    </row>
    <row r="32" spans="2:53" x14ac:dyDescent="0.25">
      <c r="B32" s="116">
        <v>2024</v>
      </c>
      <c r="C32" s="116">
        <v>891780111</v>
      </c>
      <c r="D32" s="117" t="s">
        <v>64</v>
      </c>
      <c r="E32" s="124" t="s">
        <v>4726</v>
      </c>
      <c r="F32" s="124" t="s">
        <v>4725</v>
      </c>
      <c r="G32" s="119">
        <v>0</v>
      </c>
      <c r="H32" s="119" t="s">
        <v>75</v>
      </c>
      <c r="I32" s="117" t="s">
        <v>65</v>
      </c>
      <c r="J32" s="118" t="s">
        <v>4724</v>
      </c>
      <c r="K32" s="261">
        <v>12000000</v>
      </c>
      <c r="L32" s="116" t="s">
        <v>70</v>
      </c>
      <c r="M32" s="124" t="s">
        <v>4723</v>
      </c>
      <c r="N32" s="255">
        <v>57450652</v>
      </c>
      <c r="O32" s="118">
        <v>200</v>
      </c>
      <c r="P32" s="123">
        <v>45322</v>
      </c>
      <c r="Q32" s="118">
        <v>12000000</v>
      </c>
      <c r="R32" s="123">
        <v>45322</v>
      </c>
      <c r="S32" s="118">
        <v>12000000</v>
      </c>
      <c r="T32" s="119" t="s">
        <v>69</v>
      </c>
      <c r="U32" s="255">
        <v>1082943891</v>
      </c>
      <c r="V32" s="124" t="s">
        <v>4626</v>
      </c>
      <c r="W32" s="125">
        <v>45322</v>
      </c>
      <c r="X32" s="125">
        <v>45323</v>
      </c>
      <c r="Y32" s="125" t="s">
        <v>77</v>
      </c>
      <c r="Z32" s="125">
        <v>45473</v>
      </c>
      <c r="AA32" s="124">
        <f t="shared" si="0"/>
        <v>150</v>
      </c>
      <c r="AB32" s="118">
        <v>0</v>
      </c>
      <c r="AC32" s="118">
        <v>0</v>
      </c>
      <c r="AD32" s="118">
        <v>0</v>
      </c>
      <c r="AE32" s="126" t="s">
        <v>77</v>
      </c>
      <c r="AF32" s="124">
        <f t="shared" si="1"/>
        <v>0</v>
      </c>
      <c r="AG32" s="118">
        <v>1</v>
      </c>
      <c r="AH32" s="118">
        <v>11600000</v>
      </c>
      <c r="AI32" s="257">
        <v>45327</v>
      </c>
      <c r="AJ32" s="119">
        <v>0</v>
      </c>
      <c r="AK32" s="123" t="s">
        <v>77</v>
      </c>
      <c r="AL32" s="123" t="s">
        <v>77</v>
      </c>
      <c r="AM32" s="124">
        <f t="shared" si="2"/>
        <v>0</v>
      </c>
      <c r="AN32" s="124">
        <f>+K32+AC32-AH32</f>
        <v>400000</v>
      </c>
      <c r="AO32" s="119" t="s">
        <v>69</v>
      </c>
      <c r="AP32" s="118">
        <v>12000000</v>
      </c>
      <c r="AQ32" s="119" t="s">
        <v>1214</v>
      </c>
      <c r="AR32" s="118">
        <v>0</v>
      </c>
      <c r="AS32" s="127" t="s">
        <v>77</v>
      </c>
      <c r="AT32" s="96">
        <v>400000</v>
      </c>
      <c r="AU32" s="160">
        <f t="shared" si="3"/>
        <v>0</v>
      </c>
      <c r="AV32" s="98">
        <f t="shared" si="4"/>
        <v>1</v>
      </c>
      <c r="AW32" s="257">
        <v>45327</v>
      </c>
      <c r="AX32" s="119" t="s">
        <v>1216</v>
      </c>
      <c r="AY32" s="270" t="s">
        <v>4722</v>
      </c>
      <c r="AZ32" s="116" t="s">
        <v>69</v>
      </c>
      <c r="BA32" s="116" t="s">
        <v>69</v>
      </c>
    </row>
    <row r="33" spans="2:53" x14ac:dyDescent="0.25">
      <c r="B33" s="116">
        <v>2024</v>
      </c>
      <c r="C33" s="116">
        <v>891780111</v>
      </c>
      <c r="D33" s="117" t="s">
        <v>64</v>
      </c>
      <c r="E33" s="124" t="s">
        <v>4721</v>
      </c>
      <c r="F33" s="124" t="s">
        <v>4720</v>
      </c>
      <c r="G33" s="119">
        <v>0</v>
      </c>
      <c r="H33" s="119" t="s">
        <v>75</v>
      </c>
      <c r="I33" s="117" t="s">
        <v>65</v>
      </c>
      <c r="J33" s="118" t="s">
        <v>4719</v>
      </c>
      <c r="K33" s="261">
        <v>11500000</v>
      </c>
      <c r="L33" s="116" t="s">
        <v>70</v>
      </c>
      <c r="M33" s="124" t="s">
        <v>4718</v>
      </c>
      <c r="N33" s="255">
        <v>1221972088</v>
      </c>
      <c r="O33" s="118">
        <v>208</v>
      </c>
      <c r="P33" s="123">
        <v>45322</v>
      </c>
      <c r="Q33" s="118">
        <v>11500000</v>
      </c>
      <c r="R33" s="123">
        <v>45322</v>
      </c>
      <c r="S33" s="118">
        <v>11500000</v>
      </c>
      <c r="T33" s="119" t="s">
        <v>69</v>
      </c>
      <c r="U33" s="255">
        <v>7634903</v>
      </c>
      <c r="V33" s="124" t="s">
        <v>4685</v>
      </c>
      <c r="W33" s="125">
        <v>45322</v>
      </c>
      <c r="X33" s="125">
        <v>45323</v>
      </c>
      <c r="Y33" s="125" t="s">
        <v>77</v>
      </c>
      <c r="Z33" s="125">
        <v>45473</v>
      </c>
      <c r="AA33" s="124">
        <f t="shared" si="0"/>
        <v>150</v>
      </c>
      <c r="AB33" s="118">
        <v>0</v>
      </c>
      <c r="AC33" s="118">
        <v>0</v>
      </c>
      <c r="AD33" s="118">
        <v>0</v>
      </c>
      <c r="AE33" s="126" t="s">
        <v>77</v>
      </c>
      <c r="AF33" s="124">
        <f t="shared" si="1"/>
        <v>0</v>
      </c>
      <c r="AG33" s="118">
        <v>0</v>
      </c>
      <c r="AH33" s="118">
        <v>0</v>
      </c>
      <c r="AI33" s="123" t="s">
        <v>77</v>
      </c>
      <c r="AJ33" s="119">
        <v>0</v>
      </c>
      <c r="AK33" s="123" t="s">
        <v>77</v>
      </c>
      <c r="AL33" s="123" t="s">
        <v>77</v>
      </c>
      <c r="AM33" s="124">
        <f t="shared" si="2"/>
        <v>0</v>
      </c>
      <c r="AN33" s="124">
        <f>+K33+AC33-AH33</f>
        <v>11500000</v>
      </c>
      <c r="AO33" s="119" t="s">
        <v>69</v>
      </c>
      <c r="AP33" s="118">
        <v>11500000</v>
      </c>
      <c r="AQ33" s="119" t="s">
        <v>1214</v>
      </c>
      <c r="AR33" s="118">
        <v>0</v>
      </c>
      <c r="AS33" s="127" t="s">
        <v>77</v>
      </c>
      <c r="AT33" s="96">
        <v>6900000</v>
      </c>
      <c r="AU33" s="160">
        <f t="shared" si="3"/>
        <v>4600000</v>
      </c>
      <c r="AV33" s="98">
        <f t="shared" si="4"/>
        <v>0.6</v>
      </c>
      <c r="AW33" s="127" t="s">
        <v>77</v>
      </c>
      <c r="AX33" s="119" t="s">
        <v>1215</v>
      </c>
      <c r="AY33" s="270" t="s">
        <v>4717</v>
      </c>
      <c r="AZ33" s="116" t="s">
        <v>69</v>
      </c>
      <c r="BA33" s="116" t="s">
        <v>69</v>
      </c>
    </row>
    <row r="34" spans="2:53" x14ac:dyDescent="0.25">
      <c r="B34" s="116">
        <v>2024</v>
      </c>
      <c r="C34" s="116">
        <v>891780111</v>
      </c>
      <c r="D34" s="117" t="s">
        <v>64</v>
      </c>
      <c r="E34" s="124" t="s">
        <v>4716</v>
      </c>
      <c r="F34" s="124" t="s">
        <v>4715</v>
      </c>
      <c r="G34" s="119">
        <v>0</v>
      </c>
      <c r="H34" s="119" t="s">
        <v>75</v>
      </c>
      <c r="I34" s="117" t="s">
        <v>65</v>
      </c>
      <c r="J34" s="118" t="s">
        <v>4714</v>
      </c>
      <c r="K34" s="261">
        <v>12000000</v>
      </c>
      <c r="L34" s="116" t="s">
        <v>70</v>
      </c>
      <c r="M34" s="124" t="s">
        <v>4713</v>
      </c>
      <c r="N34" s="255">
        <v>57423259</v>
      </c>
      <c r="O34" s="118">
        <v>199</v>
      </c>
      <c r="P34" s="123">
        <v>45322</v>
      </c>
      <c r="Q34" s="118">
        <v>12000000</v>
      </c>
      <c r="R34" s="123">
        <v>45322</v>
      </c>
      <c r="S34" s="118">
        <v>12000000</v>
      </c>
      <c r="T34" s="119" t="s">
        <v>69</v>
      </c>
      <c r="U34" s="255">
        <v>1098669877</v>
      </c>
      <c r="V34" s="124" t="s">
        <v>4712</v>
      </c>
      <c r="W34" s="125">
        <v>45322</v>
      </c>
      <c r="X34" s="125">
        <v>45323</v>
      </c>
      <c r="Y34" s="125" t="s">
        <v>77</v>
      </c>
      <c r="Z34" s="125">
        <v>45473</v>
      </c>
      <c r="AA34" s="124">
        <f t="shared" si="0"/>
        <v>150</v>
      </c>
      <c r="AB34" s="118">
        <v>0</v>
      </c>
      <c r="AC34" s="118">
        <v>0</v>
      </c>
      <c r="AD34" s="118">
        <v>0</v>
      </c>
      <c r="AE34" s="126" t="s">
        <v>77</v>
      </c>
      <c r="AF34" s="124">
        <f t="shared" si="1"/>
        <v>0</v>
      </c>
      <c r="AG34" s="118">
        <v>0</v>
      </c>
      <c r="AH34" s="118">
        <v>0</v>
      </c>
      <c r="AI34" s="123" t="s">
        <v>77</v>
      </c>
      <c r="AJ34" s="119">
        <v>0</v>
      </c>
      <c r="AK34" s="123" t="s">
        <v>77</v>
      </c>
      <c r="AL34" s="123" t="s">
        <v>77</v>
      </c>
      <c r="AM34" s="124">
        <f t="shared" si="2"/>
        <v>0</v>
      </c>
      <c r="AN34" s="124">
        <f>+K34+AC34-AH34</f>
        <v>12000000</v>
      </c>
      <c r="AO34" s="119" t="s">
        <v>69</v>
      </c>
      <c r="AP34" s="118">
        <v>12000000</v>
      </c>
      <c r="AQ34" s="119" t="s">
        <v>1214</v>
      </c>
      <c r="AR34" s="118">
        <v>0</v>
      </c>
      <c r="AS34" s="127" t="s">
        <v>77</v>
      </c>
      <c r="AT34" s="96">
        <v>7200000</v>
      </c>
      <c r="AU34" s="160">
        <f t="shared" si="3"/>
        <v>4800000</v>
      </c>
      <c r="AV34" s="98">
        <f t="shared" si="4"/>
        <v>0.6</v>
      </c>
      <c r="AW34" s="127" t="s">
        <v>77</v>
      </c>
      <c r="AX34" s="119" t="s">
        <v>1215</v>
      </c>
      <c r="AY34" s="270" t="s">
        <v>4711</v>
      </c>
      <c r="AZ34" s="116" t="s">
        <v>69</v>
      </c>
      <c r="BA34" s="116" t="s">
        <v>69</v>
      </c>
    </row>
    <row r="35" spans="2:53" x14ac:dyDescent="0.25">
      <c r="B35" s="116">
        <v>2024</v>
      </c>
      <c r="C35" s="116">
        <v>891780111</v>
      </c>
      <c r="D35" s="117" t="s">
        <v>64</v>
      </c>
      <c r="E35" s="124" t="s">
        <v>4710</v>
      </c>
      <c r="F35" s="124" t="s">
        <v>4709</v>
      </c>
      <c r="G35" s="119">
        <v>0</v>
      </c>
      <c r="H35" s="119" t="s">
        <v>75</v>
      </c>
      <c r="I35" s="117" t="s">
        <v>65</v>
      </c>
      <c r="J35" s="118" t="s">
        <v>4708</v>
      </c>
      <c r="K35" s="261">
        <v>14000000</v>
      </c>
      <c r="L35" s="116" t="s">
        <v>70</v>
      </c>
      <c r="M35" s="124" t="s">
        <v>4707</v>
      </c>
      <c r="N35" s="255">
        <v>36552616</v>
      </c>
      <c r="O35" s="118">
        <v>203</v>
      </c>
      <c r="P35" s="123">
        <v>45322</v>
      </c>
      <c r="Q35" s="118">
        <v>14000000</v>
      </c>
      <c r="R35" s="123">
        <v>45322</v>
      </c>
      <c r="S35" s="118">
        <v>14000000</v>
      </c>
      <c r="T35" s="119" t="s">
        <v>69</v>
      </c>
      <c r="U35" s="255">
        <v>7634903</v>
      </c>
      <c r="V35" s="124" t="s">
        <v>4685</v>
      </c>
      <c r="W35" s="125">
        <v>45322</v>
      </c>
      <c r="X35" s="125">
        <v>45323</v>
      </c>
      <c r="Y35" s="125" t="s">
        <v>77</v>
      </c>
      <c r="Z35" s="125">
        <v>45473</v>
      </c>
      <c r="AA35" s="124">
        <f t="shared" si="0"/>
        <v>150</v>
      </c>
      <c r="AB35" s="118">
        <v>0</v>
      </c>
      <c r="AC35" s="118">
        <v>0</v>
      </c>
      <c r="AD35" s="118">
        <v>0</v>
      </c>
      <c r="AE35" s="126" t="s">
        <v>77</v>
      </c>
      <c r="AF35" s="124">
        <f t="shared" si="1"/>
        <v>0</v>
      </c>
      <c r="AG35" s="118">
        <v>0</v>
      </c>
      <c r="AH35" s="118">
        <v>0</v>
      </c>
      <c r="AI35" s="123" t="s">
        <v>77</v>
      </c>
      <c r="AJ35" s="119">
        <v>0</v>
      </c>
      <c r="AK35" s="123" t="s">
        <v>77</v>
      </c>
      <c r="AL35" s="123" t="s">
        <v>77</v>
      </c>
      <c r="AM35" s="124">
        <f t="shared" si="2"/>
        <v>0</v>
      </c>
      <c r="AN35" s="124">
        <f>+K35+AC35-AH35</f>
        <v>14000000</v>
      </c>
      <c r="AO35" s="119" t="s">
        <v>69</v>
      </c>
      <c r="AP35" s="118">
        <v>14000000</v>
      </c>
      <c r="AQ35" s="119" t="s">
        <v>1214</v>
      </c>
      <c r="AR35" s="118">
        <v>0</v>
      </c>
      <c r="AS35" s="127" t="s">
        <v>77</v>
      </c>
      <c r="AT35" s="96">
        <v>8400000</v>
      </c>
      <c r="AU35" s="160">
        <f t="shared" si="3"/>
        <v>5600000</v>
      </c>
      <c r="AV35" s="98">
        <f t="shared" si="4"/>
        <v>0.6</v>
      </c>
      <c r="AW35" s="127" t="s">
        <v>77</v>
      </c>
      <c r="AX35" s="119" t="s">
        <v>1215</v>
      </c>
      <c r="AY35" s="270" t="s">
        <v>4706</v>
      </c>
      <c r="AZ35" s="116" t="s">
        <v>69</v>
      </c>
      <c r="BA35" s="116" t="s">
        <v>69</v>
      </c>
    </row>
    <row r="36" spans="2:53" x14ac:dyDescent="0.25">
      <c r="B36" s="116">
        <v>2024</v>
      </c>
      <c r="C36" s="116">
        <v>891780111</v>
      </c>
      <c r="D36" s="117" t="s">
        <v>64</v>
      </c>
      <c r="E36" s="124" t="s">
        <v>4705</v>
      </c>
      <c r="F36" s="124" t="s">
        <v>4704</v>
      </c>
      <c r="G36" s="119">
        <v>0</v>
      </c>
      <c r="H36" s="119" t="s">
        <v>75</v>
      </c>
      <c r="I36" s="117" t="s">
        <v>65</v>
      </c>
      <c r="J36" s="118" t="s">
        <v>4703</v>
      </c>
      <c r="K36" s="261">
        <v>10500000</v>
      </c>
      <c r="L36" s="116" t="s">
        <v>70</v>
      </c>
      <c r="M36" s="124" t="s">
        <v>4702</v>
      </c>
      <c r="N36" s="255">
        <v>1085040743</v>
      </c>
      <c r="O36" s="118">
        <v>210</v>
      </c>
      <c r="P36" s="123">
        <v>45322</v>
      </c>
      <c r="Q36" s="118">
        <v>10500000</v>
      </c>
      <c r="R36" s="123">
        <v>45322</v>
      </c>
      <c r="S36" s="118">
        <v>10500000</v>
      </c>
      <c r="T36" s="119" t="s">
        <v>69</v>
      </c>
      <c r="U36" s="255">
        <v>36564357</v>
      </c>
      <c r="V36" s="124" t="s">
        <v>4691</v>
      </c>
      <c r="W36" s="125">
        <v>45322</v>
      </c>
      <c r="X36" s="125">
        <v>45323</v>
      </c>
      <c r="Y36" s="125" t="s">
        <v>77</v>
      </c>
      <c r="Z36" s="125">
        <v>45473</v>
      </c>
      <c r="AA36" s="124">
        <f t="shared" si="0"/>
        <v>150</v>
      </c>
      <c r="AB36" s="118">
        <v>0</v>
      </c>
      <c r="AC36" s="118">
        <v>0</v>
      </c>
      <c r="AD36" s="118">
        <v>0</v>
      </c>
      <c r="AE36" s="126" t="s">
        <v>77</v>
      </c>
      <c r="AF36" s="124">
        <f t="shared" si="1"/>
        <v>0</v>
      </c>
      <c r="AG36" s="118">
        <v>0</v>
      </c>
      <c r="AH36" s="118">
        <v>0</v>
      </c>
      <c r="AI36" s="123" t="s">
        <v>77</v>
      </c>
      <c r="AJ36" s="119">
        <v>0</v>
      </c>
      <c r="AK36" s="123" t="s">
        <v>77</v>
      </c>
      <c r="AL36" s="123" t="s">
        <v>77</v>
      </c>
      <c r="AM36" s="124">
        <f t="shared" si="2"/>
        <v>0</v>
      </c>
      <c r="AN36" s="124">
        <f>+K36+AC36-AH36</f>
        <v>10500000</v>
      </c>
      <c r="AO36" s="119" t="s">
        <v>69</v>
      </c>
      <c r="AP36" s="118">
        <v>10500000</v>
      </c>
      <c r="AQ36" s="119" t="s">
        <v>1214</v>
      </c>
      <c r="AR36" s="118">
        <v>0</v>
      </c>
      <c r="AS36" s="127" t="s">
        <v>77</v>
      </c>
      <c r="AT36" s="96">
        <v>6300000</v>
      </c>
      <c r="AU36" s="160">
        <f t="shared" si="3"/>
        <v>4200000</v>
      </c>
      <c r="AV36" s="98">
        <f t="shared" si="4"/>
        <v>0.6</v>
      </c>
      <c r="AW36" s="127" t="s">
        <v>77</v>
      </c>
      <c r="AX36" s="119" t="s">
        <v>1215</v>
      </c>
      <c r="AY36" s="270" t="s">
        <v>4701</v>
      </c>
      <c r="AZ36" s="116" t="s">
        <v>69</v>
      </c>
      <c r="BA36" s="116" t="s">
        <v>69</v>
      </c>
    </row>
    <row r="37" spans="2:53" x14ac:dyDescent="0.25">
      <c r="B37" s="116">
        <v>2024</v>
      </c>
      <c r="C37" s="116">
        <v>891780111</v>
      </c>
      <c r="D37" s="117" t="s">
        <v>64</v>
      </c>
      <c r="E37" s="124" t="s">
        <v>4700</v>
      </c>
      <c r="F37" s="124" t="s">
        <v>4699</v>
      </c>
      <c r="G37" s="119">
        <v>0</v>
      </c>
      <c r="H37" s="119" t="s">
        <v>75</v>
      </c>
      <c r="I37" s="117" t="s">
        <v>65</v>
      </c>
      <c r="J37" s="118" t="s">
        <v>4698</v>
      </c>
      <c r="K37" s="261">
        <v>11000000</v>
      </c>
      <c r="L37" s="116" t="s">
        <v>70</v>
      </c>
      <c r="M37" s="124" t="s">
        <v>4697</v>
      </c>
      <c r="N37" s="255">
        <v>1083569978</v>
      </c>
      <c r="O37" s="118">
        <v>205</v>
      </c>
      <c r="P37" s="123">
        <v>45322</v>
      </c>
      <c r="Q37" s="118">
        <v>11000000</v>
      </c>
      <c r="R37" s="123">
        <v>45322</v>
      </c>
      <c r="S37" s="118">
        <v>11000000</v>
      </c>
      <c r="T37" s="119" t="s">
        <v>69</v>
      </c>
      <c r="U37" s="255">
        <v>1082900194</v>
      </c>
      <c r="V37" s="124" t="s">
        <v>4637</v>
      </c>
      <c r="W37" s="125">
        <v>45322</v>
      </c>
      <c r="X37" s="125">
        <v>45323</v>
      </c>
      <c r="Y37" s="125" t="s">
        <v>77</v>
      </c>
      <c r="Z37" s="125">
        <v>45473</v>
      </c>
      <c r="AA37" s="124">
        <f t="shared" si="0"/>
        <v>150</v>
      </c>
      <c r="AB37" s="118">
        <v>0</v>
      </c>
      <c r="AC37" s="118">
        <v>0</v>
      </c>
      <c r="AD37" s="118">
        <v>0</v>
      </c>
      <c r="AE37" s="126" t="s">
        <v>77</v>
      </c>
      <c r="AF37" s="124">
        <f t="shared" si="1"/>
        <v>0</v>
      </c>
      <c r="AG37" s="118">
        <v>0</v>
      </c>
      <c r="AH37" s="118">
        <v>0</v>
      </c>
      <c r="AI37" s="123" t="s">
        <v>77</v>
      </c>
      <c r="AJ37" s="119">
        <v>0</v>
      </c>
      <c r="AK37" s="123" t="s">
        <v>77</v>
      </c>
      <c r="AL37" s="123" t="s">
        <v>77</v>
      </c>
      <c r="AM37" s="124">
        <f t="shared" si="2"/>
        <v>0</v>
      </c>
      <c r="AN37" s="124">
        <f>+K37+AC37-AH37</f>
        <v>11000000</v>
      </c>
      <c r="AO37" s="119" t="s">
        <v>69</v>
      </c>
      <c r="AP37" s="118">
        <v>11000000</v>
      </c>
      <c r="AQ37" s="119" t="s">
        <v>1214</v>
      </c>
      <c r="AR37" s="118">
        <v>0</v>
      </c>
      <c r="AS37" s="127" t="s">
        <v>77</v>
      </c>
      <c r="AT37" s="96">
        <v>6600000</v>
      </c>
      <c r="AU37" s="160">
        <f t="shared" si="3"/>
        <v>4400000</v>
      </c>
      <c r="AV37" s="98">
        <f t="shared" si="4"/>
        <v>0.6</v>
      </c>
      <c r="AW37" s="127" t="s">
        <v>77</v>
      </c>
      <c r="AX37" s="119" t="s">
        <v>1215</v>
      </c>
      <c r="AY37" s="270" t="s">
        <v>4696</v>
      </c>
      <c r="AZ37" s="116" t="s">
        <v>69</v>
      </c>
      <c r="BA37" s="116" t="s">
        <v>69</v>
      </c>
    </row>
    <row r="38" spans="2:53" x14ac:dyDescent="0.25">
      <c r="B38" s="116">
        <v>2024</v>
      </c>
      <c r="C38" s="116">
        <v>891780111</v>
      </c>
      <c r="D38" s="117" t="s">
        <v>64</v>
      </c>
      <c r="E38" s="124" t="s">
        <v>4695</v>
      </c>
      <c r="F38" s="124" t="s">
        <v>4694</v>
      </c>
      <c r="G38" s="119">
        <v>0</v>
      </c>
      <c r="H38" s="119" t="s">
        <v>75</v>
      </c>
      <c r="I38" s="117" t="s">
        <v>65</v>
      </c>
      <c r="J38" s="118" t="s">
        <v>4693</v>
      </c>
      <c r="K38" s="261">
        <v>11500000</v>
      </c>
      <c r="L38" s="116" t="s">
        <v>70</v>
      </c>
      <c r="M38" s="124" t="s">
        <v>4692</v>
      </c>
      <c r="N38" s="255">
        <v>1082981040</v>
      </c>
      <c r="O38" s="118">
        <v>207</v>
      </c>
      <c r="P38" s="123">
        <v>45322</v>
      </c>
      <c r="Q38" s="118">
        <v>11500000</v>
      </c>
      <c r="R38" s="123">
        <v>45322</v>
      </c>
      <c r="S38" s="118">
        <v>11500000</v>
      </c>
      <c r="T38" s="119" t="s">
        <v>69</v>
      </c>
      <c r="U38" s="255">
        <v>36564357</v>
      </c>
      <c r="V38" s="124" t="s">
        <v>4691</v>
      </c>
      <c r="W38" s="125">
        <v>45322</v>
      </c>
      <c r="X38" s="125">
        <v>45323</v>
      </c>
      <c r="Y38" s="125" t="s">
        <v>77</v>
      </c>
      <c r="Z38" s="125">
        <v>45473</v>
      </c>
      <c r="AA38" s="124">
        <f t="shared" si="0"/>
        <v>150</v>
      </c>
      <c r="AB38" s="118">
        <v>0</v>
      </c>
      <c r="AC38" s="118">
        <v>0</v>
      </c>
      <c r="AD38" s="118">
        <v>0</v>
      </c>
      <c r="AE38" s="126" t="s">
        <v>77</v>
      </c>
      <c r="AF38" s="124">
        <f t="shared" si="1"/>
        <v>0</v>
      </c>
      <c r="AG38" s="118">
        <v>0</v>
      </c>
      <c r="AH38" s="118">
        <v>0</v>
      </c>
      <c r="AI38" s="123" t="s">
        <v>77</v>
      </c>
      <c r="AJ38" s="119">
        <v>0</v>
      </c>
      <c r="AK38" s="123" t="s">
        <v>77</v>
      </c>
      <c r="AL38" s="123" t="s">
        <v>77</v>
      </c>
      <c r="AM38" s="124">
        <f t="shared" si="2"/>
        <v>0</v>
      </c>
      <c r="AN38" s="124">
        <f>+K38+AC38-AH38</f>
        <v>11500000</v>
      </c>
      <c r="AO38" s="119" t="s">
        <v>69</v>
      </c>
      <c r="AP38" s="118">
        <v>11500000</v>
      </c>
      <c r="AQ38" s="119" t="s">
        <v>1214</v>
      </c>
      <c r="AR38" s="118">
        <v>0</v>
      </c>
      <c r="AS38" s="127" t="s">
        <v>77</v>
      </c>
      <c r="AT38" s="96">
        <v>6900000</v>
      </c>
      <c r="AU38" s="160">
        <f t="shared" si="3"/>
        <v>4600000</v>
      </c>
      <c r="AV38" s="98">
        <f t="shared" si="4"/>
        <v>0.6</v>
      </c>
      <c r="AW38" s="127" t="s">
        <v>77</v>
      </c>
      <c r="AX38" s="119" t="s">
        <v>1215</v>
      </c>
      <c r="AY38" s="270" t="s">
        <v>4690</v>
      </c>
      <c r="AZ38" s="116" t="s">
        <v>69</v>
      </c>
      <c r="BA38" s="116" t="s">
        <v>69</v>
      </c>
    </row>
    <row r="39" spans="2:53" x14ac:dyDescent="0.25">
      <c r="B39" s="116">
        <v>2024</v>
      </c>
      <c r="C39" s="116">
        <v>891780111</v>
      </c>
      <c r="D39" s="117" t="s">
        <v>64</v>
      </c>
      <c r="E39" s="124" t="s">
        <v>4689</v>
      </c>
      <c r="F39" s="124" t="s">
        <v>4688</v>
      </c>
      <c r="G39" s="119">
        <v>0</v>
      </c>
      <c r="H39" s="119" t="s">
        <v>75</v>
      </c>
      <c r="I39" s="117" t="s">
        <v>65</v>
      </c>
      <c r="J39" s="118" t="s">
        <v>4687</v>
      </c>
      <c r="K39" s="261">
        <v>13500000</v>
      </c>
      <c r="L39" s="116" t="s">
        <v>70</v>
      </c>
      <c r="M39" s="124" t="s">
        <v>4686</v>
      </c>
      <c r="N39" s="255">
        <v>1129567153</v>
      </c>
      <c r="O39" s="118">
        <v>201</v>
      </c>
      <c r="P39" s="123">
        <v>45322</v>
      </c>
      <c r="Q39" s="118">
        <v>13500000</v>
      </c>
      <c r="R39" s="123">
        <v>45322</v>
      </c>
      <c r="S39" s="118">
        <v>13500000</v>
      </c>
      <c r="T39" s="119" t="s">
        <v>69</v>
      </c>
      <c r="U39" s="255">
        <v>7634903</v>
      </c>
      <c r="V39" s="124" t="s">
        <v>4685</v>
      </c>
      <c r="W39" s="125">
        <v>45322</v>
      </c>
      <c r="X39" s="125">
        <v>45323</v>
      </c>
      <c r="Y39" s="125" t="s">
        <v>77</v>
      </c>
      <c r="Z39" s="125">
        <v>45473</v>
      </c>
      <c r="AA39" s="124">
        <f t="shared" si="0"/>
        <v>150</v>
      </c>
      <c r="AB39" s="118">
        <v>0</v>
      </c>
      <c r="AC39" s="118">
        <v>0</v>
      </c>
      <c r="AD39" s="118">
        <v>0</v>
      </c>
      <c r="AE39" s="126" t="s">
        <v>77</v>
      </c>
      <c r="AF39" s="124">
        <f t="shared" si="1"/>
        <v>0</v>
      </c>
      <c r="AG39" s="118">
        <v>0</v>
      </c>
      <c r="AH39" s="118">
        <v>0</v>
      </c>
      <c r="AI39" s="123" t="s">
        <v>77</v>
      </c>
      <c r="AJ39" s="119">
        <v>0</v>
      </c>
      <c r="AK39" s="123" t="s">
        <v>77</v>
      </c>
      <c r="AL39" s="123" t="s">
        <v>77</v>
      </c>
      <c r="AM39" s="124">
        <f t="shared" si="2"/>
        <v>0</v>
      </c>
      <c r="AN39" s="124">
        <f>+K39+AC39-AH39</f>
        <v>13500000</v>
      </c>
      <c r="AO39" s="119" t="s">
        <v>69</v>
      </c>
      <c r="AP39" s="118">
        <v>13500000</v>
      </c>
      <c r="AQ39" s="119" t="s">
        <v>1214</v>
      </c>
      <c r="AR39" s="118">
        <v>0</v>
      </c>
      <c r="AS39" s="127" t="s">
        <v>77</v>
      </c>
      <c r="AT39" s="96">
        <v>5400000</v>
      </c>
      <c r="AU39" s="160">
        <f t="shared" si="3"/>
        <v>8100000</v>
      </c>
      <c r="AV39" s="98">
        <f t="shared" si="4"/>
        <v>0.4</v>
      </c>
      <c r="AW39" s="127" t="s">
        <v>77</v>
      </c>
      <c r="AX39" s="119" t="s">
        <v>1215</v>
      </c>
      <c r="AY39" s="270" t="s">
        <v>4684</v>
      </c>
      <c r="AZ39" s="116" t="s">
        <v>69</v>
      </c>
      <c r="BA39" s="116" t="s">
        <v>69</v>
      </c>
    </row>
    <row r="40" spans="2:53" x14ac:dyDescent="0.25">
      <c r="B40" s="116">
        <v>2024</v>
      </c>
      <c r="C40" s="116">
        <v>891780111</v>
      </c>
      <c r="D40" s="117" t="s">
        <v>64</v>
      </c>
      <c r="E40" s="124" t="s">
        <v>4683</v>
      </c>
      <c r="F40" s="124" t="s">
        <v>4682</v>
      </c>
      <c r="G40" s="119">
        <v>0</v>
      </c>
      <c r="H40" s="119" t="s">
        <v>75</v>
      </c>
      <c r="I40" s="117" t="s">
        <v>65</v>
      </c>
      <c r="J40" s="118" t="s">
        <v>4681</v>
      </c>
      <c r="K40" s="261">
        <v>10000000</v>
      </c>
      <c r="L40" s="116" t="s">
        <v>70</v>
      </c>
      <c r="M40" s="124" t="s">
        <v>4680</v>
      </c>
      <c r="N40" s="255">
        <v>1004347197</v>
      </c>
      <c r="O40" s="118">
        <v>204</v>
      </c>
      <c r="P40" s="123">
        <v>45330</v>
      </c>
      <c r="Q40" s="118">
        <v>10000000</v>
      </c>
      <c r="R40" s="123">
        <v>45330</v>
      </c>
      <c r="S40" s="118">
        <v>10000000</v>
      </c>
      <c r="T40" s="119" t="s">
        <v>69</v>
      </c>
      <c r="U40" s="255">
        <v>12561250</v>
      </c>
      <c r="V40" s="124" t="s">
        <v>4654</v>
      </c>
      <c r="W40" s="125">
        <v>45330</v>
      </c>
      <c r="X40" s="125">
        <v>45330</v>
      </c>
      <c r="Y40" s="125" t="s">
        <v>77</v>
      </c>
      <c r="Z40" s="125">
        <v>45473</v>
      </c>
      <c r="AA40" s="124">
        <f t="shared" si="0"/>
        <v>143</v>
      </c>
      <c r="AB40" s="118">
        <v>0</v>
      </c>
      <c r="AC40" s="118">
        <v>0</v>
      </c>
      <c r="AD40" s="118">
        <v>0</v>
      </c>
      <c r="AE40" s="126" t="s">
        <v>77</v>
      </c>
      <c r="AF40" s="124">
        <f t="shared" si="1"/>
        <v>0</v>
      </c>
      <c r="AG40" s="118">
        <v>0</v>
      </c>
      <c r="AH40" s="118">
        <v>0</v>
      </c>
      <c r="AI40" s="123" t="s">
        <v>77</v>
      </c>
      <c r="AJ40" s="119">
        <v>0</v>
      </c>
      <c r="AK40" s="123" t="s">
        <v>77</v>
      </c>
      <c r="AL40" s="123" t="s">
        <v>77</v>
      </c>
      <c r="AM40" s="124">
        <f t="shared" si="2"/>
        <v>0</v>
      </c>
      <c r="AN40" s="124">
        <f>+K40+AC40-AH40</f>
        <v>10000000</v>
      </c>
      <c r="AO40" s="119" t="s">
        <v>69</v>
      </c>
      <c r="AP40" s="118">
        <v>10000000</v>
      </c>
      <c r="AQ40" s="119" t="s">
        <v>1214</v>
      </c>
      <c r="AR40" s="118">
        <v>0</v>
      </c>
      <c r="AS40" s="127" t="s">
        <v>77</v>
      </c>
      <c r="AT40" s="96">
        <v>6000000</v>
      </c>
      <c r="AU40" s="160">
        <f t="shared" si="3"/>
        <v>4000000</v>
      </c>
      <c r="AV40" s="98">
        <f t="shared" si="4"/>
        <v>0.6</v>
      </c>
      <c r="AW40" s="127" t="s">
        <v>77</v>
      </c>
      <c r="AX40" s="119" t="s">
        <v>1215</v>
      </c>
      <c r="AY40" s="270" t="s">
        <v>4679</v>
      </c>
      <c r="AZ40" s="116" t="s">
        <v>69</v>
      </c>
      <c r="BA40" s="116" t="s">
        <v>69</v>
      </c>
    </row>
    <row r="41" spans="2:53" x14ac:dyDescent="0.25">
      <c r="B41" s="116">
        <v>2024</v>
      </c>
      <c r="C41" s="116">
        <v>891780111</v>
      </c>
      <c r="D41" s="117" t="s">
        <v>64</v>
      </c>
      <c r="E41" s="124" t="s">
        <v>4678</v>
      </c>
      <c r="F41" s="124" t="s">
        <v>4677</v>
      </c>
      <c r="G41" s="119">
        <v>0</v>
      </c>
      <c r="H41" s="119" t="s">
        <v>75</v>
      </c>
      <c r="I41" s="117" t="s">
        <v>65</v>
      </c>
      <c r="J41" s="118" t="s">
        <v>4676</v>
      </c>
      <c r="K41" s="261">
        <v>4400000</v>
      </c>
      <c r="L41" s="116" t="s">
        <v>70</v>
      </c>
      <c r="M41" s="124" t="s">
        <v>3291</v>
      </c>
      <c r="N41" s="255">
        <v>1083022769</v>
      </c>
      <c r="O41" s="118">
        <v>206</v>
      </c>
      <c r="P41" s="123">
        <v>45322</v>
      </c>
      <c r="Q41" s="118">
        <v>4400000</v>
      </c>
      <c r="R41" s="123">
        <v>45330</v>
      </c>
      <c r="S41" s="118">
        <v>4400000</v>
      </c>
      <c r="T41" s="119" t="s">
        <v>69</v>
      </c>
      <c r="U41" s="261">
        <v>1045725304</v>
      </c>
      <c r="V41" s="263" t="s">
        <v>4620</v>
      </c>
      <c r="W41" s="125">
        <v>45330</v>
      </c>
      <c r="X41" s="125">
        <v>45330</v>
      </c>
      <c r="Y41" s="125" t="s">
        <v>77</v>
      </c>
      <c r="Z41" s="125">
        <v>45382</v>
      </c>
      <c r="AA41" s="124">
        <f t="shared" si="0"/>
        <v>52</v>
      </c>
      <c r="AB41" s="118">
        <v>0</v>
      </c>
      <c r="AC41" s="118">
        <v>0</v>
      </c>
      <c r="AD41" s="118">
        <v>0</v>
      </c>
      <c r="AE41" s="126" t="s">
        <v>77</v>
      </c>
      <c r="AF41" s="124">
        <f t="shared" si="1"/>
        <v>0</v>
      </c>
      <c r="AG41" s="118">
        <v>0</v>
      </c>
      <c r="AH41" s="118">
        <v>0</v>
      </c>
      <c r="AI41" s="123" t="s">
        <v>77</v>
      </c>
      <c r="AJ41" s="119">
        <v>0</v>
      </c>
      <c r="AK41" s="123" t="s">
        <v>77</v>
      </c>
      <c r="AL41" s="123" t="s">
        <v>77</v>
      </c>
      <c r="AM41" s="124">
        <f t="shared" si="2"/>
        <v>0</v>
      </c>
      <c r="AN41" s="124">
        <f>+K41+AC41-AH41</f>
        <v>4400000</v>
      </c>
      <c r="AO41" s="119" t="s">
        <v>69</v>
      </c>
      <c r="AP41" s="118">
        <v>4400000</v>
      </c>
      <c r="AQ41" s="119" t="s">
        <v>1214</v>
      </c>
      <c r="AR41" s="118">
        <v>0</v>
      </c>
      <c r="AS41" s="127" t="s">
        <v>77</v>
      </c>
      <c r="AT41" s="96">
        <v>4400000</v>
      </c>
      <c r="AU41" s="160">
        <f t="shared" si="3"/>
        <v>0</v>
      </c>
      <c r="AV41" s="98">
        <f t="shared" si="4"/>
        <v>1</v>
      </c>
      <c r="AW41" s="127" t="s">
        <v>77</v>
      </c>
      <c r="AX41" s="119" t="s">
        <v>1497</v>
      </c>
      <c r="AY41" s="270" t="s">
        <v>4675</v>
      </c>
      <c r="AZ41" s="116" t="s">
        <v>69</v>
      </c>
      <c r="BA41" s="116" t="s">
        <v>69</v>
      </c>
    </row>
    <row r="42" spans="2:53" x14ac:dyDescent="0.25">
      <c r="B42" s="116">
        <v>2024</v>
      </c>
      <c r="C42" s="116">
        <v>891780111</v>
      </c>
      <c r="D42" s="117" t="s">
        <v>64</v>
      </c>
      <c r="E42" s="124" t="s">
        <v>4674</v>
      </c>
      <c r="F42" s="124" t="s">
        <v>4673</v>
      </c>
      <c r="G42" s="119">
        <v>0</v>
      </c>
      <c r="H42" s="119" t="s">
        <v>75</v>
      </c>
      <c r="I42" s="117" t="s">
        <v>65</v>
      </c>
      <c r="J42" s="118" t="s">
        <v>4672</v>
      </c>
      <c r="K42" s="261">
        <v>14400000</v>
      </c>
      <c r="L42" s="116" t="s">
        <v>70</v>
      </c>
      <c r="M42" s="124" t="s">
        <v>4671</v>
      </c>
      <c r="N42" s="255">
        <v>26870452</v>
      </c>
      <c r="O42" s="118">
        <v>367</v>
      </c>
      <c r="P42" s="123">
        <v>45337</v>
      </c>
      <c r="Q42" s="118">
        <v>14400000</v>
      </c>
      <c r="R42" s="123">
        <v>45336</v>
      </c>
      <c r="S42" s="118">
        <v>14400000</v>
      </c>
      <c r="T42" s="119" t="s">
        <v>69</v>
      </c>
      <c r="U42" s="255">
        <v>1082943891</v>
      </c>
      <c r="V42" s="124" t="s">
        <v>4626</v>
      </c>
      <c r="W42" s="125">
        <v>45338</v>
      </c>
      <c r="X42" s="125">
        <v>45338</v>
      </c>
      <c r="Y42" s="125" t="s">
        <v>77</v>
      </c>
      <c r="Z42" s="125">
        <v>45519</v>
      </c>
      <c r="AA42" s="124">
        <f t="shared" si="0"/>
        <v>181</v>
      </c>
      <c r="AB42" s="118">
        <v>0</v>
      </c>
      <c r="AC42" s="118">
        <v>0</v>
      </c>
      <c r="AD42" s="118">
        <v>0</v>
      </c>
      <c r="AE42" s="126" t="s">
        <v>77</v>
      </c>
      <c r="AF42" s="124">
        <f t="shared" si="1"/>
        <v>0</v>
      </c>
      <c r="AG42" s="118">
        <v>0</v>
      </c>
      <c r="AH42" s="118">
        <v>0</v>
      </c>
      <c r="AI42" s="123" t="s">
        <v>77</v>
      </c>
      <c r="AJ42" s="119">
        <v>0</v>
      </c>
      <c r="AK42" s="123" t="s">
        <v>77</v>
      </c>
      <c r="AL42" s="123" t="s">
        <v>77</v>
      </c>
      <c r="AM42" s="124">
        <f t="shared" si="2"/>
        <v>0</v>
      </c>
      <c r="AN42" s="124">
        <f>+K42+AC42-AH42</f>
        <v>14400000</v>
      </c>
      <c r="AO42" s="119" t="s">
        <v>69</v>
      </c>
      <c r="AP42" s="118">
        <v>14400000</v>
      </c>
      <c r="AQ42" s="119" t="s">
        <v>1214</v>
      </c>
      <c r="AR42" s="118">
        <v>0</v>
      </c>
      <c r="AS42" s="127" t="s">
        <v>77</v>
      </c>
      <c r="AT42" s="96">
        <v>4800000</v>
      </c>
      <c r="AU42" s="160">
        <f t="shared" si="3"/>
        <v>9600000</v>
      </c>
      <c r="AV42" s="98">
        <f t="shared" si="4"/>
        <v>0.33333333333333331</v>
      </c>
      <c r="AW42" s="127" t="s">
        <v>77</v>
      </c>
      <c r="AX42" s="119" t="s">
        <v>1215</v>
      </c>
      <c r="AY42" s="270" t="s">
        <v>4670</v>
      </c>
      <c r="AZ42" s="116" t="s">
        <v>69</v>
      </c>
      <c r="BA42" s="116" t="s">
        <v>3456</v>
      </c>
    </row>
    <row r="43" spans="2:53" x14ac:dyDescent="0.25">
      <c r="B43" s="116">
        <v>2024</v>
      </c>
      <c r="C43" s="116">
        <v>891780111</v>
      </c>
      <c r="D43" s="117" t="s">
        <v>64</v>
      </c>
      <c r="E43" s="124" t="s">
        <v>4669</v>
      </c>
      <c r="F43" s="124" t="s">
        <v>4668</v>
      </c>
      <c r="G43" s="119">
        <v>0</v>
      </c>
      <c r="H43" s="119" t="s">
        <v>75</v>
      </c>
      <c r="I43" s="117" t="s">
        <v>65</v>
      </c>
      <c r="J43" s="118" t="s">
        <v>4667</v>
      </c>
      <c r="K43" s="261">
        <v>11250000</v>
      </c>
      <c r="L43" s="116" t="s">
        <v>70</v>
      </c>
      <c r="M43" s="124" t="s">
        <v>4666</v>
      </c>
      <c r="N43" s="255">
        <v>33201287</v>
      </c>
      <c r="O43" s="118">
        <v>451</v>
      </c>
      <c r="P43" s="123">
        <v>45344</v>
      </c>
      <c r="Q43" s="118">
        <v>11250000</v>
      </c>
      <c r="R43" s="123">
        <v>45345</v>
      </c>
      <c r="S43" s="118">
        <v>11250000</v>
      </c>
      <c r="T43" s="119" t="s">
        <v>69</v>
      </c>
      <c r="U43" s="255">
        <v>1082943891</v>
      </c>
      <c r="V43" s="124" t="s">
        <v>4626</v>
      </c>
      <c r="W43" s="125">
        <v>45345</v>
      </c>
      <c r="X43" s="125">
        <v>45345</v>
      </c>
      <c r="Y43" s="125" t="s">
        <v>77</v>
      </c>
      <c r="Z43" s="125">
        <v>45526</v>
      </c>
      <c r="AA43" s="124">
        <f t="shared" si="0"/>
        <v>181</v>
      </c>
      <c r="AB43" s="118">
        <v>0</v>
      </c>
      <c r="AC43" s="118">
        <v>0</v>
      </c>
      <c r="AD43" s="118">
        <v>0</v>
      </c>
      <c r="AE43" s="126" t="s">
        <v>77</v>
      </c>
      <c r="AF43" s="124">
        <f t="shared" si="1"/>
        <v>0</v>
      </c>
      <c r="AG43" s="118">
        <v>0</v>
      </c>
      <c r="AH43" s="118">
        <v>0</v>
      </c>
      <c r="AI43" s="123" t="s">
        <v>77</v>
      </c>
      <c r="AJ43" s="119">
        <v>0</v>
      </c>
      <c r="AK43" s="123" t="s">
        <v>77</v>
      </c>
      <c r="AL43" s="123" t="s">
        <v>77</v>
      </c>
      <c r="AM43" s="124">
        <f t="shared" si="2"/>
        <v>0</v>
      </c>
      <c r="AN43" s="124">
        <f>+K43+AC43-AH43</f>
        <v>11250000</v>
      </c>
      <c r="AO43" s="119" t="s">
        <v>69</v>
      </c>
      <c r="AP43" s="118">
        <v>11250000</v>
      </c>
      <c r="AQ43" s="119" t="s">
        <v>1214</v>
      </c>
      <c r="AR43" s="118">
        <v>0</v>
      </c>
      <c r="AS43" s="127" t="s">
        <v>77</v>
      </c>
      <c r="AT43" s="96">
        <v>3750000</v>
      </c>
      <c r="AU43" s="160">
        <f t="shared" si="3"/>
        <v>7500000</v>
      </c>
      <c r="AV43" s="98">
        <f t="shared" si="4"/>
        <v>0.33333333333333331</v>
      </c>
      <c r="AW43" s="127" t="s">
        <v>77</v>
      </c>
      <c r="AX43" s="119" t="s">
        <v>1215</v>
      </c>
      <c r="AY43" s="270" t="s">
        <v>4665</v>
      </c>
      <c r="AZ43" s="116" t="s">
        <v>69</v>
      </c>
      <c r="BA43" s="116" t="s">
        <v>3456</v>
      </c>
    </row>
    <row r="44" spans="2:53" x14ac:dyDescent="0.25">
      <c r="B44" s="116">
        <v>2024</v>
      </c>
      <c r="C44" s="116">
        <v>891780111</v>
      </c>
      <c r="D44" s="117" t="s">
        <v>64</v>
      </c>
      <c r="E44" s="124" t="s">
        <v>4664</v>
      </c>
      <c r="F44" s="124" t="s">
        <v>4663</v>
      </c>
      <c r="G44" s="119">
        <v>0</v>
      </c>
      <c r="H44" s="119" t="s">
        <v>75</v>
      </c>
      <c r="I44" s="117" t="s">
        <v>65</v>
      </c>
      <c r="J44" s="118" t="s">
        <v>4662</v>
      </c>
      <c r="K44" s="261">
        <v>13020000</v>
      </c>
      <c r="L44" s="116" t="s">
        <v>70</v>
      </c>
      <c r="M44" s="124" t="s">
        <v>4661</v>
      </c>
      <c r="N44" s="255">
        <v>26812832</v>
      </c>
      <c r="O44" s="118">
        <v>387</v>
      </c>
      <c r="P44" s="123">
        <v>45338</v>
      </c>
      <c r="Q44" s="118">
        <v>13020000</v>
      </c>
      <c r="R44" s="123">
        <v>45342</v>
      </c>
      <c r="S44" s="118">
        <v>13020000</v>
      </c>
      <c r="T44" s="119" t="s">
        <v>69</v>
      </c>
      <c r="U44" s="264">
        <v>36669725</v>
      </c>
      <c r="V44" s="124" t="s">
        <v>4660</v>
      </c>
      <c r="W44" s="125">
        <v>45342</v>
      </c>
      <c r="X44" s="125">
        <v>45342</v>
      </c>
      <c r="Y44" s="125" t="s">
        <v>77</v>
      </c>
      <c r="Z44" s="125">
        <v>45473</v>
      </c>
      <c r="AA44" s="124">
        <f t="shared" si="0"/>
        <v>131</v>
      </c>
      <c r="AB44" s="118">
        <v>0</v>
      </c>
      <c r="AC44" s="118">
        <v>0</v>
      </c>
      <c r="AD44" s="118">
        <v>0</v>
      </c>
      <c r="AE44" s="126" t="s">
        <v>77</v>
      </c>
      <c r="AF44" s="124">
        <f t="shared" si="1"/>
        <v>0</v>
      </c>
      <c r="AG44" s="118">
        <v>0</v>
      </c>
      <c r="AH44" s="118">
        <v>0</v>
      </c>
      <c r="AI44" s="123" t="s">
        <v>77</v>
      </c>
      <c r="AJ44" s="119">
        <v>0</v>
      </c>
      <c r="AK44" s="123" t="s">
        <v>77</v>
      </c>
      <c r="AL44" s="123" t="s">
        <v>77</v>
      </c>
      <c r="AM44" s="124">
        <f t="shared" si="2"/>
        <v>0</v>
      </c>
      <c r="AN44" s="124">
        <f>+K44+AC44-AH44</f>
        <v>13020000</v>
      </c>
      <c r="AO44" s="119" t="s">
        <v>69</v>
      </c>
      <c r="AP44" s="118">
        <v>13020000</v>
      </c>
      <c r="AQ44" s="119" t="s">
        <v>1214</v>
      </c>
      <c r="AR44" s="118">
        <v>0</v>
      </c>
      <c r="AS44" s="127" t="s">
        <v>77</v>
      </c>
      <c r="AT44" s="96">
        <v>7420000</v>
      </c>
      <c r="AU44" s="160">
        <f t="shared" si="3"/>
        <v>5600000</v>
      </c>
      <c r="AV44" s="98">
        <f t="shared" si="4"/>
        <v>0.56989247311827962</v>
      </c>
      <c r="AW44" s="127" t="s">
        <v>77</v>
      </c>
      <c r="AX44" s="119" t="s">
        <v>1215</v>
      </c>
      <c r="AY44" s="270" t="s">
        <v>4659</v>
      </c>
      <c r="AZ44" s="116" t="s">
        <v>69</v>
      </c>
      <c r="BA44" s="116" t="s">
        <v>69</v>
      </c>
    </row>
    <row r="45" spans="2:53" x14ac:dyDescent="0.25">
      <c r="B45" s="116">
        <v>2024</v>
      </c>
      <c r="C45" s="116">
        <v>891780111</v>
      </c>
      <c r="D45" s="117" t="s">
        <v>64</v>
      </c>
      <c r="E45" s="124" t="s">
        <v>4658</v>
      </c>
      <c r="F45" s="124" t="s">
        <v>4657</v>
      </c>
      <c r="G45" s="119">
        <v>0</v>
      </c>
      <c r="H45" s="119" t="s">
        <v>75</v>
      </c>
      <c r="I45" s="117" t="s">
        <v>65</v>
      </c>
      <c r="J45" s="118" t="s">
        <v>4656</v>
      </c>
      <c r="K45" s="261">
        <v>6320000</v>
      </c>
      <c r="L45" s="116" t="s">
        <v>70</v>
      </c>
      <c r="M45" s="124" t="s">
        <v>4655</v>
      </c>
      <c r="N45" s="255">
        <v>36720593</v>
      </c>
      <c r="O45" s="118">
        <v>594</v>
      </c>
      <c r="P45" s="123">
        <v>45357</v>
      </c>
      <c r="Q45" s="118">
        <v>6320000</v>
      </c>
      <c r="R45" s="123">
        <v>45362</v>
      </c>
      <c r="S45" s="118">
        <v>6320000</v>
      </c>
      <c r="T45" s="119" t="s">
        <v>69</v>
      </c>
      <c r="U45" s="255">
        <v>12561250</v>
      </c>
      <c r="V45" s="255" t="s">
        <v>4654</v>
      </c>
      <c r="W45" s="125">
        <v>45362</v>
      </c>
      <c r="X45" s="125">
        <v>45362</v>
      </c>
      <c r="Y45" s="125" t="s">
        <v>77</v>
      </c>
      <c r="Z45" s="125">
        <v>45458</v>
      </c>
      <c r="AA45" s="124">
        <f t="shared" si="0"/>
        <v>96</v>
      </c>
      <c r="AB45" s="118">
        <v>0</v>
      </c>
      <c r="AC45" s="118">
        <v>0</v>
      </c>
      <c r="AD45" s="118">
        <v>0</v>
      </c>
      <c r="AE45" s="126" t="s">
        <v>77</v>
      </c>
      <c r="AF45" s="124">
        <f t="shared" si="1"/>
        <v>0</v>
      </c>
      <c r="AG45" s="118">
        <v>0</v>
      </c>
      <c r="AH45" s="118">
        <v>0</v>
      </c>
      <c r="AI45" s="123" t="s">
        <v>77</v>
      </c>
      <c r="AJ45" s="119">
        <v>0</v>
      </c>
      <c r="AK45" s="123" t="s">
        <v>77</v>
      </c>
      <c r="AL45" s="123" t="s">
        <v>77</v>
      </c>
      <c r="AM45" s="124">
        <f t="shared" si="2"/>
        <v>0</v>
      </c>
      <c r="AN45" s="124">
        <f>+K45+AC45-AH45</f>
        <v>6320000</v>
      </c>
      <c r="AO45" s="119" t="s">
        <v>69</v>
      </c>
      <c r="AP45" s="118">
        <v>6320000</v>
      </c>
      <c r="AQ45" s="119" t="s">
        <v>1214</v>
      </c>
      <c r="AR45" s="118">
        <v>0</v>
      </c>
      <c r="AS45" s="127" t="s">
        <v>77</v>
      </c>
      <c r="AT45" s="96">
        <v>3320000</v>
      </c>
      <c r="AU45" s="160">
        <f t="shared" si="3"/>
        <v>3000000</v>
      </c>
      <c r="AV45" s="98">
        <f t="shared" si="4"/>
        <v>0.52531645569620256</v>
      </c>
      <c r="AW45" s="127" t="s">
        <v>77</v>
      </c>
      <c r="AX45" s="119" t="s">
        <v>1215</v>
      </c>
      <c r="AY45" s="270" t="s">
        <v>4653</v>
      </c>
      <c r="AZ45" s="116" t="s">
        <v>69</v>
      </c>
      <c r="BA45" s="116" t="s">
        <v>69</v>
      </c>
    </row>
    <row r="46" spans="2:53" x14ac:dyDescent="0.25">
      <c r="B46" s="116">
        <v>2024</v>
      </c>
      <c r="C46" s="116">
        <v>891780111</v>
      </c>
      <c r="D46" s="117" t="s">
        <v>64</v>
      </c>
      <c r="E46" s="124" t="s">
        <v>4652</v>
      </c>
      <c r="F46" s="124" t="s">
        <v>4651</v>
      </c>
      <c r="G46" s="119">
        <v>0</v>
      </c>
      <c r="H46" s="119" t="s">
        <v>75</v>
      </c>
      <c r="I46" s="117" t="s">
        <v>65</v>
      </c>
      <c r="J46" s="118" t="s">
        <v>4650</v>
      </c>
      <c r="K46" s="261">
        <v>10000000</v>
      </c>
      <c r="L46" s="116" t="s">
        <v>70</v>
      </c>
      <c r="M46" s="124" t="s">
        <v>4649</v>
      </c>
      <c r="N46" s="255">
        <v>1082863156</v>
      </c>
      <c r="O46" s="118">
        <v>595</v>
      </c>
      <c r="P46" s="123">
        <v>45357</v>
      </c>
      <c r="Q46" s="118">
        <v>10000000</v>
      </c>
      <c r="R46" s="123">
        <v>45357</v>
      </c>
      <c r="S46" s="118">
        <v>10000000</v>
      </c>
      <c r="T46" s="119" t="s">
        <v>69</v>
      </c>
      <c r="U46" s="255">
        <v>36669977</v>
      </c>
      <c r="V46" s="124" t="s">
        <v>4643</v>
      </c>
      <c r="W46" s="125">
        <v>45362</v>
      </c>
      <c r="X46" s="125">
        <v>45362</v>
      </c>
      <c r="Y46" s="125" t="s">
        <v>77</v>
      </c>
      <c r="Z46" s="125">
        <v>45473</v>
      </c>
      <c r="AA46" s="124">
        <f t="shared" si="0"/>
        <v>111</v>
      </c>
      <c r="AB46" s="118">
        <v>0</v>
      </c>
      <c r="AC46" s="118">
        <v>0</v>
      </c>
      <c r="AD46" s="118">
        <v>0</v>
      </c>
      <c r="AE46" s="126" t="s">
        <v>77</v>
      </c>
      <c r="AF46" s="124">
        <f t="shared" si="1"/>
        <v>0</v>
      </c>
      <c r="AG46" s="118">
        <v>0</v>
      </c>
      <c r="AH46" s="118">
        <v>0</v>
      </c>
      <c r="AI46" s="123" t="s">
        <v>77</v>
      </c>
      <c r="AJ46" s="119">
        <v>0</v>
      </c>
      <c r="AK46" s="123" t="s">
        <v>77</v>
      </c>
      <c r="AL46" s="123" t="s">
        <v>77</v>
      </c>
      <c r="AM46" s="124">
        <f t="shared" si="2"/>
        <v>0</v>
      </c>
      <c r="AN46" s="124">
        <f>+K46+AC46-AH46</f>
        <v>10000000</v>
      </c>
      <c r="AO46" s="119" t="s">
        <v>69</v>
      </c>
      <c r="AP46" s="118">
        <v>10000000</v>
      </c>
      <c r="AQ46" s="119" t="s">
        <v>1214</v>
      </c>
      <c r="AR46" s="118">
        <v>0</v>
      </c>
      <c r="AS46" s="127" t="s">
        <v>77</v>
      </c>
      <c r="AT46" s="96">
        <v>5000000</v>
      </c>
      <c r="AU46" s="160">
        <f t="shared" si="3"/>
        <v>5000000</v>
      </c>
      <c r="AV46" s="98">
        <f t="shared" si="4"/>
        <v>0.5</v>
      </c>
      <c r="AW46" s="127" t="s">
        <v>77</v>
      </c>
      <c r="AX46" s="119" t="s">
        <v>1215</v>
      </c>
      <c r="AY46" s="270" t="s">
        <v>4648</v>
      </c>
      <c r="AZ46" s="116" t="s">
        <v>69</v>
      </c>
      <c r="BA46" s="116" t="s">
        <v>69</v>
      </c>
    </row>
    <row r="47" spans="2:53" x14ac:dyDescent="0.25">
      <c r="B47" s="116">
        <v>2024</v>
      </c>
      <c r="C47" s="116">
        <v>891780111</v>
      </c>
      <c r="D47" s="117" t="s">
        <v>64</v>
      </c>
      <c r="E47" s="124" t="s">
        <v>4647</v>
      </c>
      <c r="F47" s="124" t="s">
        <v>4646</v>
      </c>
      <c r="G47" s="119">
        <v>0</v>
      </c>
      <c r="H47" s="119" t="s">
        <v>75</v>
      </c>
      <c r="I47" s="117" t="s">
        <v>65</v>
      </c>
      <c r="J47" s="118" t="s">
        <v>4645</v>
      </c>
      <c r="K47" s="261">
        <v>8680000</v>
      </c>
      <c r="L47" s="116" t="s">
        <v>70</v>
      </c>
      <c r="M47" s="124" t="s">
        <v>4644</v>
      </c>
      <c r="N47" s="255">
        <v>1082898550</v>
      </c>
      <c r="O47" s="118">
        <v>592</v>
      </c>
      <c r="P47" s="123">
        <v>45357</v>
      </c>
      <c r="Q47" s="118">
        <v>8680000</v>
      </c>
      <c r="R47" s="123">
        <v>45357</v>
      </c>
      <c r="S47" s="118">
        <v>8680000</v>
      </c>
      <c r="T47" s="119" t="s">
        <v>69</v>
      </c>
      <c r="U47" s="255">
        <v>36669977</v>
      </c>
      <c r="V47" s="124" t="s">
        <v>4643</v>
      </c>
      <c r="W47" s="125">
        <v>45362</v>
      </c>
      <c r="X47" s="125">
        <v>45362</v>
      </c>
      <c r="Y47" s="125" t="s">
        <v>77</v>
      </c>
      <c r="Z47" s="125">
        <v>45473</v>
      </c>
      <c r="AA47" s="124">
        <f t="shared" si="0"/>
        <v>111</v>
      </c>
      <c r="AB47" s="118">
        <v>0</v>
      </c>
      <c r="AC47" s="118">
        <v>0</v>
      </c>
      <c r="AD47" s="118">
        <v>0</v>
      </c>
      <c r="AE47" s="126" t="s">
        <v>77</v>
      </c>
      <c r="AF47" s="124">
        <f t="shared" si="1"/>
        <v>0</v>
      </c>
      <c r="AG47" s="118">
        <v>0</v>
      </c>
      <c r="AH47" s="118">
        <v>0</v>
      </c>
      <c r="AI47" s="123" t="s">
        <v>77</v>
      </c>
      <c r="AJ47" s="119">
        <v>0</v>
      </c>
      <c r="AK47" s="123" t="s">
        <v>77</v>
      </c>
      <c r="AL47" s="123" t="s">
        <v>77</v>
      </c>
      <c r="AM47" s="124">
        <f t="shared" si="2"/>
        <v>0</v>
      </c>
      <c r="AN47" s="124">
        <f>+K47+AC47-AH47</f>
        <v>8680000</v>
      </c>
      <c r="AO47" s="119" t="s">
        <v>69</v>
      </c>
      <c r="AP47" s="118">
        <v>8680000</v>
      </c>
      <c r="AQ47" s="119" t="s">
        <v>1214</v>
      </c>
      <c r="AR47" s="118">
        <v>0</v>
      </c>
      <c r="AS47" s="127" t="s">
        <v>77</v>
      </c>
      <c r="AT47" s="96">
        <v>4340000</v>
      </c>
      <c r="AU47" s="160">
        <f t="shared" si="3"/>
        <v>4340000</v>
      </c>
      <c r="AV47" s="98">
        <f t="shared" si="4"/>
        <v>0.5</v>
      </c>
      <c r="AW47" s="127" t="s">
        <v>77</v>
      </c>
      <c r="AX47" s="119" t="s">
        <v>1215</v>
      </c>
      <c r="AY47" s="270" t="s">
        <v>4642</v>
      </c>
      <c r="AZ47" s="116" t="s">
        <v>69</v>
      </c>
      <c r="BA47" s="116" t="s">
        <v>69</v>
      </c>
    </row>
    <row r="48" spans="2:53" x14ac:dyDescent="0.25">
      <c r="B48" s="116">
        <v>2024</v>
      </c>
      <c r="C48" s="116">
        <v>891780111</v>
      </c>
      <c r="D48" s="117" t="s">
        <v>64</v>
      </c>
      <c r="E48" s="124" t="s">
        <v>4641</v>
      </c>
      <c r="F48" s="124" t="s">
        <v>4640</v>
      </c>
      <c r="G48" s="119">
        <v>0</v>
      </c>
      <c r="H48" s="119" t="s">
        <v>75</v>
      </c>
      <c r="I48" s="117" t="s">
        <v>65</v>
      </c>
      <c r="J48" s="118" t="s">
        <v>4639</v>
      </c>
      <c r="K48" s="261">
        <v>8000000</v>
      </c>
      <c r="L48" s="116" t="s">
        <v>70</v>
      </c>
      <c r="M48" s="124" t="s">
        <v>4638</v>
      </c>
      <c r="N48" s="255">
        <v>1080021566</v>
      </c>
      <c r="O48" s="118">
        <v>697</v>
      </c>
      <c r="P48" s="123">
        <v>45366</v>
      </c>
      <c r="Q48" s="118">
        <v>8000000</v>
      </c>
      <c r="R48" s="123">
        <v>45366</v>
      </c>
      <c r="S48" s="118">
        <v>8000000</v>
      </c>
      <c r="T48" s="119" t="s">
        <v>69</v>
      </c>
      <c r="U48" s="255">
        <v>1082900194</v>
      </c>
      <c r="V48" s="124" t="s">
        <v>4637</v>
      </c>
      <c r="W48" s="125">
        <v>45366</v>
      </c>
      <c r="X48" s="125">
        <v>45366</v>
      </c>
      <c r="Y48" s="125" t="s">
        <v>77</v>
      </c>
      <c r="Z48" s="125">
        <v>45473</v>
      </c>
      <c r="AA48" s="124">
        <f t="shared" si="0"/>
        <v>107</v>
      </c>
      <c r="AB48" s="118">
        <v>0</v>
      </c>
      <c r="AC48" s="118">
        <v>0</v>
      </c>
      <c r="AD48" s="118">
        <v>0</v>
      </c>
      <c r="AE48" s="126" t="s">
        <v>77</v>
      </c>
      <c r="AF48" s="124">
        <f t="shared" si="1"/>
        <v>0</v>
      </c>
      <c r="AG48" s="118">
        <v>0</v>
      </c>
      <c r="AH48" s="118">
        <v>0</v>
      </c>
      <c r="AI48" s="123" t="s">
        <v>77</v>
      </c>
      <c r="AJ48" s="119">
        <v>0</v>
      </c>
      <c r="AK48" s="123" t="s">
        <v>77</v>
      </c>
      <c r="AL48" s="123" t="s">
        <v>77</v>
      </c>
      <c r="AM48" s="124">
        <f t="shared" si="2"/>
        <v>0</v>
      </c>
      <c r="AN48" s="124">
        <f>+K48+AC48-AH48</f>
        <v>8000000</v>
      </c>
      <c r="AO48" s="119" t="s">
        <v>69</v>
      </c>
      <c r="AP48" s="118">
        <v>8000000</v>
      </c>
      <c r="AQ48" s="119" t="s">
        <v>1214</v>
      </c>
      <c r="AR48" s="118">
        <v>0</v>
      </c>
      <c r="AS48" s="127" t="s">
        <v>77</v>
      </c>
      <c r="AT48" s="96">
        <v>3600000</v>
      </c>
      <c r="AU48" s="160">
        <f t="shared" si="3"/>
        <v>4400000</v>
      </c>
      <c r="AV48" s="98">
        <f t="shared" si="4"/>
        <v>0.45</v>
      </c>
      <c r="AW48" s="127" t="s">
        <v>77</v>
      </c>
      <c r="AX48" s="119" t="s">
        <v>1215</v>
      </c>
      <c r="AY48" s="270" t="s">
        <v>4636</v>
      </c>
      <c r="AZ48" s="116" t="s">
        <v>69</v>
      </c>
      <c r="BA48" s="116" t="s">
        <v>69</v>
      </c>
    </row>
    <row r="49" spans="2:53" x14ac:dyDescent="0.25">
      <c r="B49" s="116">
        <v>2024</v>
      </c>
      <c r="C49" s="116">
        <v>891780111</v>
      </c>
      <c r="D49" s="117" t="s">
        <v>64</v>
      </c>
      <c r="E49" s="124" t="s">
        <v>4635</v>
      </c>
      <c r="F49" s="124" t="s">
        <v>4634</v>
      </c>
      <c r="G49" s="119">
        <v>0</v>
      </c>
      <c r="H49" s="119" t="s">
        <v>75</v>
      </c>
      <c r="I49" s="117" t="s">
        <v>65</v>
      </c>
      <c r="J49" s="118" t="s">
        <v>4633</v>
      </c>
      <c r="K49" s="261">
        <v>6000000</v>
      </c>
      <c r="L49" s="116" t="s">
        <v>70</v>
      </c>
      <c r="M49" s="124" t="s">
        <v>4632</v>
      </c>
      <c r="N49" s="255">
        <v>73127805</v>
      </c>
      <c r="O49" s="118">
        <v>593</v>
      </c>
      <c r="P49" s="123">
        <v>45357</v>
      </c>
      <c r="Q49" s="118">
        <v>6000000</v>
      </c>
      <c r="R49" s="123">
        <v>45371</v>
      </c>
      <c r="S49" s="118">
        <v>6000000</v>
      </c>
      <c r="T49" s="119" t="s">
        <v>69</v>
      </c>
      <c r="U49" s="255">
        <v>1082943891</v>
      </c>
      <c r="V49" s="124" t="s">
        <v>4626</v>
      </c>
      <c r="W49" s="125">
        <v>45371</v>
      </c>
      <c r="X49" s="125">
        <v>45371</v>
      </c>
      <c r="Y49" s="125" t="s">
        <v>77</v>
      </c>
      <c r="Z49" s="125">
        <v>45458</v>
      </c>
      <c r="AA49" s="124">
        <f t="shared" si="0"/>
        <v>87</v>
      </c>
      <c r="AB49" s="118">
        <v>0</v>
      </c>
      <c r="AC49" s="118">
        <v>0</v>
      </c>
      <c r="AD49" s="118">
        <v>0</v>
      </c>
      <c r="AE49" s="126" t="s">
        <v>77</v>
      </c>
      <c r="AF49" s="124">
        <f t="shared" si="1"/>
        <v>0</v>
      </c>
      <c r="AG49" s="118">
        <v>0</v>
      </c>
      <c r="AH49" s="118">
        <v>0</v>
      </c>
      <c r="AI49" s="123" t="s">
        <v>77</v>
      </c>
      <c r="AJ49" s="119">
        <v>0</v>
      </c>
      <c r="AK49" s="123" t="s">
        <v>77</v>
      </c>
      <c r="AL49" s="123" t="s">
        <v>77</v>
      </c>
      <c r="AM49" s="124">
        <f t="shared" si="2"/>
        <v>0</v>
      </c>
      <c r="AN49" s="124">
        <f>+K49+AC49-AH49</f>
        <v>6000000</v>
      </c>
      <c r="AO49" s="119" t="s">
        <v>69</v>
      </c>
      <c r="AP49" s="118">
        <v>6000000</v>
      </c>
      <c r="AQ49" s="119" t="s">
        <v>1214</v>
      </c>
      <c r="AR49" s="118">
        <v>0</v>
      </c>
      <c r="AS49" s="127" t="s">
        <v>77</v>
      </c>
      <c r="AT49" s="96">
        <v>3000000</v>
      </c>
      <c r="AU49" s="160">
        <f t="shared" si="3"/>
        <v>3000000</v>
      </c>
      <c r="AV49" s="98">
        <f t="shared" si="4"/>
        <v>0.5</v>
      </c>
      <c r="AW49" s="127" t="s">
        <v>77</v>
      </c>
      <c r="AX49" s="119" t="s">
        <v>1215</v>
      </c>
      <c r="AY49" s="270" t="s">
        <v>4631</v>
      </c>
      <c r="AZ49" s="116" t="s">
        <v>69</v>
      </c>
      <c r="BA49" s="116" t="s">
        <v>69</v>
      </c>
    </row>
    <row r="50" spans="2:53" x14ac:dyDescent="0.25">
      <c r="B50" s="116">
        <v>2024</v>
      </c>
      <c r="C50" s="116">
        <v>891780111</v>
      </c>
      <c r="D50" s="117" t="s">
        <v>64</v>
      </c>
      <c r="E50" s="124" t="s">
        <v>4630</v>
      </c>
      <c r="F50" s="124" t="s">
        <v>4629</v>
      </c>
      <c r="G50" s="119">
        <v>0</v>
      </c>
      <c r="H50" s="119" t="s">
        <v>75</v>
      </c>
      <c r="I50" s="117" t="s">
        <v>65</v>
      </c>
      <c r="J50" s="118" t="s">
        <v>4628</v>
      </c>
      <c r="K50" s="261">
        <v>30000000</v>
      </c>
      <c r="L50" s="116" t="s">
        <v>70</v>
      </c>
      <c r="M50" s="124" t="s">
        <v>4627</v>
      </c>
      <c r="N50" s="255">
        <v>900173983</v>
      </c>
      <c r="O50" s="118">
        <v>1084</v>
      </c>
      <c r="P50" s="123">
        <v>45411</v>
      </c>
      <c r="Q50" s="118">
        <v>30000000</v>
      </c>
      <c r="R50" s="123">
        <v>45414</v>
      </c>
      <c r="S50" s="118">
        <v>30000000</v>
      </c>
      <c r="T50" s="119" t="s">
        <v>69</v>
      </c>
      <c r="U50" s="255">
        <v>1082943891</v>
      </c>
      <c r="V50" s="124" t="s">
        <v>4626</v>
      </c>
      <c r="W50" s="125">
        <v>45414</v>
      </c>
      <c r="X50" s="125">
        <v>45414</v>
      </c>
      <c r="Y50" s="125" t="s">
        <v>77</v>
      </c>
      <c r="Z50" s="125">
        <v>45597</v>
      </c>
      <c r="AA50" s="124">
        <f t="shared" si="0"/>
        <v>183</v>
      </c>
      <c r="AB50" s="118">
        <v>0</v>
      </c>
      <c r="AC50" s="118">
        <v>0</v>
      </c>
      <c r="AD50" s="118">
        <v>0</v>
      </c>
      <c r="AE50" s="126" t="s">
        <v>77</v>
      </c>
      <c r="AF50" s="124">
        <f t="shared" si="1"/>
        <v>0</v>
      </c>
      <c r="AG50" s="118">
        <v>0</v>
      </c>
      <c r="AH50" s="118">
        <v>0</v>
      </c>
      <c r="AI50" s="123" t="s">
        <v>77</v>
      </c>
      <c r="AJ50" s="119">
        <v>0</v>
      </c>
      <c r="AK50" s="123" t="s">
        <v>77</v>
      </c>
      <c r="AL50" s="123" t="s">
        <v>77</v>
      </c>
      <c r="AM50" s="124">
        <f t="shared" si="2"/>
        <v>0</v>
      </c>
      <c r="AN50" s="124">
        <f>+K50+AC50-AH50</f>
        <v>30000000</v>
      </c>
      <c r="AO50" s="119" t="s">
        <v>69</v>
      </c>
      <c r="AP50" s="118">
        <v>30000000</v>
      </c>
      <c r="AQ50" s="119" t="s">
        <v>1214</v>
      </c>
      <c r="AR50" s="118">
        <v>0</v>
      </c>
      <c r="AS50" s="127" t="s">
        <v>77</v>
      </c>
      <c r="AT50" s="96">
        <v>0</v>
      </c>
      <c r="AU50" s="160">
        <f t="shared" si="3"/>
        <v>30000000</v>
      </c>
      <c r="AV50" s="98">
        <f t="shared" si="4"/>
        <v>0</v>
      </c>
      <c r="AW50" s="127" t="s">
        <v>77</v>
      </c>
      <c r="AX50" s="119" t="s">
        <v>1215</v>
      </c>
      <c r="AY50" s="270" t="s">
        <v>4625</v>
      </c>
      <c r="AZ50" s="116" t="s">
        <v>69</v>
      </c>
      <c r="BA50" s="116" t="s">
        <v>3456</v>
      </c>
    </row>
    <row r="51" spans="2:53" ht="15.75" thickBot="1" x14ac:dyDescent="0.3">
      <c r="B51" s="128">
        <v>2024</v>
      </c>
      <c r="C51" s="128">
        <v>891780111</v>
      </c>
      <c r="D51" s="129" t="s">
        <v>64</v>
      </c>
      <c r="E51" s="136" t="s">
        <v>4624</v>
      </c>
      <c r="F51" s="136" t="s">
        <v>4623</v>
      </c>
      <c r="G51" s="131">
        <v>0</v>
      </c>
      <c r="H51" s="131" t="s">
        <v>75</v>
      </c>
      <c r="I51" s="129" t="s">
        <v>65</v>
      </c>
      <c r="J51" s="130" t="s">
        <v>4622</v>
      </c>
      <c r="K51" s="266">
        <v>9720000</v>
      </c>
      <c r="L51" s="128" t="s">
        <v>70</v>
      </c>
      <c r="M51" s="136" t="s">
        <v>4621</v>
      </c>
      <c r="N51" s="267">
        <v>39048685</v>
      </c>
      <c r="O51" s="130">
        <v>1264</v>
      </c>
      <c r="P51" s="140">
        <v>45440</v>
      </c>
      <c r="Q51" s="130">
        <v>9720000</v>
      </c>
      <c r="R51" s="140">
        <v>45440</v>
      </c>
      <c r="S51" s="130">
        <v>9720000</v>
      </c>
      <c r="T51" s="131" t="s">
        <v>69</v>
      </c>
      <c r="U51" s="266">
        <v>1045725304</v>
      </c>
      <c r="V51" s="268" t="s">
        <v>4620</v>
      </c>
      <c r="W51" s="137">
        <v>45440</v>
      </c>
      <c r="X51" s="137">
        <v>45440</v>
      </c>
      <c r="Y51" s="137" t="s">
        <v>77</v>
      </c>
      <c r="Z51" s="137">
        <v>45473</v>
      </c>
      <c r="AA51" s="136">
        <f t="shared" si="0"/>
        <v>33</v>
      </c>
      <c r="AB51" s="130">
        <v>0</v>
      </c>
      <c r="AC51" s="130">
        <v>0</v>
      </c>
      <c r="AD51" s="130">
        <v>0</v>
      </c>
      <c r="AE51" s="139" t="s">
        <v>77</v>
      </c>
      <c r="AF51" s="136">
        <f t="shared" si="1"/>
        <v>0</v>
      </c>
      <c r="AG51" s="130">
        <v>0</v>
      </c>
      <c r="AH51" s="130">
        <v>0</v>
      </c>
      <c r="AI51" s="140" t="s">
        <v>77</v>
      </c>
      <c r="AJ51" s="131">
        <v>0</v>
      </c>
      <c r="AK51" s="140" t="s">
        <v>77</v>
      </c>
      <c r="AL51" s="140" t="s">
        <v>77</v>
      </c>
      <c r="AM51" s="136">
        <f t="shared" si="2"/>
        <v>0</v>
      </c>
      <c r="AN51" s="136">
        <f>+K51+AC51-AH51</f>
        <v>9720000</v>
      </c>
      <c r="AO51" s="131" t="s">
        <v>69</v>
      </c>
      <c r="AP51" s="130">
        <v>9720000</v>
      </c>
      <c r="AQ51" s="131" t="s">
        <v>1214</v>
      </c>
      <c r="AR51" s="130">
        <v>0</v>
      </c>
      <c r="AS51" s="142" t="s">
        <v>77</v>
      </c>
      <c r="AT51" s="229">
        <v>0</v>
      </c>
      <c r="AU51" s="162">
        <f t="shared" si="3"/>
        <v>9720000</v>
      </c>
      <c r="AV51" s="163">
        <f t="shared" si="4"/>
        <v>0</v>
      </c>
      <c r="AW51" s="142" t="s">
        <v>77</v>
      </c>
      <c r="AX51" s="131" t="s">
        <v>1215</v>
      </c>
      <c r="AY51" s="271" t="s">
        <v>4619</v>
      </c>
      <c r="AZ51" s="128" t="s">
        <v>69</v>
      </c>
      <c r="BA51" s="128" t="s">
        <v>69</v>
      </c>
    </row>
    <row r="52" spans="2:53" s="7" customFormat="1" ht="15.75" thickBot="1" x14ac:dyDescent="0.3">
      <c r="B52" s="508" t="s">
        <v>71</v>
      </c>
      <c r="C52" s="509"/>
      <c r="D52" s="510"/>
      <c r="E52" s="146">
        <f>+SUBTOTAL(3,E8:E51)</f>
        <v>44</v>
      </c>
      <c r="F52" s="83"/>
      <c r="G52" s="84"/>
      <c r="H52" s="84"/>
      <c r="I52" s="84"/>
      <c r="J52" s="84"/>
      <c r="K52" s="147">
        <f>SUM(K8:K51)</f>
        <v>562180000</v>
      </c>
      <c r="L52" s="500"/>
      <c r="M52" s="501"/>
      <c r="N52" s="501"/>
      <c r="O52" s="501"/>
      <c r="P52" s="501"/>
      <c r="Q52" s="501"/>
      <c r="R52" s="501"/>
      <c r="S52" s="501"/>
      <c r="T52" s="501"/>
      <c r="U52" s="501"/>
      <c r="V52" s="501"/>
      <c r="W52" s="501"/>
      <c r="X52" s="501"/>
      <c r="Y52" s="501"/>
      <c r="Z52" s="501"/>
      <c r="AA52" s="502"/>
      <c r="AB52" s="144">
        <f>SUM(AB8:AB51)</f>
        <v>1</v>
      </c>
      <c r="AC52" s="145">
        <f>SUM(AC8:AC51)</f>
        <v>3200000</v>
      </c>
      <c r="AD52" s="145">
        <f>SUM(AD8:AD51)</f>
        <v>0</v>
      </c>
      <c r="AE52" s="88"/>
      <c r="AF52" s="145">
        <f>SUM(AF8:AF51)</f>
        <v>0</v>
      </c>
      <c r="AG52" s="145">
        <f>SUM(AG8:AG51)</f>
        <v>1</v>
      </c>
      <c r="AH52" s="148">
        <f>SUM(AH8:AH51)</f>
        <v>11600000</v>
      </c>
      <c r="AI52" s="88"/>
      <c r="AJ52" s="149">
        <f>SUM(AJ8:AJ51)</f>
        <v>1</v>
      </c>
      <c r="AK52" s="500"/>
      <c r="AL52" s="501"/>
      <c r="AM52" s="502"/>
      <c r="AN52" s="144">
        <f>SUM(AN8:AN51)</f>
        <v>553780000</v>
      </c>
      <c r="AO52" s="88"/>
      <c r="AP52" s="150">
        <f>SUM(AP8:AP51)</f>
        <v>565380000</v>
      </c>
      <c r="AQ52" s="88"/>
      <c r="AR52" s="145">
        <f>SUM(AR8:AR51)</f>
        <v>0</v>
      </c>
      <c r="AS52" s="88"/>
      <c r="AT52" s="151">
        <f>SUM(AT8:AT51)</f>
        <v>302720000</v>
      </c>
      <c r="AU52" s="152">
        <f>SUM(AU8:AU51)</f>
        <v>251060000</v>
      </c>
      <c r="AV52" s="515"/>
      <c r="AW52" s="516"/>
      <c r="AX52" s="516"/>
      <c r="AY52" s="516"/>
      <c r="AZ52" s="516"/>
      <c r="BA52" s="517"/>
    </row>
    <row r="57" spans="2:53" x14ac:dyDescent="0.25">
      <c r="AR57" t="s">
        <v>4618</v>
      </c>
    </row>
  </sheetData>
  <sheetProtection formatCells="0" formatColumns="0" formatRows="0" insertRows="0" deleteRows="0" autoFilter="0"/>
  <mergeCells count="22">
    <mergeCell ref="B3:C6"/>
    <mergeCell ref="D3:G4"/>
    <mergeCell ref="AV52:BA52"/>
    <mergeCell ref="AO6:AP6"/>
    <mergeCell ref="B52:D52"/>
    <mergeCell ref="L52:AA52"/>
    <mergeCell ref="AY6:BA6"/>
    <mergeCell ref="M6:N6"/>
    <mergeCell ref="O6:Q6"/>
    <mergeCell ref="R6:S6"/>
    <mergeCell ref="AK52:AM52"/>
    <mergeCell ref="T6:V6"/>
    <mergeCell ref="H3:I5"/>
    <mergeCell ref="E6:G6"/>
    <mergeCell ref="AV6:AX6"/>
    <mergeCell ref="AQ6:AU6"/>
    <mergeCell ref="F5:G5"/>
    <mergeCell ref="AB5:AM5"/>
    <mergeCell ref="W6:AA6"/>
    <mergeCell ref="AB6:AF6"/>
    <mergeCell ref="AG6:AI6"/>
    <mergeCell ref="AJ6:AM6"/>
  </mergeCells>
  <conditionalFormatting sqref="F5 E6">
    <cfRule type="containsText" dxfId="43" priority="17" operator="containsText" text="Seleccione Ordenador">
      <formula>NOT(ISERROR(SEARCH("Seleccione Ordenador",E5)))</formula>
    </cfRule>
  </conditionalFormatting>
  <conditionalFormatting sqref="F5:G5">
    <cfRule type="colorScale" priority="16">
      <colorScale>
        <cfvo type="min"/>
        <cfvo type="percentile" val="50"/>
        <cfvo type="max"/>
        <color rgb="FFF8696B"/>
        <color rgb="FFFFEB84"/>
        <color rgb="FF63BE7B"/>
      </colorScale>
    </cfRule>
  </conditionalFormatting>
  <conditionalFormatting sqref="O14">
    <cfRule type="duplicateValues" dxfId="29" priority="12"/>
  </conditionalFormatting>
  <conditionalFormatting sqref="AA8:AA51 AF8:AF51 AM8:AP51 AU8:AV51">
    <cfRule type="expression" dxfId="28" priority="15">
      <formula>+_xlfn.ISFORMULA(AA8)</formula>
    </cfRule>
  </conditionalFormatting>
  <dataValidations count="9">
    <dataValidation type="list" allowBlank="1" showInputMessage="1" showErrorMessage="1" sqref="AX8:AX51" xr:uid="{63DA7620-CE4C-4F8A-896E-61CFBC4FF58E}">
      <formula1>"Por iniciar,En ejecucion,Suspendido,Terminado,Liquidado"</formula1>
    </dataValidation>
    <dataValidation type="list" allowBlank="1" showInputMessage="1" showErrorMessage="1" sqref="H8:H51" xr:uid="{0702C2A5-72D9-4820-8D3B-D816F8654FDD}">
      <formula1>"OTRO SECTOR"</formula1>
    </dataValidation>
    <dataValidation type="list" allowBlank="1" showInputMessage="1" showErrorMessage="1" sqref="L8:L51" xr:uid="{EE8EE2F2-8BC1-46D7-B28C-9776309D777D}">
      <formula1>"DIRECTA"</formula1>
    </dataValidation>
    <dataValidation type="list" allowBlank="1" showInputMessage="1" showErrorMessage="1" sqref="I8:I51" xr:uid="{824282D2-6949-47C9-9CE1-93CEB98509B5}">
      <formula1>"FUNCIONAMIENTO,INVERSION,OTROS"</formula1>
    </dataValidation>
    <dataValidation type="list" allowBlank="1" showInputMessage="1" showErrorMessage="1" sqref="BA8:BA51" xr:uid="{7299B4FF-1FDF-4CCF-8E6C-D62CC1F07AC6}">
      <formula1>"SI,NA por TIPO Contrato"</formula1>
    </dataValidation>
    <dataValidation type="list" allowBlank="1" showInputMessage="1" showErrorMessage="1" sqref="AZ8:AZ51"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AQ8:AQ51 T8:T51 AO8:AO51" xr:uid="{301B71B2-D3E4-4E77-88BC-DCB7485E0C66}">
      <formula1>"SI,NO"</formula1>
    </dataValidation>
  </dataValidation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452EB-51E9-4F47-8149-2789F33B4378}">
  <dimension ref="A1:BT183"/>
  <sheetViews>
    <sheetView showGridLines="0" zoomScaleNormal="100" workbookViewId="0">
      <selection activeCell="BD169" sqref="BD169"/>
    </sheetView>
  </sheetViews>
  <sheetFormatPr baseColWidth="10" defaultRowHeight="15" x14ac:dyDescent="0.25"/>
  <cols>
    <col min="1" max="1" width="2.5703125" customWidth="1"/>
    <col min="2" max="2" width="9.28515625" customWidth="1"/>
    <col min="3" max="3" width="13.5703125" customWidth="1"/>
    <col min="4" max="4" width="29" customWidth="1"/>
    <col min="5" max="5" width="19.140625" customWidth="1"/>
    <col min="6" max="6" width="18.140625" customWidth="1"/>
    <col min="7" max="7" width="12.42578125" customWidth="1"/>
    <col min="8" max="8" width="16.5703125" customWidth="1"/>
    <col min="9" max="9" width="19.140625" customWidth="1"/>
    <col min="10" max="10" width="18.42578125" customWidth="1"/>
    <col min="11" max="11" width="13.42578125" bestFit="1" customWidth="1"/>
    <col min="12" max="12" width="14.7109375" customWidth="1"/>
    <col min="13" max="13" width="16.140625" customWidth="1"/>
    <col min="14" max="14" width="16.42578125" customWidth="1"/>
    <col min="16" max="16" width="12.42578125" customWidth="1"/>
    <col min="18" max="18" width="14.7109375" customWidth="1"/>
    <col min="19" max="19" width="13.5703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2"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250</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5855</v>
      </c>
      <c r="E5" s="69"/>
      <c r="F5" s="493" t="s">
        <v>3393</v>
      </c>
      <c r="G5" s="493"/>
      <c r="H5" s="491"/>
      <c r="I5" s="492"/>
      <c r="J5" s="68">
        <f>+K6*J4</f>
        <v>325000000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5854</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64.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02" t="s">
        <v>5853</v>
      </c>
      <c r="F8" s="102" t="s">
        <v>5852</v>
      </c>
      <c r="G8" s="105">
        <v>0</v>
      </c>
      <c r="H8" s="105" t="s">
        <v>75</v>
      </c>
      <c r="I8" s="101" t="s">
        <v>65</v>
      </c>
      <c r="J8" s="106" t="s">
        <v>5851</v>
      </c>
      <c r="K8" s="102">
        <v>252278680</v>
      </c>
      <c r="L8" s="100" t="s">
        <v>70</v>
      </c>
      <c r="M8" s="106" t="s">
        <v>5850</v>
      </c>
      <c r="N8" s="107" t="s">
        <v>5849</v>
      </c>
      <c r="O8" s="108">
        <v>49</v>
      </c>
      <c r="P8" s="192">
        <v>45306</v>
      </c>
      <c r="Q8" s="102">
        <v>252278680</v>
      </c>
      <c r="R8" s="192">
        <v>45314</v>
      </c>
      <c r="S8" s="102">
        <v>252278680</v>
      </c>
      <c r="T8" s="105" t="s">
        <v>67</v>
      </c>
      <c r="U8" s="108">
        <v>7633815</v>
      </c>
      <c r="V8" s="106" t="s">
        <v>1185</v>
      </c>
      <c r="W8" s="274">
        <v>45314</v>
      </c>
      <c r="X8" s="192">
        <v>45315</v>
      </c>
      <c r="Y8" s="192">
        <v>45315</v>
      </c>
      <c r="Z8" s="192">
        <v>45321</v>
      </c>
      <c r="AA8" s="110">
        <f t="shared" ref="AA8:AA39" si="0">+IF(Y8="1800-01-01",Z8-X8,Z8-Y8)</f>
        <v>6</v>
      </c>
      <c r="AB8" s="102">
        <v>0</v>
      </c>
      <c r="AC8" s="102">
        <v>0</v>
      </c>
      <c r="AD8" s="102">
        <v>0</v>
      </c>
      <c r="AE8" s="113" t="s">
        <v>77</v>
      </c>
      <c r="AF8" s="110">
        <f t="shared" ref="AF8:AF39" si="1">+IF(AE8="1800-01-01",0,AE8-Z8)</f>
        <v>0</v>
      </c>
      <c r="AG8" s="102">
        <v>0</v>
      </c>
      <c r="AH8" s="102">
        <v>0</v>
      </c>
      <c r="AI8" s="113" t="s">
        <v>77</v>
      </c>
      <c r="AJ8" s="105">
        <v>0</v>
      </c>
      <c r="AK8" s="113" t="s">
        <v>77</v>
      </c>
      <c r="AL8" s="113" t="s">
        <v>77</v>
      </c>
      <c r="AM8" s="110">
        <f t="shared" ref="AM8:AM39" si="2">+IF(AK8="1800-01-01",0,AL8-AK8)</f>
        <v>0</v>
      </c>
      <c r="AN8" s="110">
        <f>+K8+AC8-AH8</f>
        <v>252278680</v>
      </c>
      <c r="AO8" s="105" t="s">
        <v>69</v>
      </c>
      <c r="AP8" s="102">
        <v>252278680</v>
      </c>
      <c r="AQ8" s="105" t="s">
        <v>1214</v>
      </c>
      <c r="AR8" s="102">
        <v>0</v>
      </c>
      <c r="AS8" s="113" t="s">
        <v>77</v>
      </c>
      <c r="AT8" s="191">
        <v>252278680</v>
      </c>
      <c r="AU8" s="156">
        <f t="shared" ref="AU8:AU39" si="3">AN8-AT8</f>
        <v>0</v>
      </c>
      <c r="AV8" s="157">
        <f t="shared" ref="AV8:AV39" si="4">+IFERROR(AT8/AN8,"_")</f>
        <v>1</v>
      </c>
      <c r="AW8" s="113" t="s">
        <v>77</v>
      </c>
      <c r="AX8" s="105" t="s">
        <v>1497</v>
      </c>
      <c r="AY8" s="106" t="s">
        <v>5848</v>
      </c>
      <c r="AZ8" s="100" t="s">
        <v>69</v>
      </c>
      <c r="BA8" s="100" t="s">
        <v>3456</v>
      </c>
    </row>
    <row r="9" spans="1:72" x14ac:dyDescent="0.25">
      <c r="B9" s="116">
        <v>2024</v>
      </c>
      <c r="C9" s="116">
        <v>891780111</v>
      </c>
      <c r="D9" s="117" t="s">
        <v>64</v>
      </c>
      <c r="E9" s="118" t="s">
        <v>5847</v>
      </c>
      <c r="F9" s="118" t="s">
        <v>5846</v>
      </c>
      <c r="G9" s="119">
        <v>0</v>
      </c>
      <c r="H9" s="119" t="s">
        <v>75</v>
      </c>
      <c r="I9" s="117" t="s">
        <v>65</v>
      </c>
      <c r="J9" s="120" t="s">
        <v>5845</v>
      </c>
      <c r="K9" s="118">
        <v>99684000</v>
      </c>
      <c r="L9" s="116" t="s">
        <v>70</v>
      </c>
      <c r="M9" s="120" t="s">
        <v>5844</v>
      </c>
      <c r="N9" s="121" t="s">
        <v>5843</v>
      </c>
      <c r="O9" s="122">
        <v>103</v>
      </c>
      <c r="P9" s="219">
        <v>45310</v>
      </c>
      <c r="Q9" s="118">
        <v>99684000</v>
      </c>
      <c r="R9" s="219">
        <v>45321</v>
      </c>
      <c r="S9" s="118">
        <v>99684000</v>
      </c>
      <c r="T9" s="119" t="s">
        <v>67</v>
      </c>
      <c r="U9" s="122">
        <v>7633815</v>
      </c>
      <c r="V9" s="120" t="s">
        <v>1185</v>
      </c>
      <c r="W9" s="275">
        <v>45321</v>
      </c>
      <c r="X9" s="275">
        <v>45322</v>
      </c>
      <c r="Y9" s="275">
        <v>45322</v>
      </c>
      <c r="Z9" s="275">
        <v>45328</v>
      </c>
      <c r="AA9" s="124">
        <f t="shared" si="0"/>
        <v>6</v>
      </c>
      <c r="AB9" s="118">
        <v>0</v>
      </c>
      <c r="AC9" s="118">
        <v>0</v>
      </c>
      <c r="AD9" s="118">
        <v>0</v>
      </c>
      <c r="AE9" s="126" t="s">
        <v>77</v>
      </c>
      <c r="AF9" s="124">
        <f t="shared" si="1"/>
        <v>0</v>
      </c>
      <c r="AG9" s="118">
        <v>0</v>
      </c>
      <c r="AH9" s="118">
        <v>0</v>
      </c>
      <c r="AI9" s="126" t="s">
        <v>77</v>
      </c>
      <c r="AJ9" s="119">
        <v>0</v>
      </c>
      <c r="AK9" s="126" t="s">
        <v>77</v>
      </c>
      <c r="AL9" s="126" t="s">
        <v>77</v>
      </c>
      <c r="AM9" s="124">
        <f t="shared" si="2"/>
        <v>0</v>
      </c>
      <c r="AN9" s="124">
        <f>+K9+AC9-AH9</f>
        <v>99684000</v>
      </c>
      <c r="AO9" s="119" t="s">
        <v>69</v>
      </c>
      <c r="AP9" s="118">
        <v>99684000</v>
      </c>
      <c r="AQ9" s="119" t="s">
        <v>1214</v>
      </c>
      <c r="AR9" s="118">
        <v>0</v>
      </c>
      <c r="AS9" s="126" t="s">
        <v>77</v>
      </c>
      <c r="AT9" s="96">
        <v>0</v>
      </c>
      <c r="AU9" s="160">
        <f t="shared" si="3"/>
        <v>99684000</v>
      </c>
      <c r="AV9" s="98">
        <f t="shared" si="4"/>
        <v>0</v>
      </c>
      <c r="AW9" s="126" t="s">
        <v>77</v>
      </c>
      <c r="AX9" s="119" t="s">
        <v>1497</v>
      </c>
      <c r="AY9" s="120" t="s">
        <v>5842</v>
      </c>
      <c r="AZ9" s="116" t="s">
        <v>69</v>
      </c>
      <c r="BA9" s="116" t="s">
        <v>3456</v>
      </c>
      <c r="BB9" s="53"/>
    </row>
    <row r="10" spans="1:72" x14ac:dyDescent="0.25">
      <c r="B10" s="116">
        <v>2024</v>
      </c>
      <c r="C10" s="116">
        <v>891780111</v>
      </c>
      <c r="D10" s="117" t="s">
        <v>64</v>
      </c>
      <c r="E10" s="118" t="s">
        <v>5841</v>
      </c>
      <c r="F10" s="118" t="s">
        <v>5840</v>
      </c>
      <c r="G10" s="119">
        <v>0</v>
      </c>
      <c r="H10" s="119" t="s">
        <v>75</v>
      </c>
      <c r="I10" s="117" t="s">
        <v>65</v>
      </c>
      <c r="J10" s="120" t="s">
        <v>5839</v>
      </c>
      <c r="K10" s="118">
        <v>14280000</v>
      </c>
      <c r="L10" s="116" t="s">
        <v>70</v>
      </c>
      <c r="M10" s="120" t="s">
        <v>5838</v>
      </c>
      <c r="N10" s="121" t="s">
        <v>5837</v>
      </c>
      <c r="O10" s="122">
        <v>71</v>
      </c>
      <c r="P10" s="219">
        <v>45308</v>
      </c>
      <c r="Q10" s="118">
        <v>14280000</v>
      </c>
      <c r="R10" s="219">
        <v>45322</v>
      </c>
      <c r="S10" s="118">
        <v>14280000</v>
      </c>
      <c r="T10" s="119" t="s">
        <v>67</v>
      </c>
      <c r="U10" s="122">
        <v>15443332</v>
      </c>
      <c r="V10" s="120" t="s">
        <v>1177</v>
      </c>
      <c r="W10" s="275">
        <v>45322</v>
      </c>
      <c r="X10" s="219">
        <v>45322</v>
      </c>
      <c r="Y10" s="126" t="s">
        <v>77</v>
      </c>
      <c r="Z10" s="275">
        <v>45324</v>
      </c>
      <c r="AA10" s="124">
        <f t="shared" si="0"/>
        <v>2</v>
      </c>
      <c r="AB10" s="118">
        <v>0</v>
      </c>
      <c r="AC10" s="118">
        <v>0</v>
      </c>
      <c r="AD10" s="118">
        <v>0</v>
      </c>
      <c r="AE10" s="126" t="s">
        <v>77</v>
      </c>
      <c r="AF10" s="124">
        <f t="shared" si="1"/>
        <v>0</v>
      </c>
      <c r="AG10" s="118">
        <v>0</v>
      </c>
      <c r="AH10" s="118">
        <v>0</v>
      </c>
      <c r="AI10" s="126" t="s">
        <v>77</v>
      </c>
      <c r="AJ10" s="119">
        <v>0</v>
      </c>
      <c r="AK10" s="126" t="s">
        <v>77</v>
      </c>
      <c r="AL10" s="126" t="s">
        <v>77</v>
      </c>
      <c r="AM10" s="124">
        <f t="shared" si="2"/>
        <v>0</v>
      </c>
      <c r="AN10" s="124">
        <f>+K10+AC10-AH10</f>
        <v>14280000</v>
      </c>
      <c r="AO10" s="119" t="s">
        <v>69</v>
      </c>
      <c r="AP10" s="118">
        <v>14280000</v>
      </c>
      <c r="AQ10" s="119" t="s">
        <v>1214</v>
      </c>
      <c r="AR10" s="118">
        <v>0</v>
      </c>
      <c r="AS10" s="126" t="s">
        <v>77</v>
      </c>
      <c r="AT10" s="96">
        <v>14280000</v>
      </c>
      <c r="AU10" s="160">
        <f t="shared" si="3"/>
        <v>0</v>
      </c>
      <c r="AV10" s="98">
        <f t="shared" si="4"/>
        <v>1</v>
      </c>
      <c r="AW10" s="126" t="s">
        <v>77</v>
      </c>
      <c r="AX10" s="119" t="s">
        <v>1497</v>
      </c>
      <c r="AY10" s="120" t="s">
        <v>5836</v>
      </c>
      <c r="AZ10" s="116" t="s">
        <v>69</v>
      </c>
      <c r="BA10" s="116" t="s">
        <v>3456</v>
      </c>
      <c r="BB10" s="53"/>
    </row>
    <row r="11" spans="1:72" x14ac:dyDescent="0.25">
      <c r="B11" s="116">
        <v>2024</v>
      </c>
      <c r="C11" s="116">
        <v>891780111</v>
      </c>
      <c r="D11" s="117" t="s">
        <v>64</v>
      </c>
      <c r="E11" s="118" t="s">
        <v>5835</v>
      </c>
      <c r="F11" s="118" t="s">
        <v>5834</v>
      </c>
      <c r="G11" s="119">
        <v>0</v>
      </c>
      <c r="H11" s="119" t="s">
        <v>75</v>
      </c>
      <c r="I11" s="117" t="s">
        <v>65</v>
      </c>
      <c r="J11" s="120" t="s">
        <v>5833</v>
      </c>
      <c r="K11" s="118">
        <v>88000000</v>
      </c>
      <c r="L11" s="116" t="s">
        <v>70</v>
      </c>
      <c r="M11" s="120" t="s">
        <v>5832</v>
      </c>
      <c r="N11" s="121" t="s">
        <v>5831</v>
      </c>
      <c r="O11" s="122">
        <v>151</v>
      </c>
      <c r="P11" s="219">
        <v>45316</v>
      </c>
      <c r="Q11" s="118">
        <v>88000000</v>
      </c>
      <c r="R11" s="219">
        <v>45323</v>
      </c>
      <c r="S11" s="118">
        <v>88000000</v>
      </c>
      <c r="T11" s="119" t="s">
        <v>67</v>
      </c>
      <c r="U11" s="122">
        <v>57444673</v>
      </c>
      <c r="V11" s="120" t="s">
        <v>1175</v>
      </c>
      <c r="W11" s="275">
        <v>45323</v>
      </c>
      <c r="X11" s="219">
        <v>45323</v>
      </c>
      <c r="Y11" s="219">
        <v>45323</v>
      </c>
      <c r="Z11" s="219">
        <v>45688</v>
      </c>
      <c r="AA11" s="124">
        <f t="shared" si="0"/>
        <v>365</v>
      </c>
      <c r="AB11" s="118">
        <v>0</v>
      </c>
      <c r="AC11" s="118">
        <v>0</v>
      </c>
      <c r="AD11" s="118">
        <v>0</v>
      </c>
      <c r="AE11" s="126" t="s">
        <v>77</v>
      </c>
      <c r="AF11" s="124">
        <f t="shared" si="1"/>
        <v>0</v>
      </c>
      <c r="AG11" s="118">
        <v>0</v>
      </c>
      <c r="AH11" s="118">
        <v>0</v>
      </c>
      <c r="AI11" s="126" t="s">
        <v>77</v>
      </c>
      <c r="AJ11" s="119">
        <v>0</v>
      </c>
      <c r="AK11" s="126" t="s">
        <v>77</v>
      </c>
      <c r="AL11" s="126" t="s">
        <v>77</v>
      </c>
      <c r="AM11" s="124">
        <f t="shared" si="2"/>
        <v>0</v>
      </c>
      <c r="AN11" s="124">
        <f>+K11+AC11-AH11</f>
        <v>88000000</v>
      </c>
      <c r="AO11" s="119" t="s">
        <v>69</v>
      </c>
      <c r="AP11" s="118">
        <v>88000000</v>
      </c>
      <c r="AQ11" s="119" t="s">
        <v>1214</v>
      </c>
      <c r="AR11" s="118">
        <v>0</v>
      </c>
      <c r="AS11" s="126" t="s">
        <v>77</v>
      </c>
      <c r="AT11" s="96">
        <v>7623092</v>
      </c>
      <c r="AU11" s="160">
        <f t="shared" si="3"/>
        <v>80376908</v>
      </c>
      <c r="AV11" s="98">
        <f t="shared" si="4"/>
        <v>8.6626045454545456E-2</v>
      </c>
      <c r="AW11" s="126" t="s">
        <v>77</v>
      </c>
      <c r="AX11" s="119" t="s">
        <v>1497</v>
      </c>
      <c r="AY11" s="120" t="s">
        <v>5830</v>
      </c>
      <c r="AZ11" s="116" t="s">
        <v>69</v>
      </c>
      <c r="BA11" s="116" t="s">
        <v>3456</v>
      </c>
      <c r="BB11" s="53"/>
    </row>
    <row r="12" spans="1:72" x14ac:dyDescent="0.25">
      <c r="B12" s="116">
        <v>2024</v>
      </c>
      <c r="C12" s="116">
        <v>891780111</v>
      </c>
      <c r="D12" s="117" t="s">
        <v>64</v>
      </c>
      <c r="E12" s="118" t="s">
        <v>5829</v>
      </c>
      <c r="F12" s="118" t="s">
        <v>5828</v>
      </c>
      <c r="G12" s="119">
        <v>0</v>
      </c>
      <c r="H12" s="119" t="s">
        <v>75</v>
      </c>
      <c r="I12" s="117" t="s">
        <v>1819</v>
      </c>
      <c r="J12" s="120" t="s">
        <v>5827</v>
      </c>
      <c r="K12" s="118">
        <v>30464000</v>
      </c>
      <c r="L12" s="116" t="s">
        <v>70</v>
      </c>
      <c r="M12" s="120" t="s">
        <v>5826</v>
      </c>
      <c r="N12" s="121" t="s">
        <v>5825</v>
      </c>
      <c r="O12" s="122">
        <v>126</v>
      </c>
      <c r="P12" s="219">
        <v>45313</v>
      </c>
      <c r="Q12" s="118">
        <v>30464000</v>
      </c>
      <c r="R12" s="219">
        <v>45323</v>
      </c>
      <c r="S12" s="118">
        <v>30464000</v>
      </c>
      <c r="T12" s="119" t="s">
        <v>67</v>
      </c>
      <c r="U12" s="122">
        <v>15443332</v>
      </c>
      <c r="V12" s="120" t="s">
        <v>1177</v>
      </c>
      <c r="W12" s="275">
        <v>45323</v>
      </c>
      <c r="X12" s="219">
        <v>45331</v>
      </c>
      <c r="Y12" s="219">
        <v>45324</v>
      </c>
      <c r="Z12" s="219">
        <v>45358</v>
      </c>
      <c r="AA12" s="124">
        <f t="shared" si="0"/>
        <v>34</v>
      </c>
      <c r="AB12" s="118">
        <v>0</v>
      </c>
      <c r="AC12" s="118">
        <v>0</v>
      </c>
      <c r="AD12" s="118">
        <v>0</v>
      </c>
      <c r="AE12" s="126" t="s">
        <v>77</v>
      </c>
      <c r="AF12" s="124">
        <f t="shared" si="1"/>
        <v>0</v>
      </c>
      <c r="AG12" s="118">
        <v>0</v>
      </c>
      <c r="AH12" s="118">
        <v>0</v>
      </c>
      <c r="AI12" s="126" t="s">
        <v>77</v>
      </c>
      <c r="AJ12" s="119">
        <v>0</v>
      </c>
      <c r="AK12" s="126" t="s">
        <v>77</v>
      </c>
      <c r="AL12" s="126" t="s">
        <v>77</v>
      </c>
      <c r="AM12" s="124">
        <f t="shared" si="2"/>
        <v>0</v>
      </c>
      <c r="AN12" s="124">
        <f>+K12+AC12-AH12</f>
        <v>30464000</v>
      </c>
      <c r="AO12" s="119" t="s">
        <v>69</v>
      </c>
      <c r="AP12" s="118">
        <v>30464000</v>
      </c>
      <c r="AQ12" s="119" t="s">
        <v>69</v>
      </c>
      <c r="AR12" s="118">
        <v>12185600</v>
      </c>
      <c r="AS12" s="219">
        <v>45330</v>
      </c>
      <c r="AT12" s="118">
        <v>12185600</v>
      </c>
      <c r="AU12" s="160">
        <f t="shared" si="3"/>
        <v>18278400</v>
      </c>
      <c r="AV12" s="98">
        <f t="shared" si="4"/>
        <v>0.4</v>
      </c>
      <c r="AW12" s="126" t="s">
        <v>77</v>
      </c>
      <c r="AX12" s="119" t="s">
        <v>1215</v>
      </c>
      <c r="AY12" s="120" t="s">
        <v>5824</v>
      </c>
      <c r="AZ12" s="116" t="s">
        <v>69</v>
      </c>
      <c r="BA12" s="116" t="s">
        <v>3456</v>
      </c>
      <c r="BB12" s="53"/>
    </row>
    <row r="13" spans="1:72" s="272" customFormat="1" ht="18" customHeight="1" x14ac:dyDescent="0.25">
      <c r="B13" s="116">
        <v>2024</v>
      </c>
      <c r="C13" s="116">
        <v>891780111</v>
      </c>
      <c r="D13" s="117" t="s">
        <v>64</v>
      </c>
      <c r="E13" s="117" t="s">
        <v>5823</v>
      </c>
      <c r="F13" s="117" t="s">
        <v>5822</v>
      </c>
      <c r="G13" s="116">
        <v>0</v>
      </c>
      <c r="H13" s="116" t="s">
        <v>75</v>
      </c>
      <c r="I13" s="117" t="s">
        <v>65</v>
      </c>
      <c r="J13" s="120" t="s">
        <v>5821</v>
      </c>
      <c r="K13" s="117">
        <v>260000000</v>
      </c>
      <c r="L13" s="116" t="s">
        <v>70</v>
      </c>
      <c r="M13" s="120" t="s">
        <v>5820</v>
      </c>
      <c r="N13" s="121" t="s">
        <v>5819</v>
      </c>
      <c r="O13" s="276" t="s">
        <v>5818</v>
      </c>
      <c r="P13" s="193">
        <v>45324</v>
      </c>
      <c r="Q13" s="117">
        <v>260000000</v>
      </c>
      <c r="R13" s="193">
        <v>45328</v>
      </c>
      <c r="S13" s="117">
        <v>260000000</v>
      </c>
      <c r="T13" s="116" t="s">
        <v>67</v>
      </c>
      <c r="U13" s="121">
        <v>85459497</v>
      </c>
      <c r="V13" s="120" t="s">
        <v>1186</v>
      </c>
      <c r="W13" s="193">
        <v>45329</v>
      </c>
      <c r="X13" s="193">
        <v>45329</v>
      </c>
      <c r="Y13" s="193">
        <v>45329</v>
      </c>
      <c r="Z13" s="193">
        <v>45473</v>
      </c>
      <c r="AA13" s="168">
        <f t="shared" si="0"/>
        <v>144</v>
      </c>
      <c r="AB13" s="117">
        <v>0</v>
      </c>
      <c r="AC13" s="117">
        <v>0</v>
      </c>
      <c r="AD13" s="117">
        <v>0</v>
      </c>
      <c r="AE13" s="126" t="s">
        <v>77</v>
      </c>
      <c r="AF13" s="168">
        <f t="shared" si="1"/>
        <v>0</v>
      </c>
      <c r="AG13" s="117">
        <v>0</v>
      </c>
      <c r="AH13" s="117">
        <v>0</v>
      </c>
      <c r="AI13" s="126" t="s">
        <v>77</v>
      </c>
      <c r="AJ13" s="116">
        <v>0</v>
      </c>
      <c r="AK13" s="126" t="s">
        <v>77</v>
      </c>
      <c r="AL13" s="126" t="s">
        <v>77</v>
      </c>
      <c r="AM13" s="168">
        <f t="shared" si="2"/>
        <v>0</v>
      </c>
      <c r="AN13" s="168">
        <f>+K13+AC13-AH13</f>
        <v>260000000</v>
      </c>
      <c r="AO13" s="116" t="s">
        <v>69</v>
      </c>
      <c r="AP13" s="117">
        <v>260000000</v>
      </c>
      <c r="AQ13" s="116" t="s">
        <v>1214</v>
      </c>
      <c r="AR13" s="117">
        <v>0</v>
      </c>
      <c r="AS13" s="126" t="s">
        <v>77</v>
      </c>
      <c r="AT13" s="96">
        <v>34477699</v>
      </c>
      <c r="AU13" s="160">
        <f t="shared" si="3"/>
        <v>225522301</v>
      </c>
      <c r="AV13" s="98">
        <f t="shared" si="4"/>
        <v>0.1326065346153846</v>
      </c>
      <c r="AW13" s="126" t="s">
        <v>77</v>
      </c>
      <c r="AX13" s="116" t="s">
        <v>1215</v>
      </c>
      <c r="AY13" s="120" t="s">
        <v>5817</v>
      </c>
      <c r="AZ13" s="116" t="s">
        <v>69</v>
      </c>
      <c r="BA13" s="116" t="s">
        <v>3456</v>
      </c>
      <c r="BB13" s="273"/>
    </row>
    <row r="14" spans="1:72" x14ac:dyDescent="0.25">
      <c r="B14" s="116">
        <v>2024</v>
      </c>
      <c r="C14" s="116">
        <v>891780111</v>
      </c>
      <c r="D14" s="117" t="s">
        <v>64</v>
      </c>
      <c r="E14" s="118" t="s">
        <v>5816</v>
      </c>
      <c r="F14" s="118" t="s">
        <v>5815</v>
      </c>
      <c r="G14" s="119">
        <v>0</v>
      </c>
      <c r="H14" s="119" t="s">
        <v>75</v>
      </c>
      <c r="I14" s="117" t="s">
        <v>1819</v>
      </c>
      <c r="J14" s="120" t="s">
        <v>5814</v>
      </c>
      <c r="K14" s="118">
        <v>35604000</v>
      </c>
      <c r="L14" s="116" t="s">
        <v>70</v>
      </c>
      <c r="M14" s="120" t="s">
        <v>5813</v>
      </c>
      <c r="N14" s="121" t="s">
        <v>5812</v>
      </c>
      <c r="O14" s="122">
        <v>306</v>
      </c>
      <c r="P14" s="219">
        <v>45329</v>
      </c>
      <c r="Q14" s="118">
        <v>35604000</v>
      </c>
      <c r="R14" s="219">
        <v>45330</v>
      </c>
      <c r="S14" s="118">
        <v>35604000</v>
      </c>
      <c r="T14" s="119" t="s">
        <v>67</v>
      </c>
      <c r="U14" s="122">
        <v>85152695</v>
      </c>
      <c r="V14" s="120" t="s">
        <v>5071</v>
      </c>
      <c r="W14" s="275">
        <v>45330</v>
      </c>
      <c r="X14" s="219">
        <v>45331</v>
      </c>
      <c r="Y14" s="219">
        <v>45330</v>
      </c>
      <c r="Z14" s="219">
        <v>45473</v>
      </c>
      <c r="AA14" s="124">
        <f t="shared" si="0"/>
        <v>143</v>
      </c>
      <c r="AB14" s="118">
        <v>1</v>
      </c>
      <c r="AC14" s="118">
        <v>17802000</v>
      </c>
      <c r="AD14" s="118">
        <v>0</v>
      </c>
      <c r="AE14" s="126" t="s">
        <v>77</v>
      </c>
      <c r="AF14" s="124">
        <f t="shared" si="1"/>
        <v>0</v>
      </c>
      <c r="AG14" s="118">
        <v>0</v>
      </c>
      <c r="AH14" s="118">
        <v>0</v>
      </c>
      <c r="AI14" s="126" t="s">
        <v>77</v>
      </c>
      <c r="AJ14" s="119">
        <v>0</v>
      </c>
      <c r="AK14" s="126" t="s">
        <v>77</v>
      </c>
      <c r="AL14" s="126" t="s">
        <v>77</v>
      </c>
      <c r="AM14" s="124">
        <f t="shared" si="2"/>
        <v>0</v>
      </c>
      <c r="AN14" s="124">
        <f>+K14+AC14-AH14</f>
        <v>53406000</v>
      </c>
      <c r="AO14" s="119" t="s">
        <v>69</v>
      </c>
      <c r="AP14" s="118">
        <v>35604000</v>
      </c>
      <c r="AQ14" s="116" t="s">
        <v>1214</v>
      </c>
      <c r="AR14" s="118">
        <v>0</v>
      </c>
      <c r="AS14" s="126" t="s">
        <v>77</v>
      </c>
      <c r="AT14" s="96">
        <v>9592500</v>
      </c>
      <c r="AU14" s="160">
        <f t="shared" si="3"/>
        <v>43813500</v>
      </c>
      <c r="AV14" s="98">
        <f t="shared" si="4"/>
        <v>0.17961465003932142</v>
      </c>
      <c r="AW14" s="126" t="s">
        <v>77</v>
      </c>
      <c r="AX14" s="119" t="s">
        <v>1215</v>
      </c>
      <c r="AY14" s="120" t="s">
        <v>5811</v>
      </c>
      <c r="AZ14" s="116" t="s">
        <v>69</v>
      </c>
      <c r="BA14" s="116" t="s">
        <v>3456</v>
      </c>
      <c r="BB14" s="53"/>
    </row>
    <row r="15" spans="1:72" x14ac:dyDescent="0.25">
      <c r="B15" s="116">
        <v>2024</v>
      </c>
      <c r="C15" s="116">
        <v>891780111</v>
      </c>
      <c r="D15" s="117" t="s">
        <v>64</v>
      </c>
      <c r="E15" s="118" t="s">
        <v>5810</v>
      </c>
      <c r="F15" s="118" t="s">
        <v>5809</v>
      </c>
      <c r="G15" s="119">
        <v>0</v>
      </c>
      <c r="H15" s="119" t="s">
        <v>75</v>
      </c>
      <c r="I15" s="117" t="s">
        <v>65</v>
      </c>
      <c r="J15" s="120" t="s">
        <v>5808</v>
      </c>
      <c r="K15" s="118">
        <v>163447624</v>
      </c>
      <c r="L15" s="116" t="s">
        <v>70</v>
      </c>
      <c r="M15" s="120" t="s">
        <v>5807</v>
      </c>
      <c r="N15" s="121" t="s">
        <v>5806</v>
      </c>
      <c r="O15" s="122">
        <v>180</v>
      </c>
      <c r="P15" s="219">
        <v>45321</v>
      </c>
      <c r="Q15" s="118">
        <v>163447624</v>
      </c>
      <c r="R15" s="219">
        <v>45330</v>
      </c>
      <c r="S15" s="118">
        <v>163447624</v>
      </c>
      <c r="T15" s="119" t="s">
        <v>67</v>
      </c>
      <c r="U15" s="122">
        <v>72175282</v>
      </c>
      <c r="V15" s="120" t="s">
        <v>1197</v>
      </c>
      <c r="W15" s="275">
        <v>45330</v>
      </c>
      <c r="X15" s="219">
        <v>45331</v>
      </c>
      <c r="Y15" s="219">
        <v>45331</v>
      </c>
      <c r="Z15" s="219">
        <v>45452</v>
      </c>
      <c r="AA15" s="124">
        <f t="shared" si="0"/>
        <v>121</v>
      </c>
      <c r="AB15" s="118">
        <v>1</v>
      </c>
      <c r="AC15" s="118">
        <v>40861906</v>
      </c>
      <c r="AD15" s="118">
        <v>1</v>
      </c>
      <c r="AE15" s="219">
        <v>45481</v>
      </c>
      <c r="AF15" s="124">
        <f t="shared" si="1"/>
        <v>29</v>
      </c>
      <c r="AG15" s="118">
        <v>0</v>
      </c>
      <c r="AH15" s="118">
        <v>0</v>
      </c>
      <c r="AI15" s="126" t="s">
        <v>77</v>
      </c>
      <c r="AJ15" s="119">
        <v>0</v>
      </c>
      <c r="AK15" s="126" t="s">
        <v>77</v>
      </c>
      <c r="AL15" s="126" t="s">
        <v>77</v>
      </c>
      <c r="AM15" s="124">
        <f t="shared" si="2"/>
        <v>0</v>
      </c>
      <c r="AN15" s="124">
        <f>+K15+AC15-AH15</f>
        <v>204309530</v>
      </c>
      <c r="AO15" s="119" t="s">
        <v>69</v>
      </c>
      <c r="AP15" s="118">
        <v>163447624</v>
      </c>
      <c r="AQ15" s="116" t="s">
        <v>1214</v>
      </c>
      <c r="AR15" s="118">
        <v>0</v>
      </c>
      <c r="AS15" s="126" t="s">
        <v>77</v>
      </c>
      <c r="AT15" s="96">
        <v>40861906</v>
      </c>
      <c r="AU15" s="160">
        <f t="shared" si="3"/>
        <v>163447624</v>
      </c>
      <c r="AV15" s="98">
        <f t="shared" si="4"/>
        <v>0.2</v>
      </c>
      <c r="AW15" s="126" t="s">
        <v>77</v>
      </c>
      <c r="AX15" s="119" t="s">
        <v>1215</v>
      </c>
      <c r="AY15" s="120" t="s">
        <v>5805</v>
      </c>
      <c r="AZ15" s="116" t="s">
        <v>69</v>
      </c>
      <c r="BA15" s="116" t="s">
        <v>3456</v>
      </c>
      <c r="BB15" s="53"/>
    </row>
    <row r="16" spans="1:72" x14ac:dyDescent="0.25">
      <c r="B16" s="116">
        <v>2024</v>
      </c>
      <c r="C16" s="116">
        <v>891780111</v>
      </c>
      <c r="D16" s="117" t="s">
        <v>64</v>
      </c>
      <c r="E16" s="118" t="s">
        <v>5804</v>
      </c>
      <c r="F16" s="118" t="s">
        <v>5803</v>
      </c>
      <c r="G16" s="119">
        <v>0</v>
      </c>
      <c r="H16" s="119" t="s">
        <v>75</v>
      </c>
      <c r="I16" s="117" t="s">
        <v>1819</v>
      </c>
      <c r="J16" s="120" t="s">
        <v>5802</v>
      </c>
      <c r="K16" s="118">
        <v>14850000</v>
      </c>
      <c r="L16" s="116" t="s">
        <v>70</v>
      </c>
      <c r="M16" s="120" t="s">
        <v>5801</v>
      </c>
      <c r="N16" s="121" t="s">
        <v>5800</v>
      </c>
      <c r="O16" s="122">
        <v>273</v>
      </c>
      <c r="P16" s="219">
        <v>45328</v>
      </c>
      <c r="Q16" s="118">
        <v>14850000</v>
      </c>
      <c r="R16" s="219">
        <v>45331</v>
      </c>
      <c r="S16" s="118">
        <v>14850000</v>
      </c>
      <c r="T16" s="119" t="s">
        <v>67</v>
      </c>
      <c r="U16" s="122">
        <v>36557666</v>
      </c>
      <c r="V16" s="120" t="s">
        <v>1174</v>
      </c>
      <c r="W16" s="275">
        <v>45331</v>
      </c>
      <c r="X16" s="219">
        <v>45337</v>
      </c>
      <c r="Y16" s="219">
        <v>45337</v>
      </c>
      <c r="Z16" s="219">
        <v>45657</v>
      </c>
      <c r="AA16" s="124">
        <f t="shared" si="0"/>
        <v>320</v>
      </c>
      <c r="AB16" s="118">
        <v>0</v>
      </c>
      <c r="AC16" s="118">
        <v>0</v>
      </c>
      <c r="AD16" s="118">
        <v>0</v>
      </c>
      <c r="AE16" s="126" t="s">
        <v>77</v>
      </c>
      <c r="AF16" s="124">
        <f t="shared" si="1"/>
        <v>0</v>
      </c>
      <c r="AG16" s="118">
        <v>0</v>
      </c>
      <c r="AH16" s="118">
        <v>0</v>
      </c>
      <c r="AI16" s="126" t="s">
        <v>77</v>
      </c>
      <c r="AJ16" s="119">
        <v>0</v>
      </c>
      <c r="AK16" s="126" t="s">
        <v>77</v>
      </c>
      <c r="AL16" s="126" t="s">
        <v>77</v>
      </c>
      <c r="AM16" s="124">
        <f t="shared" si="2"/>
        <v>0</v>
      </c>
      <c r="AN16" s="124">
        <f>+K16+AC16-AH16</f>
        <v>14850000</v>
      </c>
      <c r="AO16" s="119" t="s">
        <v>69</v>
      </c>
      <c r="AP16" s="118">
        <v>14850000</v>
      </c>
      <c r="AQ16" s="116" t="s">
        <v>1214</v>
      </c>
      <c r="AR16" s="118">
        <v>0</v>
      </c>
      <c r="AS16" s="126" t="s">
        <v>77</v>
      </c>
      <c r="AT16" s="96">
        <v>1350000</v>
      </c>
      <c r="AU16" s="160">
        <f t="shared" si="3"/>
        <v>13500000</v>
      </c>
      <c r="AV16" s="98">
        <f t="shared" si="4"/>
        <v>9.0909090909090912E-2</v>
      </c>
      <c r="AW16" s="126" t="s">
        <v>77</v>
      </c>
      <c r="AX16" s="119" t="s">
        <v>1215</v>
      </c>
      <c r="AY16" s="120" t="s">
        <v>5799</v>
      </c>
      <c r="AZ16" s="116" t="s">
        <v>69</v>
      </c>
      <c r="BA16" s="116" t="s">
        <v>3456</v>
      </c>
      <c r="BB16" s="53"/>
    </row>
    <row r="17" spans="2:54" x14ac:dyDescent="0.25">
      <c r="B17" s="116">
        <v>2024</v>
      </c>
      <c r="C17" s="116">
        <v>891780111</v>
      </c>
      <c r="D17" s="117" t="s">
        <v>64</v>
      </c>
      <c r="E17" s="118" t="s">
        <v>5798</v>
      </c>
      <c r="F17" s="118" t="s">
        <v>5797</v>
      </c>
      <c r="G17" s="119">
        <v>0</v>
      </c>
      <c r="H17" s="119" t="s">
        <v>75</v>
      </c>
      <c r="I17" s="117" t="s">
        <v>65</v>
      </c>
      <c r="J17" s="120" t="s">
        <v>5796</v>
      </c>
      <c r="K17" s="118">
        <v>10000000</v>
      </c>
      <c r="L17" s="116" t="s">
        <v>70</v>
      </c>
      <c r="M17" s="120" t="s">
        <v>5795</v>
      </c>
      <c r="N17" s="121" t="s">
        <v>5794</v>
      </c>
      <c r="O17" s="122">
        <v>149</v>
      </c>
      <c r="P17" s="219">
        <v>45315</v>
      </c>
      <c r="Q17" s="118">
        <v>10000000</v>
      </c>
      <c r="R17" s="219">
        <v>45335</v>
      </c>
      <c r="S17" s="118">
        <v>10000000</v>
      </c>
      <c r="T17" s="119" t="s">
        <v>67</v>
      </c>
      <c r="U17" s="122">
        <v>72175282</v>
      </c>
      <c r="V17" s="120" t="s">
        <v>1197</v>
      </c>
      <c r="W17" s="275">
        <v>45335</v>
      </c>
      <c r="X17" s="219">
        <v>45356</v>
      </c>
      <c r="Y17" s="219">
        <v>45337</v>
      </c>
      <c r="Z17" s="219">
        <v>45417</v>
      </c>
      <c r="AA17" s="124">
        <f t="shared" si="0"/>
        <v>80</v>
      </c>
      <c r="AB17" s="118">
        <v>0</v>
      </c>
      <c r="AC17" s="118">
        <v>0</v>
      </c>
      <c r="AD17" s="118">
        <v>0</v>
      </c>
      <c r="AE17" s="126" t="s">
        <v>77</v>
      </c>
      <c r="AF17" s="124">
        <f t="shared" si="1"/>
        <v>0</v>
      </c>
      <c r="AG17" s="118">
        <v>0</v>
      </c>
      <c r="AH17" s="118">
        <v>0</v>
      </c>
      <c r="AI17" s="126" t="s">
        <v>77</v>
      </c>
      <c r="AJ17" s="119">
        <v>0</v>
      </c>
      <c r="AK17" s="126" t="s">
        <v>77</v>
      </c>
      <c r="AL17" s="126" t="s">
        <v>77</v>
      </c>
      <c r="AM17" s="124">
        <f t="shared" si="2"/>
        <v>0</v>
      </c>
      <c r="AN17" s="124">
        <f>+K17+AC17-AH17</f>
        <v>10000000</v>
      </c>
      <c r="AO17" s="119" t="s">
        <v>69</v>
      </c>
      <c r="AP17" s="118">
        <v>10000000</v>
      </c>
      <c r="AQ17" s="119" t="s">
        <v>69</v>
      </c>
      <c r="AR17" s="118">
        <v>5000000</v>
      </c>
      <c r="AS17" s="219">
        <v>45356</v>
      </c>
      <c r="AT17" s="118">
        <v>5000000</v>
      </c>
      <c r="AU17" s="160">
        <f t="shared" si="3"/>
        <v>5000000</v>
      </c>
      <c r="AV17" s="98">
        <f t="shared" si="4"/>
        <v>0.5</v>
      </c>
      <c r="AW17" s="126" t="s">
        <v>77</v>
      </c>
      <c r="AX17" s="119" t="s">
        <v>5280</v>
      </c>
      <c r="AY17" s="120" t="s">
        <v>5793</v>
      </c>
      <c r="AZ17" s="116" t="s">
        <v>69</v>
      </c>
      <c r="BA17" s="116" t="s">
        <v>3456</v>
      </c>
      <c r="BB17" s="53"/>
    </row>
    <row r="18" spans="2:54" x14ac:dyDescent="0.25">
      <c r="B18" s="116">
        <v>2024</v>
      </c>
      <c r="C18" s="116">
        <v>891780111</v>
      </c>
      <c r="D18" s="117" t="s">
        <v>64</v>
      </c>
      <c r="E18" s="118" t="s">
        <v>5792</v>
      </c>
      <c r="F18" s="118" t="s">
        <v>5791</v>
      </c>
      <c r="G18" s="119">
        <v>0</v>
      </c>
      <c r="H18" s="119" t="s">
        <v>75</v>
      </c>
      <c r="I18" s="117" t="s">
        <v>65</v>
      </c>
      <c r="J18" s="120" t="s">
        <v>5790</v>
      </c>
      <c r="K18" s="118">
        <v>141610000</v>
      </c>
      <c r="L18" s="116" t="s">
        <v>70</v>
      </c>
      <c r="M18" s="120" t="s">
        <v>5509</v>
      </c>
      <c r="N18" s="121" t="s">
        <v>5508</v>
      </c>
      <c r="O18" s="122">
        <v>253</v>
      </c>
      <c r="P18" s="219">
        <v>45327</v>
      </c>
      <c r="Q18" s="118">
        <v>141610000</v>
      </c>
      <c r="R18" s="219">
        <v>45335</v>
      </c>
      <c r="S18" s="118">
        <v>141610000</v>
      </c>
      <c r="T18" s="119" t="s">
        <v>67</v>
      </c>
      <c r="U18" s="122">
        <v>85465146</v>
      </c>
      <c r="V18" s="120" t="s">
        <v>4928</v>
      </c>
      <c r="W18" s="275">
        <v>45335</v>
      </c>
      <c r="X18" s="219">
        <v>45335</v>
      </c>
      <c r="Y18" s="219">
        <v>45335</v>
      </c>
      <c r="Z18" s="219">
        <v>45670</v>
      </c>
      <c r="AA18" s="124">
        <f t="shared" si="0"/>
        <v>335</v>
      </c>
      <c r="AB18" s="118">
        <v>0</v>
      </c>
      <c r="AC18" s="118">
        <v>0</v>
      </c>
      <c r="AD18" s="118">
        <v>0</v>
      </c>
      <c r="AE18" s="126" t="s">
        <v>77</v>
      </c>
      <c r="AF18" s="124">
        <f t="shared" si="1"/>
        <v>0</v>
      </c>
      <c r="AG18" s="118">
        <v>0</v>
      </c>
      <c r="AH18" s="118">
        <v>0</v>
      </c>
      <c r="AI18" s="126" t="s">
        <v>77</v>
      </c>
      <c r="AJ18" s="119">
        <v>0</v>
      </c>
      <c r="AK18" s="126" t="s">
        <v>77</v>
      </c>
      <c r="AL18" s="126" t="s">
        <v>77</v>
      </c>
      <c r="AM18" s="124">
        <f t="shared" si="2"/>
        <v>0</v>
      </c>
      <c r="AN18" s="124">
        <f>+K18+AC18-AH18</f>
        <v>141610000</v>
      </c>
      <c r="AO18" s="119" t="s">
        <v>69</v>
      </c>
      <c r="AP18" s="118">
        <v>141610000</v>
      </c>
      <c r="AQ18" s="116" t="s">
        <v>1214</v>
      </c>
      <c r="AR18" s="118">
        <v>0</v>
      </c>
      <c r="AS18" s="126" t="s">
        <v>77</v>
      </c>
      <c r="AT18" s="96">
        <v>45220000</v>
      </c>
      <c r="AU18" s="160">
        <f t="shared" si="3"/>
        <v>96390000</v>
      </c>
      <c r="AV18" s="98">
        <f t="shared" si="4"/>
        <v>0.31932773109243695</v>
      </c>
      <c r="AW18" s="126" t="s">
        <v>77</v>
      </c>
      <c r="AX18" s="119" t="s">
        <v>1215</v>
      </c>
      <c r="AY18" s="120" t="s">
        <v>5789</v>
      </c>
      <c r="AZ18" s="116" t="s">
        <v>69</v>
      </c>
      <c r="BA18" s="116" t="s">
        <v>3456</v>
      </c>
      <c r="BB18" s="53"/>
    </row>
    <row r="19" spans="2:54" x14ac:dyDescent="0.25">
      <c r="B19" s="116">
        <v>2024</v>
      </c>
      <c r="C19" s="116">
        <v>891780111</v>
      </c>
      <c r="D19" s="117" t="s">
        <v>64</v>
      </c>
      <c r="E19" s="118" t="s">
        <v>5788</v>
      </c>
      <c r="F19" s="118" t="s">
        <v>5787</v>
      </c>
      <c r="G19" s="119">
        <v>0</v>
      </c>
      <c r="H19" s="119" t="s">
        <v>75</v>
      </c>
      <c r="I19" s="117" t="s">
        <v>1819</v>
      </c>
      <c r="J19" s="120" t="s">
        <v>5786</v>
      </c>
      <c r="K19" s="118">
        <v>105439497</v>
      </c>
      <c r="L19" s="116" t="s">
        <v>70</v>
      </c>
      <c r="M19" s="120" t="s">
        <v>5785</v>
      </c>
      <c r="N19" s="121" t="s">
        <v>5784</v>
      </c>
      <c r="O19" s="122">
        <v>315</v>
      </c>
      <c r="P19" s="219">
        <v>45330</v>
      </c>
      <c r="Q19" s="118">
        <v>105439497</v>
      </c>
      <c r="R19" s="219">
        <v>45336</v>
      </c>
      <c r="S19" s="118">
        <v>105439497</v>
      </c>
      <c r="T19" s="119" t="s">
        <v>67</v>
      </c>
      <c r="U19" s="122">
        <v>72175282</v>
      </c>
      <c r="V19" s="120" t="s">
        <v>1197</v>
      </c>
      <c r="W19" s="275">
        <v>45336</v>
      </c>
      <c r="X19" s="219">
        <v>45336</v>
      </c>
      <c r="Y19" s="219">
        <v>45336</v>
      </c>
      <c r="Z19" s="219">
        <v>45457</v>
      </c>
      <c r="AA19" s="124">
        <f t="shared" si="0"/>
        <v>121</v>
      </c>
      <c r="AB19" s="118">
        <v>0</v>
      </c>
      <c r="AC19" s="118">
        <v>0</v>
      </c>
      <c r="AD19" s="118">
        <v>0</v>
      </c>
      <c r="AE19" s="126" t="s">
        <v>77</v>
      </c>
      <c r="AF19" s="124">
        <f t="shared" si="1"/>
        <v>0</v>
      </c>
      <c r="AG19" s="118">
        <v>0</v>
      </c>
      <c r="AH19" s="118">
        <v>0</v>
      </c>
      <c r="AI19" s="126" t="s">
        <v>77</v>
      </c>
      <c r="AJ19" s="119">
        <v>0</v>
      </c>
      <c r="AK19" s="126" t="s">
        <v>77</v>
      </c>
      <c r="AL19" s="126" t="s">
        <v>77</v>
      </c>
      <c r="AM19" s="124">
        <f t="shared" si="2"/>
        <v>0</v>
      </c>
      <c r="AN19" s="124">
        <f>+K19+AC19-AH19</f>
        <v>105439497</v>
      </c>
      <c r="AO19" s="119" t="s">
        <v>69</v>
      </c>
      <c r="AP19" s="118">
        <v>105439497</v>
      </c>
      <c r="AQ19" s="116" t="s">
        <v>1214</v>
      </c>
      <c r="AR19" s="118">
        <v>0</v>
      </c>
      <c r="AS19" s="126" t="s">
        <v>77</v>
      </c>
      <c r="AT19" s="96">
        <v>26359874</v>
      </c>
      <c r="AU19" s="160">
        <f t="shared" si="3"/>
        <v>79079623</v>
      </c>
      <c r="AV19" s="98">
        <f t="shared" si="4"/>
        <v>0.24999999762897199</v>
      </c>
      <c r="AW19" s="126" t="s">
        <v>77</v>
      </c>
      <c r="AX19" s="119" t="s">
        <v>1215</v>
      </c>
      <c r="AY19" s="120" t="s">
        <v>5783</v>
      </c>
      <c r="AZ19" s="116" t="s">
        <v>69</v>
      </c>
      <c r="BA19" s="116" t="s">
        <v>3456</v>
      </c>
      <c r="BB19" s="53"/>
    </row>
    <row r="20" spans="2:54" x14ac:dyDescent="0.25">
      <c r="B20" s="116">
        <v>2024</v>
      </c>
      <c r="C20" s="116">
        <v>891780111</v>
      </c>
      <c r="D20" s="117" t="s">
        <v>64</v>
      </c>
      <c r="E20" s="118" t="s">
        <v>5782</v>
      </c>
      <c r="F20" s="118" t="s">
        <v>5781</v>
      </c>
      <c r="G20" s="119">
        <v>0</v>
      </c>
      <c r="H20" s="119" t="s">
        <v>75</v>
      </c>
      <c r="I20" s="117" t="s">
        <v>65</v>
      </c>
      <c r="J20" s="120" t="s">
        <v>5780</v>
      </c>
      <c r="K20" s="118">
        <v>140000000</v>
      </c>
      <c r="L20" s="116" t="s">
        <v>70</v>
      </c>
      <c r="M20" s="120" t="s">
        <v>4934</v>
      </c>
      <c r="N20" s="121" t="s">
        <v>4933</v>
      </c>
      <c r="O20" s="122">
        <v>321</v>
      </c>
      <c r="P20" s="219">
        <v>45331</v>
      </c>
      <c r="Q20" s="118">
        <v>140000000</v>
      </c>
      <c r="R20" s="219">
        <v>45336</v>
      </c>
      <c r="S20" s="118">
        <v>140000000</v>
      </c>
      <c r="T20" s="119" t="s">
        <v>67</v>
      </c>
      <c r="U20" s="122">
        <v>85459497</v>
      </c>
      <c r="V20" s="120" t="s">
        <v>1186</v>
      </c>
      <c r="W20" s="275">
        <v>45336</v>
      </c>
      <c r="X20" s="219">
        <v>45337</v>
      </c>
      <c r="Y20" s="219">
        <v>45337</v>
      </c>
      <c r="Z20" s="219">
        <v>45458</v>
      </c>
      <c r="AA20" s="124">
        <f t="shared" si="0"/>
        <v>121</v>
      </c>
      <c r="AB20" s="118">
        <v>0</v>
      </c>
      <c r="AC20" s="118">
        <v>0</v>
      </c>
      <c r="AD20" s="118">
        <v>0</v>
      </c>
      <c r="AE20" s="126" t="s">
        <v>77</v>
      </c>
      <c r="AF20" s="124">
        <f t="shared" si="1"/>
        <v>0</v>
      </c>
      <c r="AG20" s="118">
        <v>0</v>
      </c>
      <c r="AH20" s="118">
        <v>0</v>
      </c>
      <c r="AI20" s="126" t="s">
        <v>77</v>
      </c>
      <c r="AJ20" s="119">
        <v>0</v>
      </c>
      <c r="AK20" s="126" t="s">
        <v>77</v>
      </c>
      <c r="AL20" s="126" t="s">
        <v>77</v>
      </c>
      <c r="AM20" s="124">
        <f t="shared" si="2"/>
        <v>0</v>
      </c>
      <c r="AN20" s="124">
        <f>+K20+AC20-AH20</f>
        <v>140000000</v>
      </c>
      <c r="AO20" s="119" t="s">
        <v>69</v>
      </c>
      <c r="AP20" s="118">
        <v>140000000</v>
      </c>
      <c r="AQ20" s="116" t="s">
        <v>1214</v>
      </c>
      <c r="AR20" s="118">
        <v>0</v>
      </c>
      <c r="AS20" s="126" t="s">
        <v>77</v>
      </c>
      <c r="AT20" s="96">
        <v>61345418</v>
      </c>
      <c r="AU20" s="160">
        <f t="shared" si="3"/>
        <v>78654582</v>
      </c>
      <c r="AV20" s="98">
        <f t="shared" si="4"/>
        <v>0.43818155714285717</v>
      </c>
      <c r="AW20" s="126" t="s">
        <v>77</v>
      </c>
      <c r="AX20" s="119" t="s">
        <v>1215</v>
      </c>
      <c r="AY20" s="120" t="s">
        <v>5779</v>
      </c>
      <c r="AZ20" s="116" t="s">
        <v>69</v>
      </c>
      <c r="BA20" s="116" t="s">
        <v>3456</v>
      </c>
      <c r="BB20" s="53"/>
    </row>
    <row r="21" spans="2:54" x14ac:dyDescent="0.25">
      <c r="B21" s="116">
        <v>2024</v>
      </c>
      <c r="C21" s="116">
        <v>891780111</v>
      </c>
      <c r="D21" s="117" t="s">
        <v>64</v>
      </c>
      <c r="E21" s="118" t="s">
        <v>5778</v>
      </c>
      <c r="F21" s="118" t="s">
        <v>5777</v>
      </c>
      <c r="G21" s="119">
        <v>0</v>
      </c>
      <c r="H21" s="119" t="s">
        <v>75</v>
      </c>
      <c r="I21" s="117" t="s">
        <v>65</v>
      </c>
      <c r="J21" s="120" t="s">
        <v>5776</v>
      </c>
      <c r="K21" s="118">
        <v>7818000</v>
      </c>
      <c r="L21" s="116" t="s">
        <v>70</v>
      </c>
      <c r="M21" s="120" t="s">
        <v>4946</v>
      </c>
      <c r="N21" s="121" t="s">
        <v>4945</v>
      </c>
      <c r="O21" s="122">
        <v>279</v>
      </c>
      <c r="P21" s="219">
        <v>45328</v>
      </c>
      <c r="Q21" s="118">
        <v>7818000</v>
      </c>
      <c r="R21" s="219">
        <v>45337</v>
      </c>
      <c r="S21" s="118">
        <v>7818000</v>
      </c>
      <c r="T21" s="119" t="s">
        <v>67</v>
      </c>
      <c r="U21" s="122">
        <v>85465146</v>
      </c>
      <c r="V21" s="120" t="s">
        <v>4928</v>
      </c>
      <c r="W21" s="275">
        <v>45337</v>
      </c>
      <c r="X21" s="219">
        <v>45337</v>
      </c>
      <c r="Y21" s="219" t="s">
        <v>77</v>
      </c>
      <c r="Z21" s="219">
        <v>45338</v>
      </c>
      <c r="AA21" s="124">
        <f t="shared" si="0"/>
        <v>1</v>
      </c>
      <c r="AB21" s="118">
        <v>0</v>
      </c>
      <c r="AC21" s="118">
        <v>0</v>
      </c>
      <c r="AD21" s="118">
        <v>0</v>
      </c>
      <c r="AE21" s="126" t="s">
        <v>77</v>
      </c>
      <c r="AF21" s="124">
        <f t="shared" si="1"/>
        <v>0</v>
      </c>
      <c r="AG21" s="118">
        <v>0</v>
      </c>
      <c r="AH21" s="118">
        <v>0</v>
      </c>
      <c r="AI21" s="126" t="s">
        <v>77</v>
      </c>
      <c r="AJ21" s="119">
        <v>0</v>
      </c>
      <c r="AK21" s="126" t="s">
        <v>77</v>
      </c>
      <c r="AL21" s="126" t="s">
        <v>77</v>
      </c>
      <c r="AM21" s="124">
        <f t="shared" si="2"/>
        <v>0</v>
      </c>
      <c r="AN21" s="124">
        <f>+K21+AC21-AH21</f>
        <v>7818000</v>
      </c>
      <c r="AO21" s="119" t="s">
        <v>69</v>
      </c>
      <c r="AP21" s="118">
        <v>7818000</v>
      </c>
      <c r="AQ21" s="116" t="s">
        <v>1214</v>
      </c>
      <c r="AR21" s="118">
        <v>0</v>
      </c>
      <c r="AS21" s="126" t="s">
        <v>77</v>
      </c>
      <c r="AT21" s="96">
        <v>7817973</v>
      </c>
      <c r="AU21" s="160">
        <f t="shared" si="3"/>
        <v>27</v>
      </c>
      <c r="AV21" s="98">
        <f t="shared" si="4"/>
        <v>0.99999654643131231</v>
      </c>
      <c r="AW21" s="126" t="s">
        <v>77</v>
      </c>
      <c r="AX21" s="119" t="s">
        <v>1497</v>
      </c>
      <c r="AY21" s="120" t="s">
        <v>5775</v>
      </c>
      <c r="AZ21" s="116" t="s">
        <v>69</v>
      </c>
      <c r="BA21" s="116" t="s">
        <v>3456</v>
      </c>
      <c r="BB21" s="53"/>
    </row>
    <row r="22" spans="2:54" x14ac:dyDescent="0.25">
      <c r="B22" s="116">
        <v>2024</v>
      </c>
      <c r="C22" s="116">
        <v>891780111</v>
      </c>
      <c r="D22" s="117" t="s">
        <v>64</v>
      </c>
      <c r="E22" s="118" t="s">
        <v>5774</v>
      </c>
      <c r="F22" s="118" t="s">
        <v>5773</v>
      </c>
      <c r="G22" s="119">
        <v>0</v>
      </c>
      <c r="H22" s="119" t="s">
        <v>75</v>
      </c>
      <c r="I22" s="117" t="s">
        <v>65</v>
      </c>
      <c r="J22" s="120" t="s">
        <v>5772</v>
      </c>
      <c r="K22" s="118">
        <v>96413800</v>
      </c>
      <c r="L22" s="116" t="s">
        <v>70</v>
      </c>
      <c r="M22" s="120" t="s">
        <v>4976</v>
      </c>
      <c r="N22" s="121" t="s">
        <v>4975</v>
      </c>
      <c r="O22" s="122">
        <v>333</v>
      </c>
      <c r="P22" s="219">
        <v>45331</v>
      </c>
      <c r="Q22" s="118">
        <v>96413800</v>
      </c>
      <c r="R22" s="219">
        <v>45338</v>
      </c>
      <c r="S22" s="118">
        <v>96413800</v>
      </c>
      <c r="T22" s="119" t="s">
        <v>67</v>
      </c>
      <c r="U22" s="122">
        <v>85465146</v>
      </c>
      <c r="V22" s="120" t="s">
        <v>4928</v>
      </c>
      <c r="W22" s="275">
        <v>45338</v>
      </c>
      <c r="X22" s="219">
        <v>45345</v>
      </c>
      <c r="Y22" s="219">
        <v>45341</v>
      </c>
      <c r="Z22" s="219">
        <v>45369</v>
      </c>
      <c r="AA22" s="124">
        <f t="shared" si="0"/>
        <v>28</v>
      </c>
      <c r="AB22" s="118">
        <v>1</v>
      </c>
      <c r="AC22" s="118">
        <v>25656400</v>
      </c>
      <c r="AD22" s="118">
        <v>0</v>
      </c>
      <c r="AE22" s="126" t="s">
        <v>77</v>
      </c>
      <c r="AF22" s="124">
        <f t="shared" si="1"/>
        <v>0</v>
      </c>
      <c r="AG22" s="118">
        <v>0</v>
      </c>
      <c r="AH22" s="118">
        <v>0</v>
      </c>
      <c r="AI22" s="126" t="s">
        <v>77</v>
      </c>
      <c r="AJ22" s="119">
        <v>0</v>
      </c>
      <c r="AK22" s="126" t="s">
        <v>77</v>
      </c>
      <c r="AL22" s="126" t="s">
        <v>77</v>
      </c>
      <c r="AM22" s="124">
        <f t="shared" si="2"/>
        <v>0</v>
      </c>
      <c r="AN22" s="124">
        <f>+K22+AC22-AH22</f>
        <v>122070200</v>
      </c>
      <c r="AO22" s="119" t="s">
        <v>69</v>
      </c>
      <c r="AP22" s="118">
        <v>96413800</v>
      </c>
      <c r="AQ22" s="119" t="s">
        <v>69</v>
      </c>
      <c r="AR22" s="118">
        <v>48206900</v>
      </c>
      <c r="AS22" s="219">
        <v>45345</v>
      </c>
      <c r="AT22" s="118">
        <v>48206900</v>
      </c>
      <c r="AU22" s="160">
        <f t="shared" si="3"/>
        <v>73863300</v>
      </c>
      <c r="AV22" s="98">
        <f t="shared" si="4"/>
        <v>0.39491128875024373</v>
      </c>
      <c r="AW22" s="126" t="s">
        <v>77</v>
      </c>
      <c r="AX22" s="119" t="s">
        <v>1215</v>
      </c>
      <c r="AY22" s="120" t="s">
        <v>5771</v>
      </c>
      <c r="AZ22" s="116" t="s">
        <v>69</v>
      </c>
      <c r="BA22" s="116" t="s">
        <v>3456</v>
      </c>
      <c r="BB22" s="53"/>
    </row>
    <row r="23" spans="2:54" x14ac:dyDescent="0.25">
      <c r="B23" s="116">
        <v>2024</v>
      </c>
      <c r="C23" s="116">
        <v>891780111</v>
      </c>
      <c r="D23" s="117" t="s">
        <v>64</v>
      </c>
      <c r="E23" s="118" t="s">
        <v>5770</v>
      </c>
      <c r="F23" s="118" t="s">
        <v>5769</v>
      </c>
      <c r="G23" s="119">
        <v>0</v>
      </c>
      <c r="H23" s="119" t="s">
        <v>75</v>
      </c>
      <c r="I23" s="117" t="s">
        <v>65</v>
      </c>
      <c r="J23" s="120" t="s">
        <v>5768</v>
      </c>
      <c r="K23" s="118">
        <v>180000000</v>
      </c>
      <c r="L23" s="116" t="s">
        <v>70</v>
      </c>
      <c r="M23" s="120" t="s">
        <v>5767</v>
      </c>
      <c r="N23" s="121" t="s">
        <v>5031</v>
      </c>
      <c r="O23" s="122">
        <v>313</v>
      </c>
      <c r="P23" s="219">
        <v>45330</v>
      </c>
      <c r="Q23" s="118">
        <v>180000000</v>
      </c>
      <c r="R23" s="219">
        <v>45338</v>
      </c>
      <c r="S23" s="118">
        <v>180000000</v>
      </c>
      <c r="T23" s="119" t="s">
        <v>67</v>
      </c>
      <c r="U23" s="122">
        <v>85459497</v>
      </c>
      <c r="V23" s="120" t="s">
        <v>1186</v>
      </c>
      <c r="W23" s="275">
        <v>45338</v>
      </c>
      <c r="X23" s="219">
        <v>45338</v>
      </c>
      <c r="Y23" s="219">
        <v>45338</v>
      </c>
      <c r="Z23" s="219">
        <v>45397</v>
      </c>
      <c r="AA23" s="124">
        <f t="shared" si="0"/>
        <v>59</v>
      </c>
      <c r="AB23" s="118">
        <v>0</v>
      </c>
      <c r="AC23" s="118">
        <v>0</v>
      </c>
      <c r="AD23" s="118">
        <v>0</v>
      </c>
      <c r="AE23" s="126" t="s">
        <v>77</v>
      </c>
      <c r="AF23" s="124">
        <f t="shared" si="1"/>
        <v>0</v>
      </c>
      <c r="AG23" s="118">
        <v>0</v>
      </c>
      <c r="AH23" s="118">
        <v>0</v>
      </c>
      <c r="AI23" s="126" t="s">
        <v>77</v>
      </c>
      <c r="AJ23" s="119">
        <v>0</v>
      </c>
      <c r="AK23" s="126" t="s">
        <v>77</v>
      </c>
      <c r="AL23" s="126" t="s">
        <v>77</v>
      </c>
      <c r="AM23" s="124">
        <f t="shared" si="2"/>
        <v>0</v>
      </c>
      <c r="AN23" s="124">
        <f>+K23+AC23-AH23</f>
        <v>180000000</v>
      </c>
      <c r="AO23" s="119" t="s">
        <v>69</v>
      </c>
      <c r="AP23" s="118">
        <v>180000000</v>
      </c>
      <c r="AQ23" s="116" t="s">
        <v>1214</v>
      </c>
      <c r="AR23" s="118">
        <v>0</v>
      </c>
      <c r="AS23" s="126" t="s">
        <v>77</v>
      </c>
      <c r="AT23" s="96">
        <v>63538376</v>
      </c>
      <c r="AU23" s="160">
        <f t="shared" si="3"/>
        <v>116461624</v>
      </c>
      <c r="AV23" s="98">
        <f t="shared" si="4"/>
        <v>0.35299097777777777</v>
      </c>
      <c r="AW23" s="126" t="s">
        <v>77</v>
      </c>
      <c r="AX23" s="119" t="s">
        <v>1215</v>
      </c>
      <c r="AY23" s="120" t="s">
        <v>5766</v>
      </c>
      <c r="AZ23" s="116" t="s">
        <v>69</v>
      </c>
      <c r="BA23" s="116" t="s">
        <v>3456</v>
      </c>
      <c r="BB23" s="53"/>
    </row>
    <row r="24" spans="2:54" x14ac:dyDescent="0.25">
      <c r="B24" s="116">
        <v>2024</v>
      </c>
      <c r="C24" s="116">
        <v>891780111</v>
      </c>
      <c r="D24" s="117" t="s">
        <v>64</v>
      </c>
      <c r="E24" s="118" t="s">
        <v>5765</v>
      </c>
      <c r="F24" s="118" t="s">
        <v>5764</v>
      </c>
      <c r="G24" s="119">
        <v>0</v>
      </c>
      <c r="H24" s="119" t="s">
        <v>75</v>
      </c>
      <c r="I24" s="117" t="s">
        <v>65</v>
      </c>
      <c r="J24" s="120" t="s">
        <v>5763</v>
      </c>
      <c r="K24" s="118">
        <v>915000</v>
      </c>
      <c r="L24" s="116" t="s">
        <v>70</v>
      </c>
      <c r="M24" s="120" t="s">
        <v>5762</v>
      </c>
      <c r="N24" s="121" t="s">
        <v>5314</v>
      </c>
      <c r="O24" s="122">
        <v>309</v>
      </c>
      <c r="P24" s="219">
        <v>45330</v>
      </c>
      <c r="Q24" s="118">
        <v>25684800</v>
      </c>
      <c r="R24" s="219">
        <v>45342</v>
      </c>
      <c r="S24" s="118">
        <v>915000</v>
      </c>
      <c r="T24" s="119" t="s">
        <v>67</v>
      </c>
      <c r="U24" s="122">
        <v>72175282</v>
      </c>
      <c r="V24" s="120" t="s">
        <v>1197</v>
      </c>
      <c r="W24" s="275">
        <v>45342</v>
      </c>
      <c r="X24" s="219">
        <v>45342</v>
      </c>
      <c r="Y24" s="219" t="s">
        <v>77</v>
      </c>
      <c r="Z24" s="219">
        <v>45344</v>
      </c>
      <c r="AA24" s="124">
        <f t="shared" si="0"/>
        <v>2</v>
      </c>
      <c r="AB24" s="118">
        <v>0</v>
      </c>
      <c r="AC24" s="118">
        <v>0</v>
      </c>
      <c r="AD24" s="118">
        <v>0</v>
      </c>
      <c r="AE24" s="126" t="s">
        <v>77</v>
      </c>
      <c r="AF24" s="124">
        <f t="shared" si="1"/>
        <v>0</v>
      </c>
      <c r="AG24" s="118">
        <v>0</v>
      </c>
      <c r="AH24" s="118">
        <v>0</v>
      </c>
      <c r="AI24" s="126" t="s">
        <v>77</v>
      </c>
      <c r="AJ24" s="119">
        <v>0</v>
      </c>
      <c r="AK24" s="126" t="s">
        <v>77</v>
      </c>
      <c r="AL24" s="126" t="s">
        <v>77</v>
      </c>
      <c r="AM24" s="124">
        <f t="shared" si="2"/>
        <v>0</v>
      </c>
      <c r="AN24" s="124">
        <f>+K24+AC24-AH24</f>
        <v>915000</v>
      </c>
      <c r="AO24" s="119" t="s">
        <v>69</v>
      </c>
      <c r="AP24" s="118">
        <v>915000</v>
      </c>
      <c r="AQ24" s="116" t="s">
        <v>1214</v>
      </c>
      <c r="AR24" s="118">
        <v>0</v>
      </c>
      <c r="AS24" s="126" t="s">
        <v>77</v>
      </c>
      <c r="AT24" s="96">
        <v>0</v>
      </c>
      <c r="AU24" s="160">
        <f t="shared" si="3"/>
        <v>915000</v>
      </c>
      <c r="AV24" s="98">
        <f t="shared" si="4"/>
        <v>0</v>
      </c>
      <c r="AW24" s="126" t="s">
        <v>77</v>
      </c>
      <c r="AX24" s="119" t="s">
        <v>1497</v>
      </c>
      <c r="AY24" s="120" t="s">
        <v>5761</v>
      </c>
      <c r="AZ24" s="116" t="s">
        <v>69</v>
      </c>
      <c r="BA24" s="116" t="s">
        <v>3456</v>
      </c>
      <c r="BB24" s="53"/>
    </row>
    <row r="25" spans="2:54" x14ac:dyDescent="0.25">
      <c r="B25" s="116">
        <v>2024</v>
      </c>
      <c r="C25" s="116">
        <v>891780111</v>
      </c>
      <c r="D25" s="117" t="s">
        <v>64</v>
      </c>
      <c r="E25" s="118" t="s">
        <v>5760</v>
      </c>
      <c r="F25" s="118" t="s">
        <v>5759</v>
      </c>
      <c r="G25" s="119">
        <v>0</v>
      </c>
      <c r="H25" s="119" t="s">
        <v>75</v>
      </c>
      <c r="I25" s="117" t="s">
        <v>65</v>
      </c>
      <c r="J25" s="120" t="s">
        <v>5758</v>
      </c>
      <c r="K25" s="118">
        <v>59000000</v>
      </c>
      <c r="L25" s="116" t="s">
        <v>70</v>
      </c>
      <c r="M25" s="120" t="s">
        <v>5757</v>
      </c>
      <c r="N25" s="121" t="s">
        <v>5756</v>
      </c>
      <c r="O25" s="122">
        <v>343</v>
      </c>
      <c r="P25" s="219">
        <v>45335</v>
      </c>
      <c r="Q25" s="118">
        <v>59000000</v>
      </c>
      <c r="R25" s="219">
        <v>45343</v>
      </c>
      <c r="S25" s="118">
        <v>59000000</v>
      </c>
      <c r="T25" s="119" t="s">
        <v>67</v>
      </c>
      <c r="U25" s="122">
        <v>85459497</v>
      </c>
      <c r="V25" s="120" t="s">
        <v>1186</v>
      </c>
      <c r="W25" s="275">
        <v>45343</v>
      </c>
      <c r="X25" s="219">
        <v>45345</v>
      </c>
      <c r="Y25" s="219">
        <v>45343</v>
      </c>
      <c r="Z25" s="219">
        <v>45657</v>
      </c>
      <c r="AA25" s="124">
        <f t="shared" si="0"/>
        <v>314</v>
      </c>
      <c r="AB25" s="118">
        <v>0</v>
      </c>
      <c r="AC25" s="118">
        <v>0</v>
      </c>
      <c r="AD25" s="118">
        <v>0</v>
      </c>
      <c r="AE25" s="126" t="s">
        <v>77</v>
      </c>
      <c r="AF25" s="124">
        <f t="shared" si="1"/>
        <v>0</v>
      </c>
      <c r="AG25" s="118">
        <v>0</v>
      </c>
      <c r="AH25" s="118">
        <v>0</v>
      </c>
      <c r="AI25" s="126" t="s">
        <v>77</v>
      </c>
      <c r="AJ25" s="119">
        <v>0</v>
      </c>
      <c r="AK25" s="126" t="s">
        <v>77</v>
      </c>
      <c r="AL25" s="126" t="s">
        <v>77</v>
      </c>
      <c r="AM25" s="124">
        <f t="shared" si="2"/>
        <v>0</v>
      </c>
      <c r="AN25" s="124">
        <f>+K25+AC25-AH25</f>
        <v>59000000</v>
      </c>
      <c r="AO25" s="119" t="s">
        <v>69</v>
      </c>
      <c r="AP25" s="118">
        <v>59000000</v>
      </c>
      <c r="AQ25" s="119" t="s">
        <v>69</v>
      </c>
      <c r="AR25" s="118">
        <v>17700000</v>
      </c>
      <c r="AS25" s="219">
        <v>45345</v>
      </c>
      <c r="AT25" s="118">
        <v>17700000</v>
      </c>
      <c r="AU25" s="160">
        <f t="shared" si="3"/>
        <v>41300000</v>
      </c>
      <c r="AV25" s="98">
        <f t="shared" si="4"/>
        <v>0.3</v>
      </c>
      <c r="AW25" s="126" t="s">
        <v>77</v>
      </c>
      <c r="AX25" s="119" t="s">
        <v>1215</v>
      </c>
      <c r="AY25" s="120" t="s">
        <v>5755</v>
      </c>
      <c r="AZ25" s="116" t="s">
        <v>69</v>
      </c>
      <c r="BA25" s="116" t="s">
        <v>3456</v>
      </c>
    </row>
    <row r="26" spans="2:54" x14ac:dyDescent="0.25">
      <c r="B26" s="116">
        <v>2024</v>
      </c>
      <c r="C26" s="116">
        <v>891780111</v>
      </c>
      <c r="D26" s="117" t="s">
        <v>64</v>
      </c>
      <c r="E26" s="118" t="s">
        <v>5754</v>
      </c>
      <c r="F26" s="118" t="s">
        <v>5753</v>
      </c>
      <c r="G26" s="119">
        <v>0</v>
      </c>
      <c r="H26" s="119" t="s">
        <v>75</v>
      </c>
      <c r="I26" s="117" t="s">
        <v>65</v>
      </c>
      <c r="J26" s="120" t="s">
        <v>5752</v>
      </c>
      <c r="K26" s="118">
        <v>120000000</v>
      </c>
      <c r="L26" s="116" t="s">
        <v>70</v>
      </c>
      <c r="M26" s="120" t="s">
        <v>5751</v>
      </c>
      <c r="N26" s="121" t="s">
        <v>5750</v>
      </c>
      <c r="O26" s="122">
        <v>365</v>
      </c>
      <c r="P26" s="219">
        <v>45337</v>
      </c>
      <c r="Q26" s="118">
        <v>120000000</v>
      </c>
      <c r="R26" s="219">
        <v>45343</v>
      </c>
      <c r="S26" s="118">
        <v>120000000</v>
      </c>
      <c r="T26" s="119" t="s">
        <v>67</v>
      </c>
      <c r="U26" s="122">
        <v>85459497</v>
      </c>
      <c r="V26" s="120" t="s">
        <v>1186</v>
      </c>
      <c r="W26" s="275">
        <v>45343</v>
      </c>
      <c r="X26" s="219">
        <v>45345</v>
      </c>
      <c r="Y26" s="219">
        <v>45345</v>
      </c>
      <c r="Z26" s="219">
        <v>45473</v>
      </c>
      <c r="AA26" s="124">
        <f t="shared" si="0"/>
        <v>128</v>
      </c>
      <c r="AB26" s="118">
        <v>1</v>
      </c>
      <c r="AC26" s="118">
        <v>50000000</v>
      </c>
      <c r="AD26" s="118">
        <v>0</v>
      </c>
      <c r="AE26" s="126" t="s">
        <v>77</v>
      </c>
      <c r="AF26" s="124">
        <f t="shared" si="1"/>
        <v>0</v>
      </c>
      <c r="AG26" s="118">
        <v>0</v>
      </c>
      <c r="AH26" s="118">
        <v>0</v>
      </c>
      <c r="AI26" s="126" t="s">
        <v>77</v>
      </c>
      <c r="AJ26" s="119">
        <v>0</v>
      </c>
      <c r="AK26" s="126" t="s">
        <v>77</v>
      </c>
      <c r="AL26" s="126" t="s">
        <v>77</v>
      </c>
      <c r="AM26" s="124">
        <f t="shared" si="2"/>
        <v>0</v>
      </c>
      <c r="AN26" s="124">
        <f>+K26+AC26-AH26</f>
        <v>170000000</v>
      </c>
      <c r="AO26" s="119" t="s">
        <v>69</v>
      </c>
      <c r="AP26" s="118">
        <v>120000000</v>
      </c>
      <c r="AQ26" s="119" t="s">
        <v>69</v>
      </c>
      <c r="AR26" s="118">
        <v>48000000</v>
      </c>
      <c r="AS26" s="219">
        <v>45345</v>
      </c>
      <c r="AT26" s="118">
        <v>48000000</v>
      </c>
      <c r="AU26" s="160">
        <f t="shared" si="3"/>
        <v>122000000</v>
      </c>
      <c r="AV26" s="98">
        <f t="shared" si="4"/>
        <v>0.28235294117647058</v>
      </c>
      <c r="AW26" s="126" t="s">
        <v>77</v>
      </c>
      <c r="AX26" s="119" t="s">
        <v>1215</v>
      </c>
      <c r="AY26" s="120" t="s">
        <v>5749</v>
      </c>
      <c r="AZ26" s="116" t="s">
        <v>69</v>
      </c>
      <c r="BA26" s="116" t="s">
        <v>3456</v>
      </c>
    </row>
    <row r="27" spans="2:54" x14ac:dyDescent="0.25">
      <c r="B27" s="116">
        <v>2024</v>
      </c>
      <c r="C27" s="116">
        <v>891780111</v>
      </c>
      <c r="D27" s="117" t="s">
        <v>64</v>
      </c>
      <c r="E27" s="118" t="s">
        <v>5748</v>
      </c>
      <c r="F27" s="118" t="s">
        <v>5747</v>
      </c>
      <c r="G27" s="119">
        <v>0</v>
      </c>
      <c r="H27" s="119" t="s">
        <v>75</v>
      </c>
      <c r="I27" s="117" t="s">
        <v>65</v>
      </c>
      <c r="J27" s="120" t="s">
        <v>5746</v>
      </c>
      <c r="K27" s="118">
        <v>1161800</v>
      </c>
      <c r="L27" s="116" t="s">
        <v>70</v>
      </c>
      <c r="M27" s="120" t="s">
        <v>5297</v>
      </c>
      <c r="N27" s="121" t="s">
        <v>5296</v>
      </c>
      <c r="O27" s="122">
        <v>309</v>
      </c>
      <c r="P27" s="219">
        <v>45330</v>
      </c>
      <c r="Q27" s="118">
        <v>25684800</v>
      </c>
      <c r="R27" s="219">
        <v>45343</v>
      </c>
      <c r="S27" s="118">
        <v>1161000</v>
      </c>
      <c r="T27" s="119" t="s">
        <v>67</v>
      </c>
      <c r="U27" s="122">
        <v>72175282</v>
      </c>
      <c r="V27" s="120" t="s">
        <v>1197</v>
      </c>
      <c r="W27" s="275">
        <v>45343</v>
      </c>
      <c r="X27" s="219">
        <v>45343</v>
      </c>
      <c r="Y27" s="219" t="s">
        <v>77</v>
      </c>
      <c r="Z27" s="219">
        <v>45345</v>
      </c>
      <c r="AA27" s="124">
        <f t="shared" si="0"/>
        <v>2</v>
      </c>
      <c r="AB27" s="118">
        <v>0</v>
      </c>
      <c r="AC27" s="118">
        <v>0</v>
      </c>
      <c r="AD27" s="118">
        <v>0</v>
      </c>
      <c r="AE27" s="126" t="s">
        <v>77</v>
      </c>
      <c r="AF27" s="124">
        <f t="shared" si="1"/>
        <v>0</v>
      </c>
      <c r="AG27" s="118">
        <v>0</v>
      </c>
      <c r="AH27" s="118">
        <v>0</v>
      </c>
      <c r="AI27" s="126" t="s">
        <v>77</v>
      </c>
      <c r="AJ27" s="119">
        <v>0</v>
      </c>
      <c r="AK27" s="126" t="s">
        <v>77</v>
      </c>
      <c r="AL27" s="126" t="s">
        <v>77</v>
      </c>
      <c r="AM27" s="124">
        <f t="shared" si="2"/>
        <v>0</v>
      </c>
      <c r="AN27" s="124">
        <f>+K27+AC27-AH27</f>
        <v>1161800</v>
      </c>
      <c r="AO27" s="119" t="s">
        <v>69</v>
      </c>
      <c r="AP27" s="118">
        <v>1161000</v>
      </c>
      <c r="AQ27" s="116" t="s">
        <v>1214</v>
      </c>
      <c r="AR27" s="118">
        <v>0</v>
      </c>
      <c r="AS27" s="126" t="s">
        <v>77</v>
      </c>
      <c r="AT27" s="96">
        <v>1161800</v>
      </c>
      <c r="AU27" s="160">
        <f t="shared" si="3"/>
        <v>0</v>
      </c>
      <c r="AV27" s="98">
        <f t="shared" si="4"/>
        <v>1</v>
      </c>
      <c r="AW27" s="126" t="s">
        <v>77</v>
      </c>
      <c r="AX27" s="119" t="s">
        <v>1497</v>
      </c>
      <c r="AY27" s="120" t="s">
        <v>5745</v>
      </c>
      <c r="AZ27" s="116" t="s">
        <v>69</v>
      </c>
      <c r="BA27" s="116" t="s">
        <v>3456</v>
      </c>
    </row>
    <row r="28" spans="2:54" x14ac:dyDescent="0.25">
      <c r="B28" s="116">
        <v>2024</v>
      </c>
      <c r="C28" s="116">
        <v>891780111</v>
      </c>
      <c r="D28" s="117" t="s">
        <v>64</v>
      </c>
      <c r="E28" s="118" t="s">
        <v>5744</v>
      </c>
      <c r="F28" s="118" t="s">
        <v>5743</v>
      </c>
      <c r="G28" s="119">
        <v>0</v>
      </c>
      <c r="H28" s="119" t="s">
        <v>75</v>
      </c>
      <c r="I28" s="117" t="s">
        <v>1819</v>
      </c>
      <c r="J28" s="120" t="s">
        <v>5742</v>
      </c>
      <c r="K28" s="118">
        <v>19642612</v>
      </c>
      <c r="L28" s="116" t="s">
        <v>70</v>
      </c>
      <c r="M28" s="120" t="s">
        <v>5741</v>
      </c>
      <c r="N28" s="121" t="s">
        <v>5740</v>
      </c>
      <c r="O28" s="122">
        <v>381</v>
      </c>
      <c r="P28" s="219">
        <v>45338</v>
      </c>
      <c r="Q28" s="118">
        <v>269581278</v>
      </c>
      <c r="R28" s="219">
        <v>38038</v>
      </c>
      <c r="S28" s="118">
        <v>19642612</v>
      </c>
      <c r="T28" s="119" t="s">
        <v>67</v>
      </c>
      <c r="U28" s="122">
        <v>72175282</v>
      </c>
      <c r="V28" s="120" t="s">
        <v>1197</v>
      </c>
      <c r="W28" s="275">
        <v>45343</v>
      </c>
      <c r="X28" s="219">
        <v>45343</v>
      </c>
      <c r="Y28" s="219" t="s">
        <v>77</v>
      </c>
      <c r="Z28" s="219">
        <v>45464</v>
      </c>
      <c r="AA28" s="124">
        <f t="shared" si="0"/>
        <v>121</v>
      </c>
      <c r="AB28" s="118">
        <v>0</v>
      </c>
      <c r="AC28" s="118">
        <v>0</v>
      </c>
      <c r="AD28" s="118">
        <v>0</v>
      </c>
      <c r="AE28" s="126" t="s">
        <v>77</v>
      </c>
      <c r="AF28" s="124">
        <f t="shared" si="1"/>
        <v>0</v>
      </c>
      <c r="AG28" s="118">
        <v>0</v>
      </c>
      <c r="AH28" s="118">
        <v>0</v>
      </c>
      <c r="AI28" s="126" t="s">
        <v>77</v>
      </c>
      <c r="AJ28" s="119">
        <v>0</v>
      </c>
      <c r="AK28" s="126" t="s">
        <v>77</v>
      </c>
      <c r="AL28" s="126" t="s">
        <v>77</v>
      </c>
      <c r="AM28" s="124">
        <f t="shared" si="2"/>
        <v>0</v>
      </c>
      <c r="AN28" s="124">
        <f>+K28+AC28-AH28</f>
        <v>19642612</v>
      </c>
      <c r="AO28" s="119" t="s">
        <v>69</v>
      </c>
      <c r="AP28" s="118">
        <v>19642612</v>
      </c>
      <c r="AQ28" s="116" t="s">
        <v>1214</v>
      </c>
      <c r="AR28" s="118">
        <v>0</v>
      </c>
      <c r="AS28" s="126" t="s">
        <v>77</v>
      </c>
      <c r="AT28" s="96">
        <v>0</v>
      </c>
      <c r="AU28" s="160">
        <f t="shared" si="3"/>
        <v>19642612</v>
      </c>
      <c r="AV28" s="98">
        <f t="shared" si="4"/>
        <v>0</v>
      </c>
      <c r="AW28" s="126" t="s">
        <v>77</v>
      </c>
      <c r="AX28" s="119" t="s">
        <v>1215</v>
      </c>
      <c r="AY28" s="120" t="s">
        <v>5739</v>
      </c>
      <c r="AZ28" s="116" t="s">
        <v>69</v>
      </c>
      <c r="BA28" s="116" t="s">
        <v>3456</v>
      </c>
    </row>
    <row r="29" spans="2:54" x14ac:dyDescent="0.25">
      <c r="B29" s="116">
        <v>2024</v>
      </c>
      <c r="C29" s="116">
        <v>891780111</v>
      </c>
      <c r="D29" s="117" t="s">
        <v>64</v>
      </c>
      <c r="E29" s="118" t="s">
        <v>5738</v>
      </c>
      <c r="F29" s="118" t="s">
        <v>5737</v>
      </c>
      <c r="G29" s="119">
        <v>0</v>
      </c>
      <c r="H29" s="119" t="s">
        <v>75</v>
      </c>
      <c r="I29" s="117" t="s">
        <v>65</v>
      </c>
      <c r="J29" s="120" t="s">
        <v>5736</v>
      </c>
      <c r="K29" s="118">
        <v>2000000</v>
      </c>
      <c r="L29" s="116" t="s">
        <v>70</v>
      </c>
      <c r="M29" s="120" t="s">
        <v>5333</v>
      </c>
      <c r="N29" s="121" t="s">
        <v>5332</v>
      </c>
      <c r="O29" s="122">
        <v>309</v>
      </c>
      <c r="P29" s="219">
        <v>45330</v>
      </c>
      <c r="Q29" s="118">
        <v>25684800</v>
      </c>
      <c r="R29" s="219">
        <v>45343</v>
      </c>
      <c r="S29" s="118">
        <v>2000000</v>
      </c>
      <c r="T29" s="119" t="s">
        <v>67</v>
      </c>
      <c r="U29" s="122">
        <v>72175282</v>
      </c>
      <c r="V29" s="120" t="s">
        <v>1197</v>
      </c>
      <c r="W29" s="275">
        <v>45343</v>
      </c>
      <c r="X29" s="219">
        <v>45343</v>
      </c>
      <c r="Y29" s="219" t="s">
        <v>77</v>
      </c>
      <c r="Z29" s="219">
        <v>45345</v>
      </c>
      <c r="AA29" s="124">
        <f t="shared" si="0"/>
        <v>2</v>
      </c>
      <c r="AB29" s="118">
        <v>0</v>
      </c>
      <c r="AC29" s="118">
        <v>0</v>
      </c>
      <c r="AD29" s="118">
        <v>0</v>
      </c>
      <c r="AE29" s="126" t="s">
        <v>77</v>
      </c>
      <c r="AF29" s="124">
        <f t="shared" si="1"/>
        <v>0</v>
      </c>
      <c r="AG29" s="118">
        <v>0</v>
      </c>
      <c r="AH29" s="118">
        <v>0</v>
      </c>
      <c r="AI29" s="126" t="s">
        <v>77</v>
      </c>
      <c r="AJ29" s="119">
        <v>0</v>
      </c>
      <c r="AK29" s="126" t="s">
        <v>77</v>
      </c>
      <c r="AL29" s="126" t="s">
        <v>77</v>
      </c>
      <c r="AM29" s="124">
        <f t="shared" si="2"/>
        <v>0</v>
      </c>
      <c r="AN29" s="124">
        <f>+K29+AC29-AH29</f>
        <v>2000000</v>
      </c>
      <c r="AO29" s="119" t="s">
        <v>69</v>
      </c>
      <c r="AP29" s="118">
        <v>2000000</v>
      </c>
      <c r="AQ29" s="116" t="s">
        <v>1214</v>
      </c>
      <c r="AR29" s="118">
        <v>0</v>
      </c>
      <c r="AS29" s="126" t="s">
        <v>77</v>
      </c>
      <c r="AT29" s="96">
        <v>0</v>
      </c>
      <c r="AU29" s="160">
        <f t="shared" si="3"/>
        <v>2000000</v>
      </c>
      <c r="AV29" s="98">
        <f t="shared" si="4"/>
        <v>0</v>
      </c>
      <c r="AW29" s="126" t="s">
        <v>77</v>
      </c>
      <c r="AX29" s="119" t="s">
        <v>1497</v>
      </c>
      <c r="AY29" s="120" t="s">
        <v>5735</v>
      </c>
      <c r="AZ29" s="116" t="s">
        <v>69</v>
      </c>
      <c r="BA29" s="116" t="s">
        <v>3456</v>
      </c>
    </row>
    <row r="30" spans="2:54" x14ac:dyDescent="0.25">
      <c r="B30" s="116">
        <v>2024</v>
      </c>
      <c r="C30" s="116">
        <v>891780111</v>
      </c>
      <c r="D30" s="117" t="s">
        <v>64</v>
      </c>
      <c r="E30" s="118" t="s">
        <v>5734</v>
      </c>
      <c r="F30" s="118" t="s">
        <v>5733</v>
      </c>
      <c r="G30" s="119">
        <v>0</v>
      </c>
      <c r="H30" s="119" t="s">
        <v>75</v>
      </c>
      <c r="I30" s="117" t="s">
        <v>65</v>
      </c>
      <c r="J30" s="120" t="s">
        <v>5732</v>
      </c>
      <c r="K30" s="118">
        <v>120000000</v>
      </c>
      <c r="L30" s="116" t="s">
        <v>70</v>
      </c>
      <c r="M30" s="120" t="s">
        <v>5731</v>
      </c>
      <c r="N30" s="121" t="s">
        <v>5730</v>
      </c>
      <c r="O30" s="122">
        <v>274</v>
      </c>
      <c r="P30" s="219">
        <v>45328</v>
      </c>
      <c r="Q30" s="118">
        <v>120000000</v>
      </c>
      <c r="R30" s="219">
        <v>45345</v>
      </c>
      <c r="S30" s="118">
        <v>120000000</v>
      </c>
      <c r="T30" s="119" t="s">
        <v>67</v>
      </c>
      <c r="U30" s="122">
        <v>72175282</v>
      </c>
      <c r="V30" s="120" t="s">
        <v>1197</v>
      </c>
      <c r="W30" s="275">
        <v>45345</v>
      </c>
      <c r="X30" s="219">
        <v>45345</v>
      </c>
      <c r="Y30" s="219">
        <v>45345</v>
      </c>
      <c r="Z30" s="219">
        <v>45657</v>
      </c>
      <c r="AA30" s="124">
        <f t="shared" si="0"/>
        <v>312</v>
      </c>
      <c r="AB30" s="118">
        <v>0</v>
      </c>
      <c r="AC30" s="118">
        <v>0</v>
      </c>
      <c r="AD30" s="118">
        <v>0</v>
      </c>
      <c r="AE30" s="126" t="s">
        <v>77</v>
      </c>
      <c r="AF30" s="124">
        <f t="shared" si="1"/>
        <v>0</v>
      </c>
      <c r="AG30" s="118">
        <v>0</v>
      </c>
      <c r="AH30" s="118">
        <v>0</v>
      </c>
      <c r="AI30" s="126" t="s">
        <v>77</v>
      </c>
      <c r="AJ30" s="119">
        <v>0</v>
      </c>
      <c r="AK30" s="126" t="s">
        <v>77</v>
      </c>
      <c r="AL30" s="126" t="s">
        <v>77</v>
      </c>
      <c r="AM30" s="124">
        <f t="shared" si="2"/>
        <v>0</v>
      </c>
      <c r="AN30" s="124">
        <f>+K30+AC30-AH30</f>
        <v>120000000</v>
      </c>
      <c r="AO30" s="119" t="s">
        <v>69</v>
      </c>
      <c r="AP30" s="118">
        <v>120000000</v>
      </c>
      <c r="AQ30" s="116" t="s">
        <v>1214</v>
      </c>
      <c r="AR30" s="118">
        <v>0</v>
      </c>
      <c r="AS30" s="126" t="s">
        <v>77</v>
      </c>
      <c r="AT30" s="96">
        <v>38600000</v>
      </c>
      <c r="AU30" s="160">
        <f t="shared" si="3"/>
        <v>81400000</v>
      </c>
      <c r="AV30" s="98">
        <f t="shared" si="4"/>
        <v>0.32166666666666666</v>
      </c>
      <c r="AW30" s="126" t="s">
        <v>77</v>
      </c>
      <c r="AX30" s="119" t="s">
        <v>1215</v>
      </c>
      <c r="AY30" s="120" t="s">
        <v>5729</v>
      </c>
      <c r="AZ30" s="116" t="s">
        <v>69</v>
      </c>
      <c r="BA30" s="116" t="s">
        <v>3456</v>
      </c>
    </row>
    <row r="31" spans="2:54" x14ac:dyDescent="0.25">
      <c r="B31" s="116">
        <v>2024</v>
      </c>
      <c r="C31" s="116">
        <v>891780111</v>
      </c>
      <c r="D31" s="117" t="s">
        <v>64</v>
      </c>
      <c r="E31" s="118" t="s">
        <v>5728</v>
      </c>
      <c r="F31" s="118" t="s">
        <v>5727</v>
      </c>
      <c r="G31" s="119">
        <v>0</v>
      </c>
      <c r="H31" s="119" t="s">
        <v>75</v>
      </c>
      <c r="I31" s="117" t="s">
        <v>65</v>
      </c>
      <c r="J31" s="120" t="s">
        <v>5726</v>
      </c>
      <c r="K31" s="118">
        <v>49700000</v>
      </c>
      <c r="L31" s="116" t="s">
        <v>70</v>
      </c>
      <c r="M31" s="120" t="s">
        <v>5725</v>
      </c>
      <c r="N31" s="121" t="s">
        <v>5724</v>
      </c>
      <c r="O31" s="122">
        <v>350</v>
      </c>
      <c r="P31" s="219">
        <v>45336</v>
      </c>
      <c r="Q31" s="118">
        <v>49700000</v>
      </c>
      <c r="R31" s="219">
        <v>45345</v>
      </c>
      <c r="S31" s="118">
        <v>49700000</v>
      </c>
      <c r="T31" s="119" t="s">
        <v>67</v>
      </c>
      <c r="U31" s="122">
        <v>85459497</v>
      </c>
      <c r="V31" s="120" t="s">
        <v>1186</v>
      </c>
      <c r="W31" s="275">
        <v>45345</v>
      </c>
      <c r="X31" s="219">
        <v>45345</v>
      </c>
      <c r="Y31" s="219" t="s">
        <v>77</v>
      </c>
      <c r="Z31" s="219">
        <v>45657</v>
      </c>
      <c r="AA31" s="124">
        <f t="shared" si="0"/>
        <v>312</v>
      </c>
      <c r="AB31" s="118">
        <v>0</v>
      </c>
      <c r="AC31" s="118">
        <v>0</v>
      </c>
      <c r="AD31" s="118">
        <v>0</v>
      </c>
      <c r="AE31" s="126" t="s">
        <v>77</v>
      </c>
      <c r="AF31" s="124">
        <f t="shared" si="1"/>
        <v>0</v>
      </c>
      <c r="AG31" s="118">
        <v>0</v>
      </c>
      <c r="AH31" s="118">
        <v>0</v>
      </c>
      <c r="AI31" s="126" t="s">
        <v>77</v>
      </c>
      <c r="AJ31" s="119">
        <v>0</v>
      </c>
      <c r="AK31" s="126" t="s">
        <v>77</v>
      </c>
      <c r="AL31" s="126" t="s">
        <v>77</v>
      </c>
      <c r="AM31" s="124">
        <f t="shared" si="2"/>
        <v>0</v>
      </c>
      <c r="AN31" s="124">
        <f>+K31+AC31-AH31</f>
        <v>49700000</v>
      </c>
      <c r="AO31" s="119" t="s">
        <v>69</v>
      </c>
      <c r="AP31" s="118">
        <v>49700000</v>
      </c>
      <c r="AQ31" s="116" t="s">
        <v>1214</v>
      </c>
      <c r="AR31" s="118">
        <v>0</v>
      </c>
      <c r="AS31" s="126" t="s">
        <v>77</v>
      </c>
      <c r="AT31" s="96">
        <v>28180717</v>
      </c>
      <c r="AU31" s="160">
        <f t="shared" si="3"/>
        <v>21519283</v>
      </c>
      <c r="AV31" s="98">
        <f t="shared" si="4"/>
        <v>0.56701643863179074</v>
      </c>
      <c r="AW31" s="126" t="s">
        <v>77</v>
      </c>
      <c r="AX31" s="119" t="s">
        <v>1215</v>
      </c>
      <c r="AY31" s="120" t="s">
        <v>5723</v>
      </c>
      <c r="AZ31" s="116" t="s">
        <v>69</v>
      </c>
      <c r="BA31" s="116" t="s">
        <v>3456</v>
      </c>
    </row>
    <row r="32" spans="2:54" x14ac:dyDescent="0.25">
      <c r="B32" s="116">
        <v>2024</v>
      </c>
      <c r="C32" s="116">
        <v>891780111</v>
      </c>
      <c r="D32" s="117" t="s">
        <v>64</v>
      </c>
      <c r="E32" s="118" t="s">
        <v>5722</v>
      </c>
      <c r="F32" s="118" t="s">
        <v>5721</v>
      </c>
      <c r="G32" s="119">
        <v>0</v>
      </c>
      <c r="H32" s="119" t="s">
        <v>75</v>
      </c>
      <c r="I32" s="117" t="s">
        <v>1819</v>
      </c>
      <c r="J32" s="120" t="s">
        <v>5720</v>
      </c>
      <c r="K32" s="118">
        <v>19642480</v>
      </c>
      <c r="L32" s="116" t="s">
        <v>70</v>
      </c>
      <c r="M32" s="120" t="s">
        <v>5321</v>
      </c>
      <c r="N32" s="121" t="s">
        <v>5320</v>
      </c>
      <c r="O32" s="122">
        <v>381</v>
      </c>
      <c r="P32" s="219">
        <v>45338</v>
      </c>
      <c r="Q32" s="118">
        <v>269581278</v>
      </c>
      <c r="R32" s="219">
        <v>45345</v>
      </c>
      <c r="S32" s="118">
        <v>19642480</v>
      </c>
      <c r="T32" s="119" t="s">
        <v>67</v>
      </c>
      <c r="U32" s="122">
        <v>72175282</v>
      </c>
      <c r="V32" s="120" t="s">
        <v>1197</v>
      </c>
      <c r="W32" s="275">
        <v>45345</v>
      </c>
      <c r="X32" s="219">
        <v>45345</v>
      </c>
      <c r="Y32" s="219" t="s">
        <v>77</v>
      </c>
      <c r="Z32" s="219">
        <v>45466</v>
      </c>
      <c r="AA32" s="124">
        <f t="shared" si="0"/>
        <v>121</v>
      </c>
      <c r="AB32" s="118">
        <v>0</v>
      </c>
      <c r="AC32" s="118">
        <v>0</v>
      </c>
      <c r="AD32" s="118">
        <v>0</v>
      </c>
      <c r="AE32" s="126" t="s">
        <v>77</v>
      </c>
      <c r="AF32" s="124">
        <f t="shared" si="1"/>
        <v>0</v>
      </c>
      <c r="AG32" s="118">
        <v>0</v>
      </c>
      <c r="AH32" s="118">
        <v>0</v>
      </c>
      <c r="AI32" s="126" t="s">
        <v>77</v>
      </c>
      <c r="AJ32" s="119">
        <v>0</v>
      </c>
      <c r="AK32" s="126" t="s">
        <v>77</v>
      </c>
      <c r="AL32" s="126" t="s">
        <v>77</v>
      </c>
      <c r="AM32" s="124">
        <f t="shared" si="2"/>
        <v>0</v>
      </c>
      <c r="AN32" s="124">
        <f>+K32+AC32-AH32</f>
        <v>19642480</v>
      </c>
      <c r="AO32" s="119" t="s">
        <v>69</v>
      </c>
      <c r="AP32" s="118">
        <v>19642480</v>
      </c>
      <c r="AQ32" s="116" t="s">
        <v>1214</v>
      </c>
      <c r="AR32" s="118">
        <v>0</v>
      </c>
      <c r="AS32" s="126" t="s">
        <v>77</v>
      </c>
      <c r="AT32" s="96">
        <v>0</v>
      </c>
      <c r="AU32" s="160">
        <f t="shared" si="3"/>
        <v>19642480</v>
      </c>
      <c r="AV32" s="98">
        <f t="shared" si="4"/>
        <v>0</v>
      </c>
      <c r="AW32" s="126" t="s">
        <v>77</v>
      </c>
      <c r="AX32" s="119" t="s">
        <v>1215</v>
      </c>
      <c r="AY32" s="120" t="s">
        <v>5719</v>
      </c>
      <c r="AZ32" s="116" t="s">
        <v>69</v>
      </c>
      <c r="BA32" s="116" t="s">
        <v>3456</v>
      </c>
    </row>
    <row r="33" spans="2:53" x14ac:dyDescent="0.25">
      <c r="B33" s="116">
        <v>2024</v>
      </c>
      <c r="C33" s="116">
        <v>891780111</v>
      </c>
      <c r="D33" s="117" t="s">
        <v>64</v>
      </c>
      <c r="E33" s="118" t="s">
        <v>5718</v>
      </c>
      <c r="F33" s="118" t="s">
        <v>5717</v>
      </c>
      <c r="G33" s="119">
        <v>0</v>
      </c>
      <c r="H33" s="119" t="s">
        <v>75</v>
      </c>
      <c r="I33" s="117" t="s">
        <v>1819</v>
      </c>
      <c r="J33" s="120" t="s">
        <v>5716</v>
      </c>
      <c r="K33" s="118">
        <v>27990723</v>
      </c>
      <c r="L33" s="116" t="s">
        <v>70</v>
      </c>
      <c r="M33" s="120" t="s">
        <v>5333</v>
      </c>
      <c r="N33" s="121" t="s">
        <v>5332</v>
      </c>
      <c r="O33" s="122">
        <v>381</v>
      </c>
      <c r="P33" s="219">
        <v>45338</v>
      </c>
      <c r="Q33" s="118">
        <v>269581278</v>
      </c>
      <c r="R33" s="219">
        <v>45345</v>
      </c>
      <c r="S33" s="118">
        <v>27990723</v>
      </c>
      <c r="T33" s="119" t="s">
        <v>67</v>
      </c>
      <c r="U33" s="122">
        <v>72175282</v>
      </c>
      <c r="V33" s="120" t="s">
        <v>1197</v>
      </c>
      <c r="W33" s="275">
        <v>45345</v>
      </c>
      <c r="X33" s="219">
        <v>45345</v>
      </c>
      <c r="Y33" s="219" t="s">
        <v>77</v>
      </c>
      <c r="Z33" s="219">
        <v>45466</v>
      </c>
      <c r="AA33" s="124">
        <f t="shared" si="0"/>
        <v>121</v>
      </c>
      <c r="AB33" s="118">
        <v>0</v>
      </c>
      <c r="AC33" s="118">
        <v>0</v>
      </c>
      <c r="AD33" s="118">
        <v>0</v>
      </c>
      <c r="AE33" s="126" t="s">
        <v>77</v>
      </c>
      <c r="AF33" s="124">
        <f t="shared" si="1"/>
        <v>0</v>
      </c>
      <c r="AG33" s="118">
        <v>0</v>
      </c>
      <c r="AH33" s="118">
        <v>0</v>
      </c>
      <c r="AI33" s="126" t="s">
        <v>77</v>
      </c>
      <c r="AJ33" s="119">
        <v>0</v>
      </c>
      <c r="AK33" s="126" t="s">
        <v>77</v>
      </c>
      <c r="AL33" s="126" t="s">
        <v>77</v>
      </c>
      <c r="AM33" s="124">
        <f t="shared" si="2"/>
        <v>0</v>
      </c>
      <c r="AN33" s="124">
        <f>+K33+AC33-AH33</f>
        <v>27990723</v>
      </c>
      <c r="AO33" s="119" t="s">
        <v>69</v>
      </c>
      <c r="AP33" s="118">
        <v>27990723</v>
      </c>
      <c r="AQ33" s="116" t="s">
        <v>1214</v>
      </c>
      <c r="AR33" s="118">
        <v>0</v>
      </c>
      <c r="AS33" s="126" t="s">
        <v>77</v>
      </c>
      <c r="AT33" s="96">
        <v>0</v>
      </c>
      <c r="AU33" s="160">
        <f t="shared" si="3"/>
        <v>27990723</v>
      </c>
      <c r="AV33" s="98">
        <f t="shared" si="4"/>
        <v>0</v>
      </c>
      <c r="AW33" s="126" t="s">
        <v>77</v>
      </c>
      <c r="AX33" s="119" t="s">
        <v>1215</v>
      </c>
      <c r="AY33" s="120" t="s">
        <v>5715</v>
      </c>
      <c r="AZ33" s="116" t="s">
        <v>69</v>
      </c>
      <c r="BA33" s="116" t="s">
        <v>3456</v>
      </c>
    </row>
    <row r="34" spans="2:53" x14ac:dyDescent="0.25">
      <c r="B34" s="116">
        <v>2024</v>
      </c>
      <c r="C34" s="116">
        <v>891780111</v>
      </c>
      <c r="D34" s="117" t="s">
        <v>64</v>
      </c>
      <c r="E34" s="118" t="s">
        <v>5714</v>
      </c>
      <c r="F34" s="118" t="s">
        <v>5713</v>
      </c>
      <c r="G34" s="119">
        <v>0</v>
      </c>
      <c r="H34" s="119" t="s">
        <v>75</v>
      </c>
      <c r="I34" s="117" t="s">
        <v>1819</v>
      </c>
      <c r="J34" s="120" t="s">
        <v>5712</v>
      </c>
      <c r="K34" s="118">
        <v>15901164</v>
      </c>
      <c r="L34" s="116" t="s">
        <v>70</v>
      </c>
      <c r="M34" s="120" t="s">
        <v>5711</v>
      </c>
      <c r="N34" s="121" t="s">
        <v>5710</v>
      </c>
      <c r="O34" s="122">
        <v>381</v>
      </c>
      <c r="P34" s="219">
        <v>45338</v>
      </c>
      <c r="Q34" s="118">
        <v>269581278</v>
      </c>
      <c r="R34" s="219">
        <v>45348</v>
      </c>
      <c r="S34" s="118">
        <v>15901164</v>
      </c>
      <c r="T34" s="119" t="s">
        <v>67</v>
      </c>
      <c r="U34" s="122">
        <v>72175282</v>
      </c>
      <c r="V34" s="120" t="s">
        <v>1197</v>
      </c>
      <c r="W34" s="275">
        <v>45348</v>
      </c>
      <c r="X34" s="219">
        <v>45348</v>
      </c>
      <c r="Y34" s="219" t="s">
        <v>77</v>
      </c>
      <c r="Z34" s="219">
        <v>45469</v>
      </c>
      <c r="AA34" s="124">
        <f t="shared" si="0"/>
        <v>121</v>
      </c>
      <c r="AB34" s="118">
        <v>0</v>
      </c>
      <c r="AC34" s="118">
        <v>0</v>
      </c>
      <c r="AD34" s="118">
        <v>0</v>
      </c>
      <c r="AE34" s="126" t="s">
        <v>77</v>
      </c>
      <c r="AF34" s="124">
        <f t="shared" si="1"/>
        <v>0</v>
      </c>
      <c r="AG34" s="118">
        <v>0</v>
      </c>
      <c r="AH34" s="118">
        <v>0</v>
      </c>
      <c r="AI34" s="126" t="s">
        <v>77</v>
      </c>
      <c r="AJ34" s="119">
        <v>0</v>
      </c>
      <c r="AK34" s="126" t="s">
        <v>77</v>
      </c>
      <c r="AL34" s="126" t="s">
        <v>77</v>
      </c>
      <c r="AM34" s="124">
        <f t="shared" si="2"/>
        <v>0</v>
      </c>
      <c r="AN34" s="124">
        <f>+K34+AC34-AH34</f>
        <v>15901164</v>
      </c>
      <c r="AO34" s="119" t="s">
        <v>69</v>
      </c>
      <c r="AP34" s="118">
        <v>15901164</v>
      </c>
      <c r="AQ34" s="116" t="s">
        <v>1214</v>
      </c>
      <c r="AR34" s="118">
        <v>0</v>
      </c>
      <c r="AS34" s="126" t="s">
        <v>77</v>
      </c>
      <c r="AT34" s="96">
        <v>0</v>
      </c>
      <c r="AU34" s="160">
        <f t="shared" si="3"/>
        <v>15901164</v>
      </c>
      <c r="AV34" s="98">
        <f t="shared" si="4"/>
        <v>0</v>
      </c>
      <c r="AW34" s="126" t="s">
        <v>77</v>
      </c>
      <c r="AX34" s="119" t="s">
        <v>1215</v>
      </c>
      <c r="AY34" s="120" t="s">
        <v>5709</v>
      </c>
      <c r="AZ34" s="116" t="s">
        <v>69</v>
      </c>
      <c r="BA34" s="116" t="s">
        <v>3456</v>
      </c>
    </row>
    <row r="35" spans="2:53" x14ac:dyDescent="0.25">
      <c r="B35" s="116">
        <v>2024</v>
      </c>
      <c r="C35" s="116">
        <v>891780111</v>
      </c>
      <c r="D35" s="117" t="s">
        <v>64</v>
      </c>
      <c r="E35" s="118" t="s">
        <v>5708</v>
      </c>
      <c r="F35" s="118" t="s">
        <v>5707</v>
      </c>
      <c r="G35" s="119">
        <v>0</v>
      </c>
      <c r="H35" s="119" t="s">
        <v>75</v>
      </c>
      <c r="I35" s="117" t="s">
        <v>65</v>
      </c>
      <c r="J35" s="120" t="s">
        <v>5706</v>
      </c>
      <c r="K35" s="118">
        <v>60143010</v>
      </c>
      <c r="L35" s="116" t="s">
        <v>70</v>
      </c>
      <c r="M35" s="120" t="s">
        <v>5705</v>
      </c>
      <c r="N35" s="121" t="s">
        <v>5704</v>
      </c>
      <c r="O35" s="122">
        <v>398</v>
      </c>
      <c r="P35" s="219">
        <v>45341</v>
      </c>
      <c r="Q35" s="118">
        <v>60143010</v>
      </c>
      <c r="R35" s="219">
        <v>45349</v>
      </c>
      <c r="S35" s="118">
        <v>60143010</v>
      </c>
      <c r="T35" s="119" t="s">
        <v>67</v>
      </c>
      <c r="U35" s="122">
        <v>85465146</v>
      </c>
      <c r="V35" s="120" t="s">
        <v>4928</v>
      </c>
      <c r="W35" s="275">
        <v>45349</v>
      </c>
      <c r="X35" s="219">
        <v>45366</v>
      </c>
      <c r="Y35" s="219">
        <v>45352</v>
      </c>
      <c r="Z35" s="219">
        <v>45378</v>
      </c>
      <c r="AA35" s="124">
        <f t="shared" si="0"/>
        <v>26</v>
      </c>
      <c r="AB35" s="118">
        <v>0</v>
      </c>
      <c r="AC35" s="118">
        <v>0</v>
      </c>
      <c r="AD35" s="118">
        <v>0</v>
      </c>
      <c r="AE35" s="126" t="s">
        <v>77</v>
      </c>
      <c r="AF35" s="124">
        <f t="shared" si="1"/>
        <v>0</v>
      </c>
      <c r="AG35" s="118">
        <v>0</v>
      </c>
      <c r="AH35" s="118">
        <v>0</v>
      </c>
      <c r="AI35" s="126" t="s">
        <v>77</v>
      </c>
      <c r="AJ35" s="119">
        <v>0</v>
      </c>
      <c r="AK35" s="126" t="s">
        <v>77</v>
      </c>
      <c r="AL35" s="126" t="s">
        <v>77</v>
      </c>
      <c r="AM35" s="124">
        <f t="shared" si="2"/>
        <v>0</v>
      </c>
      <c r="AN35" s="124">
        <f>+K35+AC35-AH35</f>
        <v>60143010</v>
      </c>
      <c r="AO35" s="119" t="s">
        <v>69</v>
      </c>
      <c r="AP35" s="118">
        <v>60143010</v>
      </c>
      <c r="AQ35" s="116" t="s">
        <v>1214</v>
      </c>
      <c r="AR35" s="118">
        <v>0</v>
      </c>
      <c r="AS35" s="126" t="s">
        <v>77</v>
      </c>
      <c r="AT35" s="96">
        <v>0</v>
      </c>
      <c r="AU35" s="160">
        <f t="shared" si="3"/>
        <v>60143010</v>
      </c>
      <c r="AV35" s="98">
        <f t="shared" si="4"/>
        <v>0</v>
      </c>
      <c r="AW35" s="126" t="s">
        <v>77</v>
      </c>
      <c r="AX35" s="119" t="s">
        <v>5280</v>
      </c>
      <c r="AY35" s="120" t="s">
        <v>5703</v>
      </c>
      <c r="AZ35" s="116" t="s">
        <v>69</v>
      </c>
      <c r="BA35" s="116" t="s">
        <v>3456</v>
      </c>
    </row>
    <row r="36" spans="2:53" x14ac:dyDescent="0.25">
      <c r="B36" s="116">
        <v>2024</v>
      </c>
      <c r="C36" s="116">
        <v>891780111</v>
      </c>
      <c r="D36" s="117" t="s">
        <v>64</v>
      </c>
      <c r="E36" s="118" t="s">
        <v>5702</v>
      </c>
      <c r="F36" s="118" t="s">
        <v>5701</v>
      </c>
      <c r="G36" s="119">
        <v>0</v>
      </c>
      <c r="H36" s="119" t="s">
        <v>75</v>
      </c>
      <c r="I36" s="117" t="s">
        <v>1819</v>
      </c>
      <c r="J36" s="120" t="s">
        <v>5700</v>
      </c>
      <c r="K36" s="118">
        <v>39285224</v>
      </c>
      <c r="L36" s="116" t="s">
        <v>70</v>
      </c>
      <c r="M36" s="120" t="s">
        <v>5699</v>
      </c>
      <c r="N36" s="121" t="s">
        <v>5698</v>
      </c>
      <c r="O36" s="122">
        <v>381</v>
      </c>
      <c r="P36" s="219">
        <v>45338</v>
      </c>
      <c r="Q36" s="118">
        <v>269581278</v>
      </c>
      <c r="R36" s="219">
        <v>45349</v>
      </c>
      <c r="S36" s="118">
        <v>39285224</v>
      </c>
      <c r="T36" s="119" t="s">
        <v>67</v>
      </c>
      <c r="U36" s="122">
        <v>72175282</v>
      </c>
      <c r="V36" s="120" t="s">
        <v>1197</v>
      </c>
      <c r="W36" s="275">
        <v>45349</v>
      </c>
      <c r="X36" s="219">
        <v>45349</v>
      </c>
      <c r="Y36" s="219" t="s">
        <v>77</v>
      </c>
      <c r="Z36" s="219">
        <v>45470</v>
      </c>
      <c r="AA36" s="124">
        <f t="shared" si="0"/>
        <v>121</v>
      </c>
      <c r="AB36" s="118">
        <v>0</v>
      </c>
      <c r="AC36" s="118">
        <v>0</v>
      </c>
      <c r="AD36" s="118">
        <v>0</v>
      </c>
      <c r="AE36" s="126" t="s">
        <v>77</v>
      </c>
      <c r="AF36" s="124">
        <f t="shared" si="1"/>
        <v>0</v>
      </c>
      <c r="AG36" s="118">
        <v>0</v>
      </c>
      <c r="AH36" s="118">
        <v>0</v>
      </c>
      <c r="AI36" s="126" t="s">
        <v>77</v>
      </c>
      <c r="AJ36" s="119">
        <v>0</v>
      </c>
      <c r="AK36" s="126" t="s">
        <v>77</v>
      </c>
      <c r="AL36" s="126" t="s">
        <v>77</v>
      </c>
      <c r="AM36" s="124">
        <f t="shared" si="2"/>
        <v>0</v>
      </c>
      <c r="AN36" s="124">
        <f>+K36+AC36-AH36</f>
        <v>39285224</v>
      </c>
      <c r="AO36" s="119" t="s">
        <v>69</v>
      </c>
      <c r="AP36" s="118">
        <v>39285224</v>
      </c>
      <c r="AQ36" s="116" t="s">
        <v>1214</v>
      </c>
      <c r="AR36" s="118">
        <v>0</v>
      </c>
      <c r="AS36" s="126" t="s">
        <v>77</v>
      </c>
      <c r="AT36" s="96">
        <v>0</v>
      </c>
      <c r="AU36" s="160">
        <f t="shared" si="3"/>
        <v>39285224</v>
      </c>
      <c r="AV36" s="98">
        <f t="shared" si="4"/>
        <v>0</v>
      </c>
      <c r="AW36" s="126" t="s">
        <v>77</v>
      </c>
      <c r="AX36" s="119" t="s">
        <v>1215</v>
      </c>
      <c r="AY36" s="120" t="s">
        <v>5697</v>
      </c>
      <c r="AZ36" s="116" t="s">
        <v>69</v>
      </c>
      <c r="BA36" s="116" t="s">
        <v>3456</v>
      </c>
    </row>
    <row r="37" spans="2:53" x14ac:dyDescent="0.25">
      <c r="B37" s="116">
        <v>2024</v>
      </c>
      <c r="C37" s="116">
        <v>891780111</v>
      </c>
      <c r="D37" s="117" t="s">
        <v>64</v>
      </c>
      <c r="E37" s="118" t="s">
        <v>5696</v>
      </c>
      <c r="F37" s="118" t="s">
        <v>5695</v>
      </c>
      <c r="G37" s="119">
        <v>0</v>
      </c>
      <c r="H37" s="119" t="s">
        <v>75</v>
      </c>
      <c r="I37" s="117" t="s">
        <v>1819</v>
      </c>
      <c r="J37" s="120" t="s">
        <v>5694</v>
      </c>
      <c r="K37" s="118">
        <v>8348107</v>
      </c>
      <c r="L37" s="116" t="s">
        <v>70</v>
      </c>
      <c r="M37" s="120" t="s">
        <v>5693</v>
      </c>
      <c r="N37" s="121" t="s">
        <v>5692</v>
      </c>
      <c r="O37" s="122">
        <v>381</v>
      </c>
      <c r="P37" s="219">
        <v>45338</v>
      </c>
      <c r="Q37" s="118">
        <v>269581278</v>
      </c>
      <c r="R37" s="219">
        <v>45349</v>
      </c>
      <c r="S37" s="118">
        <v>8348107</v>
      </c>
      <c r="T37" s="119" t="s">
        <v>67</v>
      </c>
      <c r="U37" s="122">
        <v>72175282</v>
      </c>
      <c r="V37" s="120" t="s">
        <v>1197</v>
      </c>
      <c r="W37" s="275">
        <v>45349</v>
      </c>
      <c r="X37" s="219">
        <v>45349</v>
      </c>
      <c r="Y37" s="219" t="s">
        <v>77</v>
      </c>
      <c r="Z37" s="219">
        <v>45470</v>
      </c>
      <c r="AA37" s="124">
        <f t="shared" si="0"/>
        <v>121</v>
      </c>
      <c r="AB37" s="118">
        <v>0</v>
      </c>
      <c r="AC37" s="118">
        <v>0</v>
      </c>
      <c r="AD37" s="118">
        <v>0</v>
      </c>
      <c r="AE37" s="126" t="s">
        <v>77</v>
      </c>
      <c r="AF37" s="124">
        <f t="shared" si="1"/>
        <v>0</v>
      </c>
      <c r="AG37" s="118">
        <v>0</v>
      </c>
      <c r="AH37" s="118">
        <v>0</v>
      </c>
      <c r="AI37" s="126" t="s">
        <v>77</v>
      </c>
      <c r="AJ37" s="119">
        <v>0</v>
      </c>
      <c r="AK37" s="126" t="s">
        <v>77</v>
      </c>
      <c r="AL37" s="126" t="s">
        <v>77</v>
      </c>
      <c r="AM37" s="124">
        <f t="shared" si="2"/>
        <v>0</v>
      </c>
      <c r="AN37" s="124">
        <f>+K37+AC37-AH37</f>
        <v>8348107</v>
      </c>
      <c r="AO37" s="119" t="s">
        <v>69</v>
      </c>
      <c r="AP37" s="118">
        <v>8348107</v>
      </c>
      <c r="AQ37" s="116" t="s">
        <v>1214</v>
      </c>
      <c r="AR37" s="118">
        <v>0</v>
      </c>
      <c r="AS37" s="126" t="s">
        <v>77</v>
      </c>
      <c r="AT37" s="96">
        <v>0</v>
      </c>
      <c r="AU37" s="160">
        <f t="shared" si="3"/>
        <v>8348107</v>
      </c>
      <c r="AV37" s="98">
        <f t="shared" si="4"/>
        <v>0</v>
      </c>
      <c r="AW37" s="126" t="s">
        <v>77</v>
      </c>
      <c r="AX37" s="119" t="s">
        <v>1215</v>
      </c>
      <c r="AY37" s="120" t="s">
        <v>5691</v>
      </c>
      <c r="AZ37" s="116" t="s">
        <v>69</v>
      </c>
      <c r="BA37" s="116" t="s">
        <v>3456</v>
      </c>
    </row>
    <row r="38" spans="2:53" x14ac:dyDescent="0.25">
      <c r="B38" s="116">
        <v>2024</v>
      </c>
      <c r="C38" s="116">
        <v>891780111</v>
      </c>
      <c r="D38" s="117" t="s">
        <v>64</v>
      </c>
      <c r="E38" s="118" t="s">
        <v>5690</v>
      </c>
      <c r="F38" s="118" t="s">
        <v>5689</v>
      </c>
      <c r="G38" s="119">
        <v>0</v>
      </c>
      <c r="H38" s="119" t="s">
        <v>75</v>
      </c>
      <c r="I38" s="117" t="s">
        <v>1819</v>
      </c>
      <c r="J38" s="120" t="s">
        <v>5688</v>
      </c>
      <c r="K38" s="118">
        <v>12104640</v>
      </c>
      <c r="L38" s="116" t="s">
        <v>70</v>
      </c>
      <c r="M38" s="120" t="s">
        <v>4436</v>
      </c>
      <c r="N38" s="121" t="s">
        <v>5687</v>
      </c>
      <c r="O38" s="122">
        <v>382</v>
      </c>
      <c r="P38" s="219">
        <v>45338</v>
      </c>
      <c r="Q38" s="118">
        <v>12104640</v>
      </c>
      <c r="R38" s="219">
        <v>45349</v>
      </c>
      <c r="S38" s="118">
        <v>12104640</v>
      </c>
      <c r="T38" s="119" t="s">
        <v>67</v>
      </c>
      <c r="U38" s="122">
        <v>72175282</v>
      </c>
      <c r="V38" s="120" t="s">
        <v>1197</v>
      </c>
      <c r="W38" s="275">
        <v>45349</v>
      </c>
      <c r="X38" s="219">
        <v>45350</v>
      </c>
      <c r="Y38" s="219" t="s">
        <v>77</v>
      </c>
      <c r="Z38" s="219">
        <v>45471</v>
      </c>
      <c r="AA38" s="124">
        <f t="shared" si="0"/>
        <v>121</v>
      </c>
      <c r="AB38" s="118">
        <v>0</v>
      </c>
      <c r="AC38" s="118">
        <v>0</v>
      </c>
      <c r="AD38" s="118">
        <v>0</v>
      </c>
      <c r="AE38" s="126" t="s">
        <v>77</v>
      </c>
      <c r="AF38" s="124">
        <f t="shared" si="1"/>
        <v>0</v>
      </c>
      <c r="AG38" s="118">
        <v>0</v>
      </c>
      <c r="AH38" s="118">
        <v>0</v>
      </c>
      <c r="AI38" s="126" t="s">
        <v>77</v>
      </c>
      <c r="AJ38" s="119">
        <v>0</v>
      </c>
      <c r="AK38" s="126" t="s">
        <v>77</v>
      </c>
      <c r="AL38" s="126" t="s">
        <v>77</v>
      </c>
      <c r="AM38" s="124">
        <f t="shared" si="2"/>
        <v>0</v>
      </c>
      <c r="AN38" s="124">
        <f>+K38+AC38-AH38</f>
        <v>12104640</v>
      </c>
      <c r="AO38" s="119" t="s">
        <v>69</v>
      </c>
      <c r="AP38" s="118">
        <v>12104640</v>
      </c>
      <c r="AQ38" s="116" t="s">
        <v>1214</v>
      </c>
      <c r="AR38" s="118">
        <v>0</v>
      </c>
      <c r="AS38" s="126" t="s">
        <v>77</v>
      </c>
      <c r="AT38" s="96">
        <v>0</v>
      </c>
      <c r="AU38" s="160">
        <f t="shared" si="3"/>
        <v>12104640</v>
      </c>
      <c r="AV38" s="98">
        <f t="shared" si="4"/>
        <v>0</v>
      </c>
      <c r="AW38" s="126" t="s">
        <v>77</v>
      </c>
      <c r="AX38" s="119" t="s">
        <v>1215</v>
      </c>
      <c r="AY38" s="120" t="s">
        <v>5686</v>
      </c>
      <c r="AZ38" s="116" t="s">
        <v>69</v>
      </c>
      <c r="BA38" s="116" t="s">
        <v>3456</v>
      </c>
    </row>
    <row r="39" spans="2:53" x14ac:dyDescent="0.25">
      <c r="B39" s="116">
        <v>2024</v>
      </c>
      <c r="C39" s="116">
        <v>891780111</v>
      </c>
      <c r="D39" s="117" t="s">
        <v>64</v>
      </c>
      <c r="E39" s="118" t="s">
        <v>5685</v>
      </c>
      <c r="F39" s="118" t="s">
        <v>5684</v>
      </c>
      <c r="G39" s="119">
        <v>0</v>
      </c>
      <c r="H39" s="119" t="s">
        <v>75</v>
      </c>
      <c r="I39" s="117" t="s">
        <v>1819</v>
      </c>
      <c r="J39" s="120" t="s">
        <v>5683</v>
      </c>
      <c r="K39" s="118">
        <v>8000000</v>
      </c>
      <c r="L39" s="116" t="s">
        <v>70</v>
      </c>
      <c r="M39" s="120" t="s">
        <v>5682</v>
      </c>
      <c r="N39" s="121" t="s">
        <v>5681</v>
      </c>
      <c r="O39" s="122">
        <v>381</v>
      </c>
      <c r="P39" s="219">
        <v>45338</v>
      </c>
      <c r="Q39" s="118">
        <v>269581278</v>
      </c>
      <c r="R39" s="219">
        <v>45349</v>
      </c>
      <c r="S39" s="118">
        <v>8000000</v>
      </c>
      <c r="T39" s="119" t="s">
        <v>67</v>
      </c>
      <c r="U39" s="122">
        <v>72175282</v>
      </c>
      <c r="V39" s="120" t="s">
        <v>1197</v>
      </c>
      <c r="W39" s="275">
        <v>45349</v>
      </c>
      <c r="X39" s="219">
        <v>45349</v>
      </c>
      <c r="Y39" s="219" t="s">
        <v>77</v>
      </c>
      <c r="Z39" s="219">
        <v>45470</v>
      </c>
      <c r="AA39" s="124">
        <f t="shared" si="0"/>
        <v>121</v>
      </c>
      <c r="AB39" s="118">
        <v>0</v>
      </c>
      <c r="AC39" s="118">
        <v>0</v>
      </c>
      <c r="AD39" s="118">
        <v>0</v>
      </c>
      <c r="AE39" s="126" t="s">
        <v>77</v>
      </c>
      <c r="AF39" s="124">
        <f t="shared" si="1"/>
        <v>0</v>
      </c>
      <c r="AG39" s="118">
        <v>0</v>
      </c>
      <c r="AH39" s="118">
        <v>0</v>
      </c>
      <c r="AI39" s="126" t="s">
        <v>77</v>
      </c>
      <c r="AJ39" s="119">
        <v>0</v>
      </c>
      <c r="AK39" s="126" t="s">
        <v>77</v>
      </c>
      <c r="AL39" s="126" t="s">
        <v>77</v>
      </c>
      <c r="AM39" s="124">
        <f t="shared" si="2"/>
        <v>0</v>
      </c>
      <c r="AN39" s="124">
        <f>+K39+AC39-AH39</f>
        <v>8000000</v>
      </c>
      <c r="AO39" s="119" t="s">
        <v>69</v>
      </c>
      <c r="AP39" s="118">
        <v>8000000</v>
      </c>
      <c r="AQ39" s="116" t="s">
        <v>1214</v>
      </c>
      <c r="AR39" s="118">
        <v>0</v>
      </c>
      <c r="AS39" s="126" t="s">
        <v>77</v>
      </c>
      <c r="AT39" s="96">
        <v>0</v>
      </c>
      <c r="AU39" s="160">
        <f t="shared" si="3"/>
        <v>8000000</v>
      </c>
      <c r="AV39" s="98">
        <f t="shared" si="4"/>
        <v>0</v>
      </c>
      <c r="AW39" s="126" t="s">
        <v>77</v>
      </c>
      <c r="AX39" s="119" t="s">
        <v>1215</v>
      </c>
      <c r="AY39" s="120" t="s">
        <v>5680</v>
      </c>
      <c r="AZ39" s="116" t="s">
        <v>69</v>
      </c>
      <c r="BA39" s="116" t="s">
        <v>3456</v>
      </c>
    </row>
    <row r="40" spans="2:53" x14ac:dyDescent="0.25">
      <c r="B40" s="116">
        <v>2024</v>
      </c>
      <c r="C40" s="116">
        <v>891780111</v>
      </c>
      <c r="D40" s="117" t="s">
        <v>64</v>
      </c>
      <c r="E40" s="118" t="s">
        <v>5679</v>
      </c>
      <c r="F40" s="118" t="s">
        <v>5678</v>
      </c>
      <c r="G40" s="119">
        <v>0</v>
      </c>
      <c r="H40" s="119" t="s">
        <v>75</v>
      </c>
      <c r="I40" s="117" t="s">
        <v>1819</v>
      </c>
      <c r="J40" s="120" t="s">
        <v>5677</v>
      </c>
      <c r="K40" s="118">
        <v>35200000</v>
      </c>
      <c r="L40" s="116" t="s">
        <v>70</v>
      </c>
      <c r="M40" s="120" t="s">
        <v>5676</v>
      </c>
      <c r="N40" s="121" t="s">
        <v>5675</v>
      </c>
      <c r="O40" s="122">
        <v>381</v>
      </c>
      <c r="P40" s="219">
        <v>45338</v>
      </c>
      <c r="Q40" s="118">
        <v>269581278</v>
      </c>
      <c r="R40" s="219">
        <v>45350</v>
      </c>
      <c r="S40" s="118">
        <v>35200000</v>
      </c>
      <c r="T40" s="119" t="s">
        <v>67</v>
      </c>
      <c r="U40" s="122">
        <v>72175282</v>
      </c>
      <c r="V40" s="120" t="s">
        <v>1197</v>
      </c>
      <c r="W40" s="275">
        <v>45350</v>
      </c>
      <c r="X40" s="219">
        <v>45350</v>
      </c>
      <c r="Y40" s="219" t="s">
        <v>77</v>
      </c>
      <c r="Z40" s="219">
        <v>45471</v>
      </c>
      <c r="AA40" s="124">
        <f t="shared" ref="AA40:AA71" si="5">+IF(Y40="1800-01-01",Z40-X40,Z40-Y40)</f>
        <v>121</v>
      </c>
      <c r="AB40" s="118">
        <v>0</v>
      </c>
      <c r="AC40" s="118">
        <v>0</v>
      </c>
      <c r="AD40" s="118">
        <v>0</v>
      </c>
      <c r="AE40" s="126" t="s">
        <v>77</v>
      </c>
      <c r="AF40" s="124">
        <f t="shared" ref="AF40:AF71" si="6">+IF(AE40="1800-01-01",0,AE40-Z40)</f>
        <v>0</v>
      </c>
      <c r="AG40" s="118">
        <v>0</v>
      </c>
      <c r="AH40" s="118">
        <v>0</v>
      </c>
      <c r="AI40" s="126" t="s">
        <v>77</v>
      </c>
      <c r="AJ40" s="119">
        <v>0</v>
      </c>
      <c r="AK40" s="126" t="s">
        <v>77</v>
      </c>
      <c r="AL40" s="126" t="s">
        <v>77</v>
      </c>
      <c r="AM40" s="124">
        <f t="shared" ref="AM40:AM71" si="7">+IF(AK40="1800-01-01",0,AL40-AK40)</f>
        <v>0</v>
      </c>
      <c r="AN40" s="124">
        <f>+K40+AC40-AH40</f>
        <v>35200000</v>
      </c>
      <c r="AO40" s="119" t="s">
        <v>69</v>
      </c>
      <c r="AP40" s="118">
        <v>35200000</v>
      </c>
      <c r="AQ40" s="116" t="s">
        <v>1214</v>
      </c>
      <c r="AR40" s="118">
        <v>0</v>
      </c>
      <c r="AS40" s="126" t="s">
        <v>77</v>
      </c>
      <c r="AT40" s="96">
        <v>0</v>
      </c>
      <c r="AU40" s="160">
        <f t="shared" ref="AU40:AU71" si="8">AN40-AT40</f>
        <v>35200000</v>
      </c>
      <c r="AV40" s="98">
        <f t="shared" ref="AV40:AV71" si="9">+IFERROR(AT40/AN40,"_")</f>
        <v>0</v>
      </c>
      <c r="AW40" s="126" t="s">
        <v>77</v>
      </c>
      <c r="AX40" s="119" t="s">
        <v>1215</v>
      </c>
      <c r="AY40" s="120" t="s">
        <v>5674</v>
      </c>
      <c r="AZ40" s="116" t="s">
        <v>69</v>
      </c>
      <c r="BA40" s="116" t="s">
        <v>3456</v>
      </c>
    </row>
    <row r="41" spans="2:53" x14ac:dyDescent="0.25">
      <c r="B41" s="116">
        <v>2024</v>
      </c>
      <c r="C41" s="116">
        <v>891780111</v>
      </c>
      <c r="D41" s="117" t="s">
        <v>64</v>
      </c>
      <c r="E41" s="118" t="s">
        <v>5673</v>
      </c>
      <c r="F41" s="118" t="s">
        <v>5672</v>
      </c>
      <c r="G41" s="119">
        <v>0</v>
      </c>
      <c r="H41" s="119" t="s">
        <v>75</v>
      </c>
      <c r="I41" s="117" t="s">
        <v>1819</v>
      </c>
      <c r="J41" s="120" t="s">
        <v>5671</v>
      </c>
      <c r="K41" s="118">
        <v>22826866</v>
      </c>
      <c r="L41" s="116" t="s">
        <v>70</v>
      </c>
      <c r="M41" s="120" t="s">
        <v>5670</v>
      </c>
      <c r="N41" s="121" t="s">
        <v>5669</v>
      </c>
      <c r="O41" s="122">
        <v>381</v>
      </c>
      <c r="P41" s="219">
        <v>45338</v>
      </c>
      <c r="Q41" s="118">
        <v>269581278</v>
      </c>
      <c r="R41" s="219">
        <v>45350</v>
      </c>
      <c r="S41" s="118">
        <v>22826866</v>
      </c>
      <c r="T41" s="119" t="s">
        <v>67</v>
      </c>
      <c r="U41" s="122">
        <v>72175282</v>
      </c>
      <c r="V41" s="120" t="s">
        <v>1197</v>
      </c>
      <c r="W41" s="275">
        <v>45350</v>
      </c>
      <c r="X41" s="219">
        <v>45350</v>
      </c>
      <c r="Y41" s="219" t="s">
        <v>77</v>
      </c>
      <c r="Z41" s="219">
        <v>45471</v>
      </c>
      <c r="AA41" s="124">
        <f t="shared" si="5"/>
        <v>121</v>
      </c>
      <c r="AB41" s="118">
        <v>0</v>
      </c>
      <c r="AC41" s="118">
        <v>0</v>
      </c>
      <c r="AD41" s="118">
        <v>0</v>
      </c>
      <c r="AE41" s="126" t="s">
        <v>77</v>
      </c>
      <c r="AF41" s="124">
        <f t="shared" si="6"/>
        <v>0</v>
      </c>
      <c r="AG41" s="118">
        <v>0</v>
      </c>
      <c r="AH41" s="118">
        <v>0</v>
      </c>
      <c r="AI41" s="126" t="s">
        <v>77</v>
      </c>
      <c r="AJ41" s="119">
        <v>0</v>
      </c>
      <c r="AK41" s="126" t="s">
        <v>77</v>
      </c>
      <c r="AL41" s="126" t="s">
        <v>77</v>
      </c>
      <c r="AM41" s="124">
        <f t="shared" si="7"/>
        <v>0</v>
      </c>
      <c r="AN41" s="124">
        <f>+K41+AC41-AH41</f>
        <v>22826866</v>
      </c>
      <c r="AO41" s="119" t="s">
        <v>69</v>
      </c>
      <c r="AP41" s="118">
        <v>22826866</v>
      </c>
      <c r="AQ41" s="116" t="s">
        <v>1214</v>
      </c>
      <c r="AR41" s="118">
        <v>0</v>
      </c>
      <c r="AS41" s="126" t="s">
        <v>77</v>
      </c>
      <c r="AT41" s="96">
        <v>0</v>
      </c>
      <c r="AU41" s="160">
        <f t="shared" si="8"/>
        <v>22826866</v>
      </c>
      <c r="AV41" s="98">
        <f t="shared" si="9"/>
        <v>0</v>
      </c>
      <c r="AW41" s="126" t="s">
        <v>77</v>
      </c>
      <c r="AX41" s="119" t="s">
        <v>1215</v>
      </c>
      <c r="AY41" s="120" t="s">
        <v>5668</v>
      </c>
      <c r="AZ41" s="116" t="s">
        <v>69</v>
      </c>
      <c r="BA41" s="116" t="s">
        <v>3456</v>
      </c>
    </row>
    <row r="42" spans="2:53" x14ac:dyDescent="0.25">
      <c r="B42" s="116">
        <v>2024</v>
      </c>
      <c r="C42" s="116">
        <v>891780111</v>
      </c>
      <c r="D42" s="117" t="s">
        <v>64</v>
      </c>
      <c r="E42" s="118" t="s">
        <v>5667</v>
      </c>
      <c r="F42" s="118" t="s">
        <v>5666</v>
      </c>
      <c r="G42" s="119">
        <v>0</v>
      </c>
      <c r="H42" s="119" t="s">
        <v>75</v>
      </c>
      <c r="I42" s="117" t="s">
        <v>1819</v>
      </c>
      <c r="J42" s="120" t="s">
        <v>5665</v>
      </c>
      <c r="K42" s="118">
        <v>14731961</v>
      </c>
      <c r="L42" s="116" t="s">
        <v>70</v>
      </c>
      <c r="M42" s="120" t="s">
        <v>5664</v>
      </c>
      <c r="N42" s="121" t="s">
        <v>5663</v>
      </c>
      <c r="O42" s="122">
        <v>381</v>
      </c>
      <c r="P42" s="219">
        <v>45338</v>
      </c>
      <c r="Q42" s="118">
        <v>269581278</v>
      </c>
      <c r="R42" s="219">
        <v>45351</v>
      </c>
      <c r="S42" s="118">
        <v>14731961</v>
      </c>
      <c r="T42" s="119" t="s">
        <v>67</v>
      </c>
      <c r="U42" s="122">
        <v>72175282</v>
      </c>
      <c r="V42" s="120" t="s">
        <v>1197</v>
      </c>
      <c r="W42" s="275">
        <v>45351</v>
      </c>
      <c r="X42" s="219">
        <v>45351</v>
      </c>
      <c r="Y42" s="219" t="s">
        <v>77</v>
      </c>
      <c r="Z42" s="219">
        <v>45472</v>
      </c>
      <c r="AA42" s="124">
        <f t="shared" si="5"/>
        <v>121</v>
      </c>
      <c r="AB42" s="118">
        <v>0</v>
      </c>
      <c r="AC42" s="118">
        <v>0</v>
      </c>
      <c r="AD42" s="118">
        <v>0</v>
      </c>
      <c r="AE42" s="126" t="s">
        <v>77</v>
      </c>
      <c r="AF42" s="124">
        <f t="shared" si="6"/>
        <v>0</v>
      </c>
      <c r="AG42" s="118">
        <v>0</v>
      </c>
      <c r="AH42" s="118">
        <v>0</v>
      </c>
      <c r="AI42" s="126" t="s">
        <v>77</v>
      </c>
      <c r="AJ42" s="119">
        <v>0</v>
      </c>
      <c r="AK42" s="126" t="s">
        <v>77</v>
      </c>
      <c r="AL42" s="126" t="s">
        <v>77</v>
      </c>
      <c r="AM42" s="124">
        <f t="shared" si="7"/>
        <v>0</v>
      </c>
      <c r="AN42" s="124">
        <f>+K42+AC42-AH42</f>
        <v>14731961</v>
      </c>
      <c r="AO42" s="119" t="s">
        <v>69</v>
      </c>
      <c r="AP42" s="118">
        <v>14731961</v>
      </c>
      <c r="AQ42" s="116" t="s">
        <v>1214</v>
      </c>
      <c r="AR42" s="118">
        <v>0</v>
      </c>
      <c r="AS42" s="126" t="s">
        <v>77</v>
      </c>
      <c r="AT42" s="96">
        <v>0</v>
      </c>
      <c r="AU42" s="160">
        <f t="shared" si="8"/>
        <v>14731961</v>
      </c>
      <c r="AV42" s="98">
        <f t="shared" si="9"/>
        <v>0</v>
      </c>
      <c r="AW42" s="126" t="s">
        <v>77</v>
      </c>
      <c r="AX42" s="119" t="s">
        <v>1215</v>
      </c>
      <c r="AY42" s="120" t="s">
        <v>5662</v>
      </c>
      <c r="AZ42" s="116" t="s">
        <v>69</v>
      </c>
      <c r="BA42" s="116" t="s">
        <v>3456</v>
      </c>
    </row>
    <row r="43" spans="2:53" x14ac:dyDescent="0.25">
      <c r="B43" s="116">
        <v>2024</v>
      </c>
      <c r="C43" s="116">
        <v>891780111</v>
      </c>
      <c r="D43" s="117" t="s">
        <v>64</v>
      </c>
      <c r="E43" s="118" t="s">
        <v>5661</v>
      </c>
      <c r="F43" s="118" t="s">
        <v>5660</v>
      </c>
      <c r="G43" s="119">
        <v>0</v>
      </c>
      <c r="H43" s="119" t="s">
        <v>75</v>
      </c>
      <c r="I43" s="117" t="s">
        <v>65</v>
      </c>
      <c r="J43" s="120" t="s">
        <v>5659</v>
      </c>
      <c r="K43" s="118">
        <v>53533000</v>
      </c>
      <c r="L43" s="116" t="s">
        <v>70</v>
      </c>
      <c r="M43" s="120" t="s">
        <v>5658</v>
      </c>
      <c r="N43" s="121" t="s">
        <v>5657</v>
      </c>
      <c r="O43" s="122">
        <v>390</v>
      </c>
      <c r="P43" s="219">
        <v>45338</v>
      </c>
      <c r="Q43" s="118">
        <v>53533000</v>
      </c>
      <c r="R43" s="219">
        <v>45351</v>
      </c>
      <c r="S43" s="118">
        <v>53533000</v>
      </c>
      <c r="T43" s="119" t="s">
        <v>67</v>
      </c>
      <c r="U43" s="122">
        <v>85459497</v>
      </c>
      <c r="V43" s="120" t="s">
        <v>1186</v>
      </c>
      <c r="W43" s="275">
        <v>45351</v>
      </c>
      <c r="X43" s="219">
        <v>45351</v>
      </c>
      <c r="Y43" s="219">
        <v>45351</v>
      </c>
      <c r="Z43" s="219">
        <v>45504</v>
      </c>
      <c r="AA43" s="124">
        <f t="shared" si="5"/>
        <v>153</v>
      </c>
      <c r="AB43" s="118">
        <v>0</v>
      </c>
      <c r="AC43" s="118">
        <v>0</v>
      </c>
      <c r="AD43" s="118">
        <v>0</v>
      </c>
      <c r="AE43" s="126" t="s">
        <v>77</v>
      </c>
      <c r="AF43" s="124">
        <f t="shared" si="6"/>
        <v>0</v>
      </c>
      <c r="AG43" s="118">
        <v>0</v>
      </c>
      <c r="AH43" s="118">
        <v>0</v>
      </c>
      <c r="AI43" s="126" t="s">
        <v>77</v>
      </c>
      <c r="AJ43" s="119">
        <v>0</v>
      </c>
      <c r="AK43" s="126" t="s">
        <v>77</v>
      </c>
      <c r="AL43" s="126" t="s">
        <v>77</v>
      </c>
      <c r="AM43" s="124">
        <f t="shared" si="7"/>
        <v>0</v>
      </c>
      <c r="AN43" s="124">
        <f>+K43+AC43-AH43</f>
        <v>53533000</v>
      </c>
      <c r="AO43" s="119" t="s">
        <v>69</v>
      </c>
      <c r="AP43" s="118">
        <v>53533000</v>
      </c>
      <c r="AQ43" s="116" t="s">
        <v>1214</v>
      </c>
      <c r="AR43" s="118">
        <v>0</v>
      </c>
      <c r="AS43" s="126" t="s">
        <v>77</v>
      </c>
      <c r="AT43" s="96">
        <v>0</v>
      </c>
      <c r="AU43" s="160">
        <f t="shared" si="8"/>
        <v>53533000</v>
      </c>
      <c r="AV43" s="98">
        <f t="shared" si="9"/>
        <v>0</v>
      </c>
      <c r="AW43" s="126" t="s">
        <v>77</v>
      </c>
      <c r="AX43" s="119" t="s">
        <v>1215</v>
      </c>
      <c r="AY43" s="120" t="s">
        <v>5656</v>
      </c>
      <c r="AZ43" s="116" t="s">
        <v>69</v>
      </c>
      <c r="BA43" s="116" t="s">
        <v>3456</v>
      </c>
    </row>
    <row r="44" spans="2:53" x14ac:dyDescent="0.25">
      <c r="B44" s="116">
        <v>2024</v>
      </c>
      <c r="C44" s="116">
        <v>891780111</v>
      </c>
      <c r="D44" s="117" t="s">
        <v>64</v>
      </c>
      <c r="E44" s="118" t="s">
        <v>5655</v>
      </c>
      <c r="F44" s="118" t="s">
        <v>5654</v>
      </c>
      <c r="G44" s="119">
        <v>0</v>
      </c>
      <c r="H44" s="119" t="s">
        <v>75</v>
      </c>
      <c r="I44" s="117" t="s">
        <v>65</v>
      </c>
      <c r="J44" s="120" t="s">
        <v>5653</v>
      </c>
      <c r="K44" s="118">
        <v>22856000</v>
      </c>
      <c r="L44" s="116" t="s">
        <v>70</v>
      </c>
      <c r="M44" s="120" t="s">
        <v>5652</v>
      </c>
      <c r="N44" s="121" t="s">
        <v>5651</v>
      </c>
      <c r="O44" s="122">
        <v>429</v>
      </c>
      <c r="P44" s="219">
        <v>45349</v>
      </c>
      <c r="Q44" s="118">
        <v>22856000</v>
      </c>
      <c r="R44" s="219">
        <v>45355</v>
      </c>
      <c r="S44" s="118">
        <v>22856000</v>
      </c>
      <c r="T44" s="119" t="s">
        <v>67</v>
      </c>
      <c r="U44" s="122">
        <v>85465146</v>
      </c>
      <c r="V44" s="120" t="s">
        <v>4928</v>
      </c>
      <c r="W44" s="275">
        <v>45355</v>
      </c>
      <c r="X44" s="219">
        <v>45357</v>
      </c>
      <c r="Y44" s="219" t="s">
        <v>77</v>
      </c>
      <c r="Z44" s="219">
        <v>45662</v>
      </c>
      <c r="AA44" s="124">
        <f t="shared" si="5"/>
        <v>305</v>
      </c>
      <c r="AB44" s="118">
        <v>0</v>
      </c>
      <c r="AC44" s="118">
        <v>0</v>
      </c>
      <c r="AD44" s="118">
        <v>0</v>
      </c>
      <c r="AE44" s="126" t="s">
        <v>77</v>
      </c>
      <c r="AF44" s="124">
        <f t="shared" si="6"/>
        <v>0</v>
      </c>
      <c r="AG44" s="118">
        <v>0</v>
      </c>
      <c r="AH44" s="118">
        <v>0</v>
      </c>
      <c r="AI44" s="126" t="s">
        <v>77</v>
      </c>
      <c r="AJ44" s="119">
        <v>0</v>
      </c>
      <c r="AK44" s="126" t="s">
        <v>77</v>
      </c>
      <c r="AL44" s="126" t="s">
        <v>77</v>
      </c>
      <c r="AM44" s="124">
        <f t="shared" si="7"/>
        <v>0</v>
      </c>
      <c r="AN44" s="124">
        <f>+K44+AC44-AH44</f>
        <v>22856000</v>
      </c>
      <c r="AO44" s="119" t="s">
        <v>69</v>
      </c>
      <c r="AP44" s="124">
        <v>22856000</v>
      </c>
      <c r="AQ44" s="116" t="s">
        <v>1214</v>
      </c>
      <c r="AR44" s="118">
        <v>0</v>
      </c>
      <c r="AS44" s="126" t="s">
        <v>77</v>
      </c>
      <c r="AT44" s="96">
        <v>0</v>
      </c>
      <c r="AU44" s="160">
        <f t="shared" si="8"/>
        <v>22856000</v>
      </c>
      <c r="AV44" s="98">
        <f t="shared" si="9"/>
        <v>0</v>
      </c>
      <c r="AW44" s="126" t="s">
        <v>77</v>
      </c>
      <c r="AX44" s="119" t="s">
        <v>1215</v>
      </c>
      <c r="AY44" s="120" t="s">
        <v>5650</v>
      </c>
      <c r="AZ44" s="116" t="s">
        <v>69</v>
      </c>
      <c r="BA44" s="116" t="s">
        <v>3456</v>
      </c>
    </row>
    <row r="45" spans="2:53" x14ac:dyDescent="0.25">
      <c r="B45" s="116">
        <v>2024</v>
      </c>
      <c r="C45" s="116">
        <v>891780111</v>
      </c>
      <c r="D45" s="117" t="s">
        <v>64</v>
      </c>
      <c r="E45" s="118" t="s">
        <v>5649</v>
      </c>
      <c r="F45" s="118" t="s">
        <v>5648</v>
      </c>
      <c r="G45" s="119">
        <v>0</v>
      </c>
      <c r="H45" s="119" t="s">
        <v>75</v>
      </c>
      <c r="I45" s="117" t="s">
        <v>65</v>
      </c>
      <c r="J45" s="120" t="s">
        <v>5647</v>
      </c>
      <c r="K45" s="118">
        <v>226781120</v>
      </c>
      <c r="L45" s="116" t="s">
        <v>70</v>
      </c>
      <c r="M45" s="120" t="s">
        <v>5646</v>
      </c>
      <c r="N45" s="121" t="s">
        <v>5645</v>
      </c>
      <c r="O45" s="122">
        <v>491</v>
      </c>
      <c r="P45" s="219">
        <v>45349</v>
      </c>
      <c r="Q45" s="118">
        <v>226781120</v>
      </c>
      <c r="R45" s="219">
        <v>45355</v>
      </c>
      <c r="S45" s="118">
        <v>226781120</v>
      </c>
      <c r="T45" s="119" t="s">
        <v>67</v>
      </c>
      <c r="U45" s="122">
        <v>85465146</v>
      </c>
      <c r="V45" s="120" t="s">
        <v>4928</v>
      </c>
      <c r="W45" s="275">
        <v>45355</v>
      </c>
      <c r="X45" s="219">
        <v>45355</v>
      </c>
      <c r="Y45" s="219">
        <v>45355</v>
      </c>
      <c r="Z45" s="219">
        <v>45356</v>
      </c>
      <c r="AA45" s="124">
        <f t="shared" si="5"/>
        <v>1</v>
      </c>
      <c r="AB45" s="118">
        <v>0</v>
      </c>
      <c r="AC45" s="118">
        <v>0</v>
      </c>
      <c r="AD45" s="118">
        <v>0</v>
      </c>
      <c r="AE45" s="126" t="s">
        <v>77</v>
      </c>
      <c r="AF45" s="124">
        <f t="shared" si="6"/>
        <v>0</v>
      </c>
      <c r="AG45" s="118">
        <v>0</v>
      </c>
      <c r="AH45" s="118">
        <v>0</v>
      </c>
      <c r="AI45" s="126" t="s">
        <v>77</v>
      </c>
      <c r="AJ45" s="119">
        <v>0</v>
      </c>
      <c r="AK45" s="126" t="s">
        <v>77</v>
      </c>
      <c r="AL45" s="126" t="s">
        <v>77</v>
      </c>
      <c r="AM45" s="124">
        <f t="shared" si="7"/>
        <v>0</v>
      </c>
      <c r="AN45" s="124">
        <f>+K45+AC45-AH45</f>
        <v>226781120</v>
      </c>
      <c r="AO45" s="119" t="s">
        <v>69</v>
      </c>
      <c r="AP45" s="124">
        <v>226781120</v>
      </c>
      <c r="AQ45" s="116" t="s">
        <v>1214</v>
      </c>
      <c r="AR45" s="118">
        <v>0</v>
      </c>
      <c r="AS45" s="126" t="s">
        <v>77</v>
      </c>
      <c r="AT45" s="96">
        <v>0</v>
      </c>
      <c r="AU45" s="160">
        <f t="shared" si="8"/>
        <v>226781120</v>
      </c>
      <c r="AV45" s="98">
        <f t="shared" si="9"/>
        <v>0</v>
      </c>
      <c r="AW45" s="126" t="s">
        <v>77</v>
      </c>
      <c r="AX45" s="119" t="s">
        <v>1215</v>
      </c>
      <c r="AY45" s="120" t="s">
        <v>5644</v>
      </c>
      <c r="AZ45" s="116" t="s">
        <v>69</v>
      </c>
      <c r="BA45" s="116" t="s">
        <v>3456</v>
      </c>
    </row>
    <row r="46" spans="2:53" x14ac:dyDescent="0.25">
      <c r="B46" s="116">
        <v>2024</v>
      </c>
      <c r="C46" s="116">
        <v>891780111</v>
      </c>
      <c r="D46" s="117" t="s">
        <v>64</v>
      </c>
      <c r="E46" s="118" t="s">
        <v>5643</v>
      </c>
      <c r="F46" s="118" t="s">
        <v>5642</v>
      </c>
      <c r="G46" s="119">
        <v>0</v>
      </c>
      <c r="H46" s="119" t="s">
        <v>75</v>
      </c>
      <c r="I46" s="117" t="s">
        <v>65</v>
      </c>
      <c r="J46" s="120" t="s">
        <v>5641</v>
      </c>
      <c r="K46" s="118">
        <v>57900000</v>
      </c>
      <c r="L46" s="116" t="s">
        <v>70</v>
      </c>
      <c r="M46" s="120" t="s">
        <v>5640</v>
      </c>
      <c r="N46" s="121" t="s">
        <v>5639</v>
      </c>
      <c r="O46" s="122">
        <v>408</v>
      </c>
      <c r="P46" s="219">
        <v>45341</v>
      </c>
      <c r="Q46" s="118">
        <v>57900000</v>
      </c>
      <c r="R46" s="219">
        <v>45355</v>
      </c>
      <c r="S46" s="118">
        <v>57900000</v>
      </c>
      <c r="T46" s="119" t="s">
        <v>67</v>
      </c>
      <c r="U46" s="122">
        <v>85459497</v>
      </c>
      <c r="V46" s="120" t="s">
        <v>1186</v>
      </c>
      <c r="W46" s="275">
        <v>45355</v>
      </c>
      <c r="X46" s="219">
        <v>45356</v>
      </c>
      <c r="Y46" s="219">
        <v>45356</v>
      </c>
      <c r="Z46" s="219">
        <v>45657</v>
      </c>
      <c r="AA46" s="124">
        <f t="shared" si="5"/>
        <v>301</v>
      </c>
      <c r="AB46" s="118">
        <v>0</v>
      </c>
      <c r="AC46" s="118">
        <v>0</v>
      </c>
      <c r="AD46" s="118">
        <v>0</v>
      </c>
      <c r="AE46" s="126" t="s">
        <v>77</v>
      </c>
      <c r="AF46" s="124">
        <f t="shared" si="6"/>
        <v>0</v>
      </c>
      <c r="AG46" s="118">
        <v>0</v>
      </c>
      <c r="AH46" s="118">
        <v>0</v>
      </c>
      <c r="AI46" s="126" t="s">
        <v>77</v>
      </c>
      <c r="AJ46" s="119">
        <v>0</v>
      </c>
      <c r="AK46" s="126" t="s">
        <v>77</v>
      </c>
      <c r="AL46" s="126" t="s">
        <v>77</v>
      </c>
      <c r="AM46" s="124">
        <f t="shared" si="7"/>
        <v>0</v>
      </c>
      <c r="AN46" s="124">
        <f>+K46+AC46-AH46</f>
        <v>57900000</v>
      </c>
      <c r="AO46" s="119" t="s">
        <v>69</v>
      </c>
      <c r="AP46" s="124">
        <v>57900000</v>
      </c>
      <c r="AQ46" s="116" t="s">
        <v>1214</v>
      </c>
      <c r="AR46" s="118">
        <v>0</v>
      </c>
      <c r="AS46" s="126" t="s">
        <v>77</v>
      </c>
      <c r="AT46" s="96">
        <v>0</v>
      </c>
      <c r="AU46" s="160">
        <f t="shared" si="8"/>
        <v>57900000</v>
      </c>
      <c r="AV46" s="98">
        <f t="shared" si="9"/>
        <v>0</v>
      </c>
      <c r="AW46" s="126" t="s">
        <v>77</v>
      </c>
      <c r="AX46" s="119" t="s">
        <v>1215</v>
      </c>
      <c r="AY46" s="120" t="s">
        <v>5638</v>
      </c>
      <c r="AZ46" s="116" t="s">
        <v>69</v>
      </c>
      <c r="BA46" s="116" t="s">
        <v>3456</v>
      </c>
    </row>
    <row r="47" spans="2:53" x14ac:dyDescent="0.25">
      <c r="B47" s="116">
        <v>2024</v>
      </c>
      <c r="C47" s="116">
        <v>891780111</v>
      </c>
      <c r="D47" s="117" t="s">
        <v>64</v>
      </c>
      <c r="E47" s="118" t="s">
        <v>5637</v>
      </c>
      <c r="F47" s="118" t="s">
        <v>5636</v>
      </c>
      <c r="G47" s="119">
        <v>0</v>
      </c>
      <c r="H47" s="119" t="s">
        <v>75</v>
      </c>
      <c r="I47" s="117" t="s">
        <v>65</v>
      </c>
      <c r="J47" s="120" t="s">
        <v>5635</v>
      </c>
      <c r="K47" s="118">
        <v>127000000</v>
      </c>
      <c r="L47" s="116" t="s">
        <v>70</v>
      </c>
      <c r="M47" s="120" t="s">
        <v>3650</v>
      </c>
      <c r="N47" s="121" t="s">
        <v>5066</v>
      </c>
      <c r="O47" s="122">
        <v>366</v>
      </c>
      <c r="P47" s="219">
        <v>45337</v>
      </c>
      <c r="Q47" s="118">
        <v>127000000</v>
      </c>
      <c r="R47" s="219">
        <v>45355</v>
      </c>
      <c r="S47" s="118">
        <v>127000000</v>
      </c>
      <c r="T47" s="119" t="s">
        <v>67</v>
      </c>
      <c r="U47" s="122">
        <v>72175282</v>
      </c>
      <c r="V47" s="120" t="s">
        <v>1197</v>
      </c>
      <c r="W47" s="275">
        <v>45355</v>
      </c>
      <c r="X47" s="219">
        <v>45358</v>
      </c>
      <c r="Y47" s="219">
        <v>45355</v>
      </c>
      <c r="Z47" s="219">
        <v>45657</v>
      </c>
      <c r="AA47" s="124">
        <f t="shared" si="5"/>
        <v>302</v>
      </c>
      <c r="AB47" s="118">
        <v>0</v>
      </c>
      <c r="AC47" s="118">
        <v>0</v>
      </c>
      <c r="AD47" s="118">
        <v>0</v>
      </c>
      <c r="AE47" s="126" t="s">
        <v>77</v>
      </c>
      <c r="AF47" s="124">
        <f t="shared" si="6"/>
        <v>0</v>
      </c>
      <c r="AG47" s="118">
        <v>0</v>
      </c>
      <c r="AH47" s="118">
        <v>0</v>
      </c>
      <c r="AI47" s="126" t="s">
        <v>77</v>
      </c>
      <c r="AJ47" s="119">
        <v>0</v>
      </c>
      <c r="AK47" s="126" t="s">
        <v>77</v>
      </c>
      <c r="AL47" s="126" t="s">
        <v>77</v>
      </c>
      <c r="AM47" s="124">
        <f t="shared" si="7"/>
        <v>0</v>
      </c>
      <c r="AN47" s="124">
        <f>+K47+AC47-AH47</f>
        <v>127000000</v>
      </c>
      <c r="AO47" s="119" t="s">
        <v>69</v>
      </c>
      <c r="AP47" s="124">
        <v>127000000</v>
      </c>
      <c r="AQ47" s="116" t="s">
        <v>1214</v>
      </c>
      <c r="AR47" s="118">
        <v>0</v>
      </c>
      <c r="AS47" s="126" t="s">
        <v>77</v>
      </c>
      <c r="AT47" s="96">
        <v>0</v>
      </c>
      <c r="AU47" s="160">
        <f t="shared" si="8"/>
        <v>127000000</v>
      </c>
      <c r="AV47" s="98">
        <f t="shared" si="9"/>
        <v>0</v>
      </c>
      <c r="AW47" s="126" t="s">
        <v>77</v>
      </c>
      <c r="AX47" s="119" t="s">
        <v>1215</v>
      </c>
      <c r="AY47" s="120" t="s">
        <v>5634</v>
      </c>
      <c r="AZ47" s="116" t="s">
        <v>69</v>
      </c>
      <c r="BA47" s="116" t="s">
        <v>3456</v>
      </c>
    </row>
    <row r="48" spans="2:53" x14ac:dyDescent="0.25">
      <c r="B48" s="116">
        <v>2024</v>
      </c>
      <c r="C48" s="116">
        <v>891780111</v>
      </c>
      <c r="D48" s="117" t="s">
        <v>64</v>
      </c>
      <c r="E48" s="118" t="s">
        <v>5633</v>
      </c>
      <c r="F48" s="118" t="s">
        <v>5632</v>
      </c>
      <c r="G48" s="119">
        <v>0</v>
      </c>
      <c r="H48" s="119" t="s">
        <v>75</v>
      </c>
      <c r="I48" s="117" t="s">
        <v>1819</v>
      </c>
      <c r="J48" s="120" t="s">
        <v>5631</v>
      </c>
      <c r="K48" s="118">
        <v>10000000</v>
      </c>
      <c r="L48" s="116" t="s">
        <v>70</v>
      </c>
      <c r="M48" s="120" t="s">
        <v>5630</v>
      </c>
      <c r="N48" s="121" t="s">
        <v>5629</v>
      </c>
      <c r="O48" s="122">
        <v>381</v>
      </c>
      <c r="P48" s="219">
        <v>45338</v>
      </c>
      <c r="Q48" s="118">
        <v>269581278</v>
      </c>
      <c r="R48" s="219">
        <v>45355</v>
      </c>
      <c r="S48" s="118">
        <v>10000000</v>
      </c>
      <c r="T48" s="119" t="s">
        <v>67</v>
      </c>
      <c r="U48" s="122">
        <v>72175282</v>
      </c>
      <c r="V48" s="120" t="s">
        <v>1197</v>
      </c>
      <c r="W48" s="275">
        <v>45355</v>
      </c>
      <c r="X48" s="219">
        <v>45355</v>
      </c>
      <c r="Y48" s="219" t="s">
        <v>77</v>
      </c>
      <c r="Z48" s="219">
        <v>45477</v>
      </c>
      <c r="AA48" s="124">
        <f t="shared" si="5"/>
        <v>122</v>
      </c>
      <c r="AB48" s="118">
        <v>0</v>
      </c>
      <c r="AC48" s="118">
        <v>0</v>
      </c>
      <c r="AD48" s="118">
        <v>0</v>
      </c>
      <c r="AE48" s="126" t="s">
        <v>77</v>
      </c>
      <c r="AF48" s="124">
        <f t="shared" si="6"/>
        <v>0</v>
      </c>
      <c r="AG48" s="118">
        <v>0</v>
      </c>
      <c r="AH48" s="118">
        <v>0</v>
      </c>
      <c r="AI48" s="126" t="s">
        <v>77</v>
      </c>
      <c r="AJ48" s="119">
        <v>0</v>
      </c>
      <c r="AK48" s="126" t="s">
        <v>77</v>
      </c>
      <c r="AL48" s="126" t="s">
        <v>77</v>
      </c>
      <c r="AM48" s="124">
        <f t="shared" si="7"/>
        <v>0</v>
      </c>
      <c r="AN48" s="124">
        <f>+K48+AC48-AH48</f>
        <v>10000000</v>
      </c>
      <c r="AO48" s="119" t="s">
        <v>69</v>
      </c>
      <c r="AP48" s="124">
        <v>10000000</v>
      </c>
      <c r="AQ48" s="119" t="s">
        <v>69</v>
      </c>
      <c r="AR48" s="118">
        <v>4000000</v>
      </c>
      <c r="AS48" s="126" t="s">
        <v>77</v>
      </c>
      <c r="AT48" s="96">
        <v>0</v>
      </c>
      <c r="AU48" s="160">
        <f t="shared" si="8"/>
        <v>10000000</v>
      </c>
      <c r="AV48" s="98">
        <f t="shared" si="9"/>
        <v>0</v>
      </c>
      <c r="AW48" s="126" t="s">
        <v>77</v>
      </c>
      <c r="AX48" s="119" t="s">
        <v>1215</v>
      </c>
      <c r="AY48" s="120" t="s">
        <v>5628</v>
      </c>
      <c r="AZ48" s="116" t="s">
        <v>69</v>
      </c>
      <c r="BA48" s="116" t="s">
        <v>3456</v>
      </c>
    </row>
    <row r="49" spans="2:53" x14ac:dyDescent="0.25">
      <c r="B49" s="116">
        <v>2024</v>
      </c>
      <c r="C49" s="116">
        <v>891780111</v>
      </c>
      <c r="D49" s="117" t="s">
        <v>64</v>
      </c>
      <c r="E49" s="118" t="s">
        <v>5627</v>
      </c>
      <c r="F49" s="118" t="s">
        <v>5626</v>
      </c>
      <c r="G49" s="119">
        <v>0</v>
      </c>
      <c r="H49" s="119" t="s">
        <v>75</v>
      </c>
      <c r="I49" s="117" t="s">
        <v>65</v>
      </c>
      <c r="J49" s="120" t="s">
        <v>5625</v>
      </c>
      <c r="K49" s="118">
        <v>11594000</v>
      </c>
      <c r="L49" s="116" t="s">
        <v>70</v>
      </c>
      <c r="M49" s="120" t="s">
        <v>5482</v>
      </c>
      <c r="N49" s="121" t="s">
        <v>5481</v>
      </c>
      <c r="O49" s="122">
        <v>352</v>
      </c>
      <c r="P49" s="219">
        <v>45336</v>
      </c>
      <c r="Q49" s="118">
        <v>11594000</v>
      </c>
      <c r="R49" s="219">
        <v>45355</v>
      </c>
      <c r="S49" s="118">
        <v>11594000</v>
      </c>
      <c r="T49" s="119" t="s">
        <v>67</v>
      </c>
      <c r="U49" s="122">
        <v>21400608</v>
      </c>
      <c r="V49" s="120" t="s">
        <v>5121</v>
      </c>
      <c r="W49" s="275">
        <v>45355</v>
      </c>
      <c r="X49" s="219">
        <v>45397</v>
      </c>
      <c r="Y49" s="219">
        <v>45488</v>
      </c>
      <c r="Z49" s="219">
        <v>45488</v>
      </c>
      <c r="AA49" s="124">
        <f t="shared" si="5"/>
        <v>0</v>
      </c>
      <c r="AB49" s="118">
        <v>0</v>
      </c>
      <c r="AC49" s="118">
        <v>0</v>
      </c>
      <c r="AD49" s="118">
        <v>0</v>
      </c>
      <c r="AE49" s="126" t="s">
        <v>77</v>
      </c>
      <c r="AF49" s="124">
        <f t="shared" si="6"/>
        <v>0</v>
      </c>
      <c r="AG49" s="118">
        <v>0</v>
      </c>
      <c r="AH49" s="118">
        <v>0</v>
      </c>
      <c r="AI49" s="126" t="s">
        <v>77</v>
      </c>
      <c r="AJ49" s="119">
        <v>0</v>
      </c>
      <c r="AK49" s="126" t="s">
        <v>77</v>
      </c>
      <c r="AL49" s="126" t="s">
        <v>77</v>
      </c>
      <c r="AM49" s="124">
        <f t="shared" si="7"/>
        <v>0</v>
      </c>
      <c r="AN49" s="124">
        <f>+K49+AC49-AH49</f>
        <v>11594000</v>
      </c>
      <c r="AO49" s="119" t="s">
        <v>69</v>
      </c>
      <c r="AP49" s="124">
        <v>11594000</v>
      </c>
      <c r="AQ49" s="116" t="s">
        <v>1214</v>
      </c>
      <c r="AR49" s="118">
        <v>0</v>
      </c>
      <c r="AS49" s="126" t="s">
        <v>77</v>
      </c>
      <c r="AT49" s="96">
        <v>0</v>
      </c>
      <c r="AU49" s="160">
        <f t="shared" si="8"/>
        <v>11594000</v>
      </c>
      <c r="AV49" s="98">
        <f t="shared" si="9"/>
        <v>0</v>
      </c>
      <c r="AW49" s="126" t="s">
        <v>77</v>
      </c>
      <c r="AX49" s="119" t="s">
        <v>1215</v>
      </c>
      <c r="AY49" s="120" t="s">
        <v>5624</v>
      </c>
      <c r="AZ49" s="116" t="s">
        <v>69</v>
      </c>
      <c r="BA49" s="116" t="s">
        <v>3456</v>
      </c>
    </row>
    <row r="50" spans="2:53" x14ac:dyDescent="0.25">
      <c r="B50" s="116">
        <v>2024</v>
      </c>
      <c r="C50" s="116">
        <v>891780111</v>
      </c>
      <c r="D50" s="117" t="s">
        <v>64</v>
      </c>
      <c r="E50" s="118" t="s">
        <v>5623</v>
      </c>
      <c r="F50" s="118" t="s">
        <v>5622</v>
      </c>
      <c r="G50" s="119">
        <v>0</v>
      </c>
      <c r="H50" s="119" t="s">
        <v>75</v>
      </c>
      <c r="I50" s="117" t="s">
        <v>1819</v>
      </c>
      <c r="J50" s="120" t="s">
        <v>5621</v>
      </c>
      <c r="K50" s="118">
        <v>19182240</v>
      </c>
      <c r="L50" s="116" t="s">
        <v>70</v>
      </c>
      <c r="M50" s="120" t="s">
        <v>5620</v>
      </c>
      <c r="N50" s="121" t="s">
        <v>5619</v>
      </c>
      <c r="O50" s="122">
        <v>381</v>
      </c>
      <c r="P50" s="219">
        <v>45338</v>
      </c>
      <c r="Q50" s="118">
        <v>277581278</v>
      </c>
      <c r="R50" s="219">
        <v>45355</v>
      </c>
      <c r="S50" s="118">
        <v>19182240</v>
      </c>
      <c r="T50" s="119" t="s">
        <v>67</v>
      </c>
      <c r="U50" s="122">
        <v>72175282</v>
      </c>
      <c r="V50" s="120" t="s">
        <v>1197</v>
      </c>
      <c r="W50" s="275">
        <v>45355</v>
      </c>
      <c r="X50" s="219">
        <v>45355</v>
      </c>
      <c r="Y50" s="219" t="s">
        <v>77</v>
      </c>
      <c r="Z50" s="219">
        <v>45477</v>
      </c>
      <c r="AA50" s="124">
        <f t="shared" si="5"/>
        <v>122</v>
      </c>
      <c r="AB50" s="118">
        <v>0</v>
      </c>
      <c r="AC50" s="118">
        <v>0</v>
      </c>
      <c r="AD50" s="118">
        <v>0</v>
      </c>
      <c r="AE50" s="126" t="s">
        <v>77</v>
      </c>
      <c r="AF50" s="124">
        <f t="shared" si="6"/>
        <v>0</v>
      </c>
      <c r="AG50" s="118">
        <v>0</v>
      </c>
      <c r="AH50" s="118">
        <v>0</v>
      </c>
      <c r="AI50" s="126" t="s">
        <v>77</v>
      </c>
      <c r="AJ50" s="119">
        <v>0</v>
      </c>
      <c r="AK50" s="126" t="s">
        <v>77</v>
      </c>
      <c r="AL50" s="126" t="s">
        <v>77</v>
      </c>
      <c r="AM50" s="124">
        <f t="shared" si="7"/>
        <v>0</v>
      </c>
      <c r="AN50" s="124">
        <f>+K50+AC50-AH50</f>
        <v>19182240</v>
      </c>
      <c r="AO50" s="119" t="s">
        <v>69</v>
      </c>
      <c r="AP50" s="124">
        <v>19182240</v>
      </c>
      <c r="AQ50" s="116" t="s">
        <v>1214</v>
      </c>
      <c r="AR50" s="118">
        <v>0</v>
      </c>
      <c r="AS50" s="126" t="s">
        <v>77</v>
      </c>
      <c r="AT50" s="96">
        <v>0</v>
      </c>
      <c r="AU50" s="160">
        <f t="shared" si="8"/>
        <v>19182240</v>
      </c>
      <c r="AV50" s="98">
        <f t="shared" si="9"/>
        <v>0</v>
      </c>
      <c r="AW50" s="126" t="s">
        <v>77</v>
      </c>
      <c r="AX50" s="119" t="s">
        <v>1215</v>
      </c>
      <c r="AY50" s="120" t="s">
        <v>5618</v>
      </c>
      <c r="AZ50" s="116" t="s">
        <v>69</v>
      </c>
      <c r="BA50" s="116" t="s">
        <v>3456</v>
      </c>
    </row>
    <row r="51" spans="2:53" x14ac:dyDescent="0.25">
      <c r="B51" s="116">
        <v>2024</v>
      </c>
      <c r="C51" s="116">
        <v>891780111</v>
      </c>
      <c r="D51" s="117" t="s">
        <v>64</v>
      </c>
      <c r="E51" s="118" t="s">
        <v>5617</v>
      </c>
      <c r="F51" s="118" t="s">
        <v>5616</v>
      </c>
      <c r="G51" s="119">
        <v>0</v>
      </c>
      <c r="H51" s="119" t="s">
        <v>75</v>
      </c>
      <c r="I51" s="117" t="s">
        <v>65</v>
      </c>
      <c r="J51" s="120" t="s">
        <v>5615</v>
      </c>
      <c r="K51" s="118">
        <v>3427200</v>
      </c>
      <c r="L51" s="116" t="s">
        <v>70</v>
      </c>
      <c r="M51" s="120" t="s">
        <v>5544</v>
      </c>
      <c r="N51" s="121" t="s">
        <v>5543</v>
      </c>
      <c r="O51" s="122">
        <v>478</v>
      </c>
      <c r="P51" s="219">
        <v>45348</v>
      </c>
      <c r="Q51" s="118">
        <v>3427000</v>
      </c>
      <c r="R51" s="219">
        <v>45355</v>
      </c>
      <c r="S51" s="118">
        <v>3427000</v>
      </c>
      <c r="T51" s="119" t="s">
        <v>67</v>
      </c>
      <c r="U51" s="122">
        <v>1082863147</v>
      </c>
      <c r="V51" s="120" t="s">
        <v>5542</v>
      </c>
      <c r="W51" s="275">
        <v>45355</v>
      </c>
      <c r="X51" s="219">
        <v>45358</v>
      </c>
      <c r="Y51" s="219" t="s">
        <v>77</v>
      </c>
      <c r="Z51" s="219">
        <v>45722</v>
      </c>
      <c r="AA51" s="124">
        <f t="shared" si="5"/>
        <v>364</v>
      </c>
      <c r="AB51" s="118">
        <v>0</v>
      </c>
      <c r="AC51" s="118">
        <v>0</v>
      </c>
      <c r="AD51" s="118">
        <v>0</v>
      </c>
      <c r="AE51" s="126" t="s">
        <v>77</v>
      </c>
      <c r="AF51" s="124">
        <f t="shared" si="6"/>
        <v>0</v>
      </c>
      <c r="AG51" s="118">
        <v>0</v>
      </c>
      <c r="AH51" s="118">
        <v>0</v>
      </c>
      <c r="AI51" s="126" t="s">
        <v>77</v>
      </c>
      <c r="AJ51" s="119">
        <v>0</v>
      </c>
      <c r="AK51" s="126" t="s">
        <v>77</v>
      </c>
      <c r="AL51" s="126" t="s">
        <v>77</v>
      </c>
      <c r="AM51" s="124">
        <f t="shared" si="7"/>
        <v>0</v>
      </c>
      <c r="AN51" s="124">
        <f>+K51+AC51-AH51</f>
        <v>3427200</v>
      </c>
      <c r="AO51" s="119" t="s">
        <v>69</v>
      </c>
      <c r="AP51" s="124">
        <v>3427000</v>
      </c>
      <c r="AQ51" s="116" t="s">
        <v>1214</v>
      </c>
      <c r="AR51" s="118">
        <v>0</v>
      </c>
      <c r="AS51" s="126" t="s">
        <v>77</v>
      </c>
      <c r="AT51" s="96">
        <v>0</v>
      </c>
      <c r="AU51" s="160">
        <f t="shared" si="8"/>
        <v>3427200</v>
      </c>
      <c r="AV51" s="98">
        <f t="shared" si="9"/>
        <v>0</v>
      </c>
      <c r="AW51" s="126" t="s">
        <v>77</v>
      </c>
      <c r="AX51" s="119" t="s">
        <v>1215</v>
      </c>
      <c r="AY51" s="120" t="s">
        <v>5614</v>
      </c>
      <c r="AZ51" s="116" t="s">
        <v>69</v>
      </c>
      <c r="BA51" s="116" t="s">
        <v>3456</v>
      </c>
    </row>
    <row r="52" spans="2:53" x14ac:dyDescent="0.25">
      <c r="B52" s="116">
        <v>2024</v>
      </c>
      <c r="C52" s="116">
        <v>891780111</v>
      </c>
      <c r="D52" s="117" t="s">
        <v>64</v>
      </c>
      <c r="E52" s="118" t="s">
        <v>5613</v>
      </c>
      <c r="F52" s="118" t="s">
        <v>5612</v>
      </c>
      <c r="G52" s="119">
        <v>0</v>
      </c>
      <c r="H52" s="119" t="s">
        <v>75</v>
      </c>
      <c r="I52" s="117" t="s">
        <v>1819</v>
      </c>
      <c r="J52" s="120" t="s">
        <v>5611</v>
      </c>
      <c r="K52" s="118">
        <v>14731960</v>
      </c>
      <c r="L52" s="116" t="s">
        <v>70</v>
      </c>
      <c r="M52" s="120" t="s">
        <v>5610</v>
      </c>
      <c r="N52" s="121" t="s">
        <v>5609</v>
      </c>
      <c r="O52" s="122">
        <v>381</v>
      </c>
      <c r="P52" s="219">
        <v>45338</v>
      </c>
      <c r="Q52" s="118">
        <v>277581278</v>
      </c>
      <c r="R52" s="219">
        <v>45355</v>
      </c>
      <c r="S52" s="118">
        <v>14731960</v>
      </c>
      <c r="T52" s="119" t="s">
        <v>67</v>
      </c>
      <c r="U52" s="122">
        <v>72175282</v>
      </c>
      <c r="V52" s="120" t="s">
        <v>1197</v>
      </c>
      <c r="W52" s="275">
        <v>45355</v>
      </c>
      <c r="X52" s="219">
        <v>45355</v>
      </c>
      <c r="Y52" s="219" t="s">
        <v>77</v>
      </c>
      <c r="Z52" s="219">
        <v>45477</v>
      </c>
      <c r="AA52" s="124">
        <f t="shared" si="5"/>
        <v>122</v>
      </c>
      <c r="AB52" s="118">
        <v>0</v>
      </c>
      <c r="AC52" s="118">
        <v>0</v>
      </c>
      <c r="AD52" s="118">
        <v>0</v>
      </c>
      <c r="AE52" s="126" t="s">
        <v>77</v>
      </c>
      <c r="AF52" s="124">
        <f t="shared" si="6"/>
        <v>0</v>
      </c>
      <c r="AG52" s="118">
        <v>0</v>
      </c>
      <c r="AH52" s="118">
        <v>0</v>
      </c>
      <c r="AI52" s="126" t="s">
        <v>77</v>
      </c>
      <c r="AJ52" s="119">
        <v>0</v>
      </c>
      <c r="AK52" s="126" t="s">
        <v>77</v>
      </c>
      <c r="AL52" s="126" t="s">
        <v>77</v>
      </c>
      <c r="AM52" s="124">
        <f t="shared" si="7"/>
        <v>0</v>
      </c>
      <c r="AN52" s="124">
        <f>+K52+AC52-AH52</f>
        <v>14731960</v>
      </c>
      <c r="AO52" s="119" t="s">
        <v>69</v>
      </c>
      <c r="AP52" s="124">
        <v>14731960</v>
      </c>
      <c r="AQ52" s="116" t="s">
        <v>1214</v>
      </c>
      <c r="AR52" s="118">
        <v>0</v>
      </c>
      <c r="AS52" s="126" t="s">
        <v>77</v>
      </c>
      <c r="AT52" s="96">
        <v>0</v>
      </c>
      <c r="AU52" s="160">
        <f t="shared" si="8"/>
        <v>14731960</v>
      </c>
      <c r="AV52" s="98">
        <f t="shared" si="9"/>
        <v>0</v>
      </c>
      <c r="AW52" s="126" t="s">
        <v>77</v>
      </c>
      <c r="AX52" s="119" t="s">
        <v>1215</v>
      </c>
      <c r="AY52" s="120" t="s">
        <v>5608</v>
      </c>
      <c r="AZ52" s="116" t="s">
        <v>69</v>
      </c>
      <c r="BA52" s="116" t="s">
        <v>3456</v>
      </c>
    </row>
    <row r="53" spans="2:53" x14ac:dyDescent="0.25">
      <c r="B53" s="116">
        <v>2024</v>
      </c>
      <c r="C53" s="116">
        <v>891780111</v>
      </c>
      <c r="D53" s="117" t="s">
        <v>64</v>
      </c>
      <c r="E53" s="118" t="s">
        <v>5607</v>
      </c>
      <c r="F53" s="118" t="s">
        <v>5606</v>
      </c>
      <c r="G53" s="119">
        <v>0</v>
      </c>
      <c r="H53" s="119" t="s">
        <v>75</v>
      </c>
      <c r="I53" s="117" t="s">
        <v>1819</v>
      </c>
      <c r="J53" s="120" t="s">
        <v>5605</v>
      </c>
      <c r="K53" s="118">
        <v>22097940</v>
      </c>
      <c r="L53" s="116" t="s">
        <v>70</v>
      </c>
      <c r="M53" s="120" t="s">
        <v>5604</v>
      </c>
      <c r="N53" s="121" t="s">
        <v>5603</v>
      </c>
      <c r="O53" s="122">
        <v>381</v>
      </c>
      <c r="P53" s="219">
        <v>45338</v>
      </c>
      <c r="Q53" s="118">
        <v>269581278</v>
      </c>
      <c r="R53" s="219">
        <v>45356</v>
      </c>
      <c r="S53" s="118">
        <v>22097940</v>
      </c>
      <c r="T53" s="119" t="s">
        <v>67</v>
      </c>
      <c r="U53" s="122">
        <v>72175282</v>
      </c>
      <c r="V53" s="120" t="s">
        <v>1197</v>
      </c>
      <c r="W53" s="275">
        <v>45356</v>
      </c>
      <c r="X53" s="219">
        <v>45356</v>
      </c>
      <c r="Y53" s="219" t="s">
        <v>77</v>
      </c>
      <c r="Z53" s="219">
        <v>45478</v>
      </c>
      <c r="AA53" s="124">
        <f t="shared" si="5"/>
        <v>122</v>
      </c>
      <c r="AB53" s="118">
        <v>0</v>
      </c>
      <c r="AC53" s="118">
        <v>0</v>
      </c>
      <c r="AD53" s="118">
        <v>0</v>
      </c>
      <c r="AE53" s="126" t="s">
        <v>77</v>
      </c>
      <c r="AF53" s="124">
        <f t="shared" si="6"/>
        <v>0</v>
      </c>
      <c r="AG53" s="118">
        <v>0</v>
      </c>
      <c r="AH53" s="118">
        <v>0</v>
      </c>
      <c r="AI53" s="126" t="s">
        <v>77</v>
      </c>
      <c r="AJ53" s="119">
        <v>0</v>
      </c>
      <c r="AK53" s="126" t="s">
        <v>77</v>
      </c>
      <c r="AL53" s="126" t="s">
        <v>77</v>
      </c>
      <c r="AM53" s="124">
        <f t="shared" si="7"/>
        <v>0</v>
      </c>
      <c r="AN53" s="124">
        <f>+K53+AC53-AH53</f>
        <v>22097940</v>
      </c>
      <c r="AO53" s="119" t="s">
        <v>69</v>
      </c>
      <c r="AP53" s="124">
        <v>22097940</v>
      </c>
      <c r="AQ53" s="116" t="s">
        <v>1214</v>
      </c>
      <c r="AR53" s="118">
        <v>0</v>
      </c>
      <c r="AS53" s="126" t="s">
        <v>77</v>
      </c>
      <c r="AT53" s="96">
        <v>0</v>
      </c>
      <c r="AU53" s="160">
        <f t="shared" si="8"/>
        <v>22097940</v>
      </c>
      <c r="AV53" s="98">
        <f t="shared" si="9"/>
        <v>0</v>
      </c>
      <c r="AW53" s="126" t="s">
        <v>77</v>
      </c>
      <c r="AX53" s="119" t="s">
        <v>1215</v>
      </c>
      <c r="AY53" s="120" t="s">
        <v>5602</v>
      </c>
      <c r="AZ53" s="116" t="s">
        <v>69</v>
      </c>
      <c r="BA53" s="116" t="s">
        <v>3456</v>
      </c>
    </row>
    <row r="54" spans="2:53" x14ac:dyDescent="0.25">
      <c r="B54" s="116">
        <v>2024</v>
      </c>
      <c r="C54" s="116">
        <v>891780111</v>
      </c>
      <c r="D54" s="117" t="s">
        <v>64</v>
      </c>
      <c r="E54" s="118" t="s">
        <v>5601</v>
      </c>
      <c r="F54" s="118" t="s">
        <v>5600</v>
      </c>
      <c r="G54" s="119">
        <v>0</v>
      </c>
      <c r="H54" s="119" t="s">
        <v>75</v>
      </c>
      <c r="I54" s="117" t="s">
        <v>1819</v>
      </c>
      <c r="J54" s="120" t="s">
        <v>5599</v>
      </c>
      <c r="K54" s="118">
        <v>175092306</v>
      </c>
      <c r="L54" s="116" t="s">
        <v>70</v>
      </c>
      <c r="M54" s="120" t="s">
        <v>5598</v>
      </c>
      <c r="N54" s="121" t="s">
        <v>5597</v>
      </c>
      <c r="O54" s="122">
        <v>561</v>
      </c>
      <c r="P54" s="219">
        <v>45355</v>
      </c>
      <c r="Q54" s="118">
        <v>175092306</v>
      </c>
      <c r="R54" s="219">
        <v>45356</v>
      </c>
      <c r="S54" s="118">
        <v>175092306</v>
      </c>
      <c r="T54" s="119" t="s">
        <v>67</v>
      </c>
      <c r="U54" s="122">
        <v>85152695</v>
      </c>
      <c r="V54" s="120" t="s">
        <v>5071</v>
      </c>
      <c r="W54" s="275">
        <v>45356</v>
      </c>
      <c r="X54" s="219">
        <v>45357</v>
      </c>
      <c r="Y54" s="219">
        <v>45356</v>
      </c>
      <c r="Z54" s="219">
        <v>45366</v>
      </c>
      <c r="AA54" s="124">
        <f t="shared" si="5"/>
        <v>10</v>
      </c>
      <c r="AB54" s="118">
        <v>0</v>
      </c>
      <c r="AC54" s="118">
        <v>0</v>
      </c>
      <c r="AD54" s="118">
        <v>0</v>
      </c>
      <c r="AE54" s="126" t="s">
        <v>77</v>
      </c>
      <c r="AF54" s="124">
        <f t="shared" si="6"/>
        <v>0</v>
      </c>
      <c r="AG54" s="118">
        <v>0</v>
      </c>
      <c r="AH54" s="118">
        <v>0</v>
      </c>
      <c r="AI54" s="126" t="s">
        <v>77</v>
      </c>
      <c r="AJ54" s="119">
        <v>0</v>
      </c>
      <c r="AK54" s="126" t="s">
        <v>77</v>
      </c>
      <c r="AL54" s="126" t="s">
        <v>77</v>
      </c>
      <c r="AM54" s="124">
        <f t="shared" si="7"/>
        <v>0</v>
      </c>
      <c r="AN54" s="124">
        <f>+K54+AC54-AH54</f>
        <v>175092306</v>
      </c>
      <c r="AO54" s="119" t="s">
        <v>69</v>
      </c>
      <c r="AP54" s="124">
        <v>175092306</v>
      </c>
      <c r="AQ54" s="119" t="s">
        <v>69</v>
      </c>
      <c r="AR54" s="118">
        <v>87546153</v>
      </c>
      <c r="AS54" s="126" t="s">
        <v>77</v>
      </c>
      <c r="AT54" s="96">
        <v>0</v>
      </c>
      <c r="AU54" s="160">
        <f t="shared" si="8"/>
        <v>175092306</v>
      </c>
      <c r="AV54" s="98">
        <f t="shared" si="9"/>
        <v>0</v>
      </c>
      <c r="AW54" s="126" t="s">
        <v>77</v>
      </c>
      <c r="AX54" s="119" t="s">
        <v>1215</v>
      </c>
      <c r="AY54" s="120" t="s">
        <v>5596</v>
      </c>
      <c r="AZ54" s="116" t="s">
        <v>69</v>
      </c>
      <c r="BA54" s="116" t="s">
        <v>3456</v>
      </c>
    </row>
    <row r="55" spans="2:53" x14ac:dyDescent="0.25">
      <c r="B55" s="116">
        <v>2024</v>
      </c>
      <c r="C55" s="116">
        <v>891780111</v>
      </c>
      <c r="D55" s="117" t="s">
        <v>64</v>
      </c>
      <c r="E55" s="118" t="s">
        <v>5595</v>
      </c>
      <c r="F55" s="118" t="s">
        <v>5594</v>
      </c>
      <c r="G55" s="119">
        <v>0</v>
      </c>
      <c r="H55" s="119" t="s">
        <v>75</v>
      </c>
      <c r="I55" s="117" t="s">
        <v>65</v>
      </c>
      <c r="J55" s="120" t="s">
        <v>5593</v>
      </c>
      <c r="K55" s="118">
        <v>21608000</v>
      </c>
      <c r="L55" s="116" t="s">
        <v>70</v>
      </c>
      <c r="M55" s="120" t="s">
        <v>5321</v>
      </c>
      <c r="N55" s="121" t="s">
        <v>5320</v>
      </c>
      <c r="O55" s="122">
        <v>309</v>
      </c>
      <c r="P55" s="219">
        <v>45330</v>
      </c>
      <c r="Q55" s="118">
        <v>25684800</v>
      </c>
      <c r="R55" s="219">
        <v>45356</v>
      </c>
      <c r="S55" s="118">
        <v>21608000</v>
      </c>
      <c r="T55" s="119" t="s">
        <v>67</v>
      </c>
      <c r="U55" s="122">
        <v>72175282</v>
      </c>
      <c r="V55" s="120" t="s">
        <v>1197</v>
      </c>
      <c r="W55" s="275">
        <v>45356</v>
      </c>
      <c r="X55" s="219">
        <v>45356</v>
      </c>
      <c r="Y55" s="219" t="s">
        <v>77</v>
      </c>
      <c r="Z55" s="219">
        <v>45721</v>
      </c>
      <c r="AA55" s="124">
        <f t="shared" si="5"/>
        <v>365</v>
      </c>
      <c r="AB55" s="118">
        <v>0</v>
      </c>
      <c r="AC55" s="118">
        <v>0</v>
      </c>
      <c r="AD55" s="118">
        <v>0</v>
      </c>
      <c r="AE55" s="126" t="s">
        <v>77</v>
      </c>
      <c r="AF55" s="124">
        <f t="shared" si="6"/>
        <v>0</v>
      </c>
      <c r="AG55" s="118">
        <v>0</v>
      </c>
      <c r="AH55" s="118">
        <v>0</v>
      </c>
      <c r="AI55" s="126" t="s">
        <v>77</v>
      </c>
      <c r="AJ55" s="119">
        <v>0</v>
      </c>
      <c r="AK55" s="126" t="s">
        <v>77</v>
      </c>
      <c r="AL55" s="126" t="s">
        <v>77</v>
      </c>
      <c r="AM55" s="124">
        <f t="shared" si="7"/>
        <v>0</v>
      </c>
      <c r="AN55" s="124">
        <f>+K55+AC55-AH55</f>
        <v>21608000</v>
      </c>
      <c r="AO55" s="119" t="s">
        <v>69</v>
      </c>
      <c r="AP55" s="124">
        <v>21608000</v>
      </c>
      <c r="AQ55" s="116" t="s">
        <v>1214</v>
      </c>
      <c r="AR55" s="118">
        <v>0</v>
      </c>
      <c r="AS55" s="126" t="s">
        <v>77</v>
      </c>
      <c r="AT55" s="96">
        <v>0</v>
      </c>
      <c r="AU55" s="160">
        <f t="shared" si="8"/>
        <v>21608000</v>
      </c>
      <c r="AV55" s="98">
        <f t="shared" si="9"/>
        <v>0</v>
      </c>
      <c r="AW55" s="126" t="s">
        <v>77</v>
      </c>
      <c r="AX55" s="119" t="s">
        <v>1215</v>
      </c>
      <c r="AY55" s="120" t="s">
        <v>5592</v>
      </c>
      <c r="AZ55" s="116" t="s">
        <v>69</v>
      </c>
      <c r="BA55" s="116" t="s">
        <v>3456</v>
      </c>
    </row>
    <row r="56" spans="2:53" x14ac:dyDescent="0.25">
      <c r="B56" s="116">
        <v>2024</v>
      </c>
      <c r="C56" s="116">
        <v>891780111</v>
      </c>
      <c r="D56" s="117" t="s">
        <v>64</v>
      </c>
      <c r="E56" s="118" t="s">
        <v>5591</v>
      </c>
      <c r="F56" s="118" t="s">
        <v>5590</v>
      </c>
      <c r="G56" s="119">
        <v>0</v>
      </c>
      <c r="H56" s="119" t="s">
        <v>75</v>
      </c>
      <c r="I56" s="117" t="s">
        <v>65</v>
      </c>
      <c r="J56" s="120" t="s">
        <v>5589</v>
      </c>
      <c r="K56" s="118">
        <v>112784000</v>
      </c>
      <c r="L56" s="116" t="s">
        <v>70</v>
      </c>
      <c r="M56" s="120" t="s">
        <v>5588</v>
      </c>
      <c r="N56" s="121" t="s">
        <v>5587</v>
      </c>
      <c r="O56" s="122">
        <v>513</v>
      </c>
      <c r="P56" s="219">
        <v>45350</v>
      </c>
      <c r="Q56" s="118">
        <v>112784000</v>
      </c>
      <c r="R56" s="219">
        <v>45357</v>
      </c>
      <c r="S56" s="118">
        <v>112784000</v>
      </c>
      <c r="T56" s="119" t="s">
        <v>67</v>
      </c>
      <c r="U56" s="122">
        <v>7633815</v>
      </c>
      <c r="V56" s="120" t="s">
        <v>1185</v>
      </c>
      <c r="W56" s="275">
        <v>45357</v>
      </c>
      <c r="X56" s="219">
        <v>45358</v>
      </c>
      <c r="Y56" s="219">
        <v>45362</v>
      </c>
      <c r="Z56" s="219">
        <v>45362</v>
      </c>
      <c r="AA56" s="124">
        <f t="shared" si="5"/>
        <v>0</v>
      </c>
      <c r="AB56" s="118">
        <v>0</v>
      </c>
      <c r="AC56" s="118">
        <v>0</v>
      </c>
      <c r="AD56" s="118">
        <v>0</v>
      </c>
      <c r="AE56" s="126" t="s">
        <v>77</v>
      </c>
      <c r="AF56" s="124">
        <f t="shared" si="6"/>
        <v>0</v>
      </c>
      <c r="AG56" s="118">
        <v>0</v>
      </c>
      <c r="AH56" s="118">
        <v>0</v>
      </c>
      <c r="AI56" s="126" t="s">
        <v>77</v>
      </c>
      <c r="AJ56" s="119">
        <v>0</v>
      </c>
      <c r="AK56" s="126" t="s">
        <v>77</v>
      </c>
      <c r="AL56" s="126" t="s">
        <v>77</v>
      </c>
      <c r="AM56" s="124">
        <f t="shared" si="7"/>
        <v>0</v>
      </c>
      <c r="AN56" s="124">
        <f>+K56+AC56-AH56</f>
        <v>112784000</v>
      </c>
      <c r="AO56" s="119" t="s">
        <v>69</v>
      </c>
      <c r="AP56" s="124">
        <v>112784000</v>
      </c>
      <c r="AQ56" s="116" t="s">
        <v>1214</v>
      </c>
      <c r="AR56" s="118">
        <v>0</v>
      </c>
      <c r="AS56" s="126" t="s">
        <v>77</v>
      </c>
      <c r="AT56" s="96">
        <v>0</v>
      </c>
      <c r="AU56" s="160">
        <f t="shared" si="8"/>
        <v>112784000</v>
      </c>
      <c r="AV56" s="98">
        <f t="shared" si="9"/>
        <v>0</v>
      </c>
      <c r="AW56" s="126" t="s">
        <v>77</v>
      </c>
      <c r="AX56" s="119" t="s">
        <v>1215</v>
      </c>
      <c r="AY56" s="120" t="s">
        <v>5586</v>
      </c>
      <c r="AZ56" s="116" t="s">
        <v>69</v>
      </c>
      <c r="BA56" s="116" t="s">
        <v>3456</v>
      </c>
    </row>
    <row r="57" spans="2:53" x14ac:dyDescent="0.25">
      <c r="B57" s="116">
        <v>2024</v>
      </c>
      <c r="C57" s="116">
        <v>891780111</v>
      </c>
      <c r="D57" s="117" t="s">
        <v>64</v>
      </c>
      <c r="E57" s="118" t="s">
        <v>5585</v>
      </c>
      <c r="F57" s="118" t="s">
        <v>5584</v>
      </c>
      <c r="G57" s="119">
        <v>0</v>
      </c>
      <c r="H57" s="119" t="s">
        <v>75</v>
      </c>
      <c r="I57" s="117" t="s">
        <v>65</v>
      </c>
      <c r="J57" s="120" t="s">
        <v>5583</v>
      </c>
      <c r="K57" s="118">
        <v>7536000</v>
      </c>
      <c r="L57" s="116" t="s">
        <v>70</v>
      </c>
      <c r="M57" s="120" t="s">
        <v>5321</v>
      </c>
      <c r="N57" s="121" t="s">
        <v>5320</v>
      </c>
      <c r="O57" s="122">
        <v>514</v>
      </c>
      <c r="P57" s="219">
        <v>45350</v>
      </c>
      <c r="Q57" s="118">
        <v>7536000</v>
      </c>
      <c r="R57" s="219">
        <v>45357</v>
      </c>
      <c r="S57" s="118">
        <v>7536000</v>
      </c>
      <c r="T57" s="119" t="s">
        <v>67</v>
      </c>
      <c r="U57" s="122">
        <v>72175282</v>
      </c>
      <c r="V57" s="120" t="s">
        <v>1197</v>
      </c>
      <c r="W57" s="275">
        <v>45357</v>
      </c>
      <c r="X57" s="219">
        <v>45357</v>
      </c>
      <c r="Y57" s="219" t="s">
        <v>77</v>
      </c>
      <c r="Z57" s="219">
        <v>45722</v>
      </c>
      <c r="AA57" s="124">
        <f t="shared" si="5"/>
        <v>365</v>
      </c>
      <c r="AB57" s="118">
        <v>0</v>
      </c>
      <c r="AC57" s="118">
        <v>0</v>
      </c>
      <c r="AD57" s="118">
        <v>0</v>
      </c>
      <c r="AE57" s="126" t="s">
        <v>77</v>
      </c>
      <c r="AF57" s="124">
        <f t="shared" si="6"/>
        <v>0</v>
      </c>
      <c r="AG57" s="118">
        <v>0</v>
      </c>
      <c r="AH57" s="118">
        <v>0</v>
      </c>
      <c r="AI57" s="126" t="s">
        <v>77</v>
      </c>
      <c r="AJ57" s="119">
        <v>0</v>
      </c>
      <c r="AK57" s="126" t="s">
        <v>77</v>
      </c>
      <c r="AL57" s="126" t="s">
        <v>77</v>
      </c>
      <c r="AM57" s="124">
        <f t="shared" si="7"/>
        <v>0</v>
      </c>
      <c r="AN57" s="124">
        <f>+K57+AC57-AH57</f>
        <v>7536000</v>
      </c>
      <c r="AO57" s="119" t="s">
        <v>69</v>
      </c>
      <c r="AP57" s="124">
        <v>7536000</v>
      </c>
      <c r="AQ57" s="116" t="s">
        <v>1214</v>
      </c>
      <c r="AR57" s="118">
        <v>0</v>
      </c>
      <c r="AS57" s="126" t="s">
        <v>77</v>
      </c>
      <c r="AT57" s="96">
        <v>0</v>
      </c>
      <c r="AU57" s="160">
        <f t="shared" si="8"/>
        <v>7536000</v>
      </c>
      <c r="AV57" s="98">
        <f t="shared" si="9"/>
        <v>0</v>
      </c>
      <c r="AW57" s="126" t="s">
        <v>77</v>
      </c>
      <c r="AX57" s="119" t="s">
        <v>1215</v>
      </c>
      <c r="AY57" s="120" t="s">
        <v>5582</v>
      </c>
      <c r="AZ57" s="116" t="s">
        <v>69</v>
      </c>
      <c r="BA57" s="116" t="s">
        <v>3456</v>
      </c>
    </row>
    <row r="58" spans="2:53" x14ac:dyDescent="0.25">
      <c r="B58" s="116">
        <v>2024</v>
      </c>
      <c r="C58" s="116">
        <v>891780111</v>
      </c>
      <c r="D58" s="117" t="s">
        <v>64</v>
      </c>
      <c r="E58" s="118" t="s">
        <v>5581</v>
      </c>
      <c r="F58" s="118" t="s">
        <v>5580</v>
      </c>
      <c r="G58" s="119">
        <v>0</v>
      </c>
      <c r="H58" s="119" t="s">
        <v>75</v>
      </c>
      <c r="I58" s="117" t="s">
        <v>65</v>
      </c>
      <c r="J58" s="120" t="s">
        <v>5579</v>
      </c>
      <c r="K58" s="118">
        <v>200000000</v>
      </c>
      <c r="L58" s="116" t="s">
        <v>70</v>
      </c>
      <c r="M58" s="120" t="s">
        <v>5578</v>
      </c>
      <c r="N58" s="121" t="s">
        <v>5577</v>
      </c>
      <c r="O58" s="122">
        <v>489</v>
      </c>
      <c r="P58" s="219">
        <v>45349</v>
      </c>
      <c r="Q58" s="118">
        <v>200000000</v>
      </c>
      <c r="R58" s="219">
        <v>45362</v>
      </c>
      <c r="S58" s="118">
        <v>200000000</v>
      </c>
      <c r="T58" s="119" t="s">
        <v>67</v>
      </c>
      <c r="U58" s="122">
        <v>85465146</v>
      </c>
      <c r="V58" s="120" t="s">
        <v>4928</v>
      </c>
      <c r="W58" s="275">
        <v>45362</v>
      </c>
      <c r="X58" s="219">
        <v>45362</v>
      </c>
      <c r="Y58" s="219">
        <v>45362</v>
      </c>
      <c r="Z58" s="219">
        <v>45504</v>
      </c>
      <c r="AA58" s="124">
        <f t="shared" si="5"/>
        <v>142</v>
      </c>
      <c r="AB58" s="118">
        <v>0</v>
      </c>
      <c r="AC58" s="118">
        <v>0</v>
      </c>
      <c r="AD58" s="118">
        <v>0</v>
      </c>
      <c r="AE58" s="126" t="s">
        <v>77</v>
      </c>
      <c r="AF58" s="124">
        <f t="shared" si="6"/>
        <v>0</v>
      </c>
      <c r="AG58" s="118">
        <v>0</v>
      </c>
      <c r="AH58" s="118">
        <v>0</v>
      </c>
      <c r="AI58" s="126" t="s">
        <v>77</v>
      </c>
      <c r="AJ58" s="119">
        <v>0</v>
      </c>
      <c r="AK58" s="126" t="s">
        <v>77</v>
      </c>
      <c r="AL58" s="126" t="s">
        <v>77</v>
      </c>
      <c r="AM58" s="124">
        <f t="shared" si="7"/>
        <v>0</v>
      </c>
      <c r="AN58" s="124">
        <f>+K58+AC58-AH58</f>
        <v>200000000</v>
      </c>
      <c r="AO58" s="119" t="s">
        <v>69</v>
      </c>
      <c r="AP58" s="124">
        <v>200000000</v>
      </c>
      <c r="AQ58" s="116" t="s">
        <v>1214</v>
      </c>
      <c r="AR58" s="118">
        <v>0</v>
      </c>
      <c r="AS58" s="126" t="s">
        <v>77</v>
      </c>
      <c r="AT58" s="96">
        <v>0</v>
      </c>
      <c r="AU58" s="160">
        <f t="shared" si="8"/>
        <v>200000000</v>
      </c>
      <c r="AV58" s="98">
        <f t="shared" si="9"/>
        <v>0</v>
      </c>
      <c r="AW58" s="126" t="s">
        <v>77</v>
      </c>
      <c r="AX58" s="119" t="s">
        <v>1215</v>
      </c>
      <c r="AY58" s="120" t="s">
        <v>5576</v>
      </c>
      <c r="AZ58" s="116" t="s">
        <v>69</v>
      </c>
      <c r="BA58" s="116" t="s">
        <v>3456</v>
      </c>
    </row>
    <row r="59" spans="2:53" x14ac:dyDescent="0.25">
      <c r="B59" s="116">
        <v>2024</v>
      </c>
      <c r="C59" s="116">
        <v>891780111</v>
      </c>
      <c r="D59" s="117" t="s">
        <v>64</v>
      </c>
      <c r="E59" s="118" t="s">
        <v>5575</v>
      </c>
      <c r="F59" s="118" t="s">
        <v>5574</v>
      </c>
      <c r="G59" s="119">
        <v>0</v>
      </c>
      <c r="H59" s="119" t="s">
        <v>75</v>
      </c>
      <c r="I59" s="117" t="s">
        <v>65</v>
      </c>
      <c r="J59" s="120" t="s">
        <v>5573</v>
      </c>
      <c r="K59" s="118">
        <v>36855000</v>
      </c>
      <c r="L59" s="116" t="s">
        <v>70</v>
      </c>
      <c r="M59" s="120" t="s">
        <v>5572</v>
      </c>
      <c r="N59" s="121" t="s">
        <v>5571</v>
      </c>
      <c r="O59" s="122">
        <v>530</v>
      </c>
      <c r="P59" s="219">
        <v>45351</v>
      </c>
      <c r="Q59" s="118">
        <v>36855000</v>
      </c>
      <c r="R59" s="219">
        <v>45362</v>
      </c>
      <c r="S59" s="118">
        <v>36855000</v>
      </c>
      <c r="T59" s="119" t="s">
        <v>67</v>
      </c>
      <c r="U59" s="122">
        <v>7633815</v>
      </c>
      <c r="V59" s="120" t="s">
        <v>1185</v>
      </c>
      <c r="W59" s="275">
        <v>45362</v>
      </c>
      <c r="X59" s="219">
        <v>45362</v>
      </c>
      <c r="Y59" s="219">
        <v>45362</v>
      </c>
      <c r="Z59" s="219">
        <v>45366</v>
      </c>
      <c r="AA59" s="124">
        <f t="shared" si="5"/>
        <v>4</v>
      </c>
      <c r="AB59" s="118">
        <v>0</v>
      </c>
      <c r="AC59" s="118">
        <v>0</v>
      </c>
      <c r="AD59" s="118">
        <v>0</v>
      </c>
      <c r="AE59" s="126" t="s">
        <v>77</v>
      </c>
      <c r="AF59" s="124">
        <f t="shared" si="6"/>
        <v>0</v>
      </c>
      <c r="AG59" s="118">
        <v>0</v>
      </c>
      <c r="AH59" s="118">
        <v>0</v>
      </c>
      <c r="AI59" s="126" t="s">
        <v>77</v>
      </c>
      <c r="AJ59" s="119">
        <v>0</v>
      </c>
      <c r="AK59" s="126" t="s">
        <v>77</v>
      </c>
      <c r="AL59" s="126" t="s">
        <v>77</v>
      </c>
      <c r="AM59" s="124">
        <f t="shared" si="7"/>
        <v>0</v>
      </c>
      <c r="AN59" s="124">
        <f>+K59+AC59-AH59</f>
        <v>36855000</v>
      </c>
      <c r="AO59" s="119" t="s">
        <v>69</v>
      </c>
      <c r="AP59" s="124">
        <v>36855000</v>
      </c>
      <c r="AQ59" s="116" t="s">
        <v>1214</v>
      </c>
      <c r="AR59" s="118">
        <v>0</v>
      </c>
      <c r="AS59" s="126" t="s">
        <v>77</v>
      </c>
      <c r="AT59" s="96">
        <v>0</v>
      </c>
      <c r="AU59" s="160">
        <f t="shared" si="8"/>
        <v>36855000</v>
      </c>
      <c r="AV59" s="98">
        <f t="shared" si="9"/>
        <v>0</v>
      </c>
      <c r="AW59" s="126" t="s">
        <v>77</v>
      </c>
      <c r="AX59" s="119" t="s">
        <v>1215</v>
      </c>
      <c r="AY59" s="120" t="s">
        <v>5570</v>
      </c>
      <c r="AZ59" s="116" t="s">
        <v>69</v>
      </c>
      <c r="BA59" s="116" t="s">
        <v>3456</v>
      </c>
    </row>
    <row r="60" spans="2:53" x14ac:dyDescent="0.25">
      <c r="B60" s="116">
        <v>2024</v>
      </c>
      <c r="C60" s="116">
        <v>891780111</v>
      </c>
      <c r="D60" s="117" t="s">
        <v>64</v>
      </c>
      <c r="E60" s="118" t="s">
        <v>5569</v>
      </c>
      <c r="F60" s="118" t="s">
        <v>5568</v>
      </c>
      <c r="G60" s="119">
        <v>0</v>
      </c>
      <c r="H60" s="119" t="s">
        <v>75</v>
      </c>
      <c r="I60" s="117" t="s">
        <v>65</v>
      </c>
      <c r="J60" s="120" t="s">
        <v>5567</v>
      </c>
      <c r="K60" s="118">
        <v>6030789</v>
      </c>
      <c r="L60" s="116" t="s">
        <v>70</v>
      </c>
      <c r="M60" s="120" t="s">
        <v>5566</v>
      </c>
      <c r="N60" s="121" t="s">
        <v>5565</v>
      </c>
      <c r="O60" s="122">
        <v>400</v>
      </c>
      <c r="P60" s="219">
        <v>45341</v>
      </c>
      <c r="Q60" s="118">
        <v>6030789</v>
      </c>
      <c r="R60" s="219">
        <v>45362</v>
      </c>
      <c r="S60" s="118">
        <v>6030789</v>
      </c>
      <c r="T60" s="119" t="s">
        <v>67</v>
      </c>
      <c r="U60" s="122">
        <v>85465146</v>
      </c>
      <c r="V60" s="120" t="s">
        <v>4928</v>
      </c>
      <c r="W60" s="275">
        <v>45362</v>
      </c>
      <c r="X60" s="219">
        <v>45362</v>
      </c>
      <c r="Y60" s="219" t="s">
        <v>77</v>
      </c>
      <c r="Z60" s="219">
        <v>45366</v>
      </c>
      <c r="AA60" s="124">
        <f t="shared" si="5"/>
        <v>4</v>
      </c>
      <c r="AB60" s="118">
        <v>0</v>
      </c>
      <c r="AC60" s="118">
        <v>0</v>
      </c>
      <c r="AD60" s="118">
        <v>0</v>
      </c>
      <c r="AE60" s="126" t="s">
        <v>77</v>
      </c>
      <c r="AF60" s="124">
        <f t="shared" si="6"/>
        <v>0</v>
      </c>
      <c r="AG60" s="118">
        <v>0</v>
      </c>
      <c r="AH60" s="118">
        <v>0</v>
      </c>
      <c r="AI60" s="126" t="s">
        <v>77</v>
      </c>
      <c r="AJ60" s="119">
        <v>0</v>
      </c>
      <c r="AK60" s="126" t="s">
        <v>77</v>
      </c>
      <c r="AL60" s="126" t="s">
        <v>77</v>
      </c>
      <c r="AM60" s="124">
        <f t="shared" si="7"/>
        <v>0</v>
      </c>
      <c r="AN60" s="124">
        <f>+K60+AC60-AH60</f>
        <v>6030789</v>
      </c>
      <c r="AO60" s="119" t="s">
        <v>69</v>
      </c>
      <c r="AP60" s="124">
        <v>6030789</v>
      </c>
      <c r="AQ60" s="116" t="s">
        <v>1214</v>
      </c>
      <c r="AR60" s="118">
        <v>0</v>
      </c>
      <c r="AS60" s="126" t="s">
        <v>77</v>
      </c>
      <c r="AT60" s="96">
        <v>0</v>
      </c>
      <c r="AU60" s="160">
        <f t="shared" si="8"/>
        <v>6030789</v>
      </c>
      <c r="AV60" s="98">
        <f t="shared" si="9"/>
        <v>0</v>
      </c>
      <c r="AW60" s="126" t="s">
        <v>77</v>
      </c>
      <c r="AX60" s="119" t="s">
        <v>1215</v>
      </c>
      <c r="AY60" s="120" t="s">
        <v>5564</v>
      </c>
      <c r="AZ60" s="116" t="s">
        <v>69</v>
      </c>
      <c r="BA60" s="116" t="s">
        <v>3456</v>
      </c>
    </row>
    <row r="61" spans="2:53" x14ac:dyDescent="0.25">
      <c r="B61" s="116">
        <v>2024</v>
      </c>
      <c r="C61" s="116">
        <v>891780111</v>
      </c>
      <c r="D61" s="117" t="s">
        <v>64</v>
      </c>
      <c r="E61" s="118" t="s">
        <v>5563</v>
      </c>
      <c r="F61" s="118" t="s">
        <v>5562</v>
      </c>
      <c r="G61" s="119">
        <v>0</v>
      </c>
      <c r="H61" s="119" t="s">
        <v>75</v>
      </c>
      <c r="I61" s="117" t="s">
        <v>65</v>
      </c>
      <c r="J61" s="120" t="s">
        <v>5561</v>
      </c>
      <c r="K61" s="118">
        <v>29800000</v>
      </c>
      <c r="L61" s="116" t="s">
        <v>70</v>
      </c>
      <c r="M61" s="120" t="s">
        <v>5560</v>
      </c>
      <c r="N61" s="121" t="s">
        <v>5559</v>
      </c>
      <c r="O61" s="122">
        <v>521</v>
      </c>
      <c r="P61" s="219">
        <v>45351</v>
      </c>
      <c r="Q61" s="118">
        <v>29800000</v>
      </c>
      <c r="R61" s="219">
        <v>45363</v>
      </c>
      <c r="S61" s="118">
        <v>29800000</v>
      </c>
      <c r="T61" s="119" t="s">
        <v>67</v>
      </c>
      <c r="U61" s="122">
        <v>85459497</v>
      </c>
      <c r="V61" s="120" t="s">
        <v>1186</v>
      </c>
      <c r="W61" s="275">
        <v>45363</v>
      </c>
      <c r="X61" s="219">
        <v>45363</v>
      </c>
      <c r="Y61" s="219" t="s">
        <v>77</v>
      </c>
      <c r="Z61" s="219">
        <v>45657</v>
      </c>
      <c r="AA61" s="124">
        <f t="shared" si="5"/>
        <v>294</v>
      </c>
      <c r="AB61" s="118">
        <v>0</v>
      </c>
      <c r="AC61" s="118">
        <v>0</v>
      </c>
      <c r="AD61" s="118">
        <v>0</v>
      </c>
      <c r="AE61" s="126" t="s">
        <v>77</v>
      </c>
      <c r="AF61" s="124">
        <f t="shared" si="6"/>
        <v>0</v>
      </c>
      <c r="AG61" s="118">
        <v>0</v>
      </c>
      <c r="AH61" s="118">
        <v>0</v>
      </c>
      <c r="AI61" s="126" t="s">
        <v>77</v>
      </c>
      <c r="AJ61" s="119">
        <v>0</v>
      </c>
      <c r="AK61" s="126" t="s">
        <v>77</v>
      </c>
      <c r="AL61" s="126" t="s">
        <v>77</v>
      </c>
      <c r="AM61" s="124">
        <f t="shared" si="7"/>
        <v>0</v>
      </c>
      <c r="AN61" s="124">
        <f>+K61+AC61-AH61</f>
        <v>29800000</v>
      </c>
      <c r="AO61" s="119" t="s">
        <v>69</v>
      </c>
      <c r="AP61" s="124">
        <v>29800000</v>
      </c>
      <c r="AQ61" s="116" t="s">
        <v>1214</v>
      </c>
      <c r="AR61" s="118">
        <v>0</v>
      </c>
      <c r="AS61" s="126" t="s">
        <v>77</v>
      </c>
      <c r="AT61" s="96">
        <v>0</v>
      </c>
      <c r="AU61" s="160">
        <f t="shared" si="8"/>
        <v>29800000</v>
      </c>
      <c r="AV61" s="98">
        <f t="shared" si="9"/>
        <v>0</v>
      </c>
      <c r="AW61" s="126" t="s">
        <v>77</v>
      </c>
      <c r="AX61" s="119" t="s">
        <v>1215</v>
      </c>
      <c r="AY61" s="120" t="s">
        <v>5558</v>
      </c>
      <c r="AZ61" s="116" t="s">
        <v>69</v>
      </c>
      <c r="BA61" s="116" t="s">
        <v>3456</v>
      </c>
    </row>
    <row r="62" spans="2:53" x14ac:dyDescent="0.25">
      <c r="B62" s="116">
        <v>2024</v>
      </c>
      <c r="C62" s="116">
        <v>891780111</v>
      </c>
      <c r="D62" s="117" t="s">
        <v>64</v>
      </c>
      <c r="E62" s="118" t="s">
        <v>5557</v>
      </c>
      <c r="F62" s="118" t="s">
        <v>5556</v>
      </c>
      <c r="G62" s="119">
        <v>0</v>
      </c>
      <c r="H62" s="119" t="s">
        <v>75</v>
      </c>
      <c r="I62" s="117" t="s">
        <v>1819</v>
      </c>
      <c r="J62" s="120" t="s">
        <v>5555</v>
      </c>
      <c r="K62" s="118">
        <v>26000000</v>
      </c>
      <c r="L62" s="116" t="s">
        <v>70</v>
      </c>
      <c r="M62" s="120" t="s">
        <v>5554</v>
      </c>
      <c r="N62" s="121" t="s">
        <v>5553</v>
      </c>
      <c r="O62" s="122">
        <v>383</v>
      </c>
      <c r="P62" s="219">
        <v>45338</v>
      </c>
      <c r="Q62" s="118">
        <v>32360000</v>
      </c>
      <c r="R62" s="219">
        <v>45363</v>
      </c>
      <c r="S62" s="118">
        <v>26000000</v>
      </c>
      <c r="T62" s="119" t="s">
        <v>67</v>
      </c>
      <c r="U62" s="122">
        <v>72175282</v>
      </c>
      <c r="V62" s="120" t="s">
        <v>1197</v>
      </c>
      <c r="W62" s="275">
        <v>45363</v>
      </c>
      <c r="X62" s="219">
        <v>45363</v>
      </c>
      <c r="Y62" s="219" t="s">
        <v>77</v>
      </c>
      <c r="Z62" s="219">
        <v>45485</v>
      </c>
      <c r="AA62" s="124">
        <f t="shared" si="5"/>
        <v>122</v>
      </c>
      <c r="AB62" s="118">
        <v>0</v>
      </c>
      <c r="AC62" s="118">
        <v>0</v>
      </c>
      <c r="AD62" s="118">
        <v>0</v>
      </c>
      <c r="AE62" s="126" t="s">
        <v>77</v>
      </c>
      <c r="AF62" s="124">
        <f t="shared" si="6"/>
        <v>0</v>
      </c>
      <c r="AG62" s="118">
        <v>0</v>
      </c>
      <c r="AH62" s="118">
        <v>0</v>
      </c>
      <c r="AI62" s="126" t="s">
        <v>77</v>
      </c>
      <c r="AJ62" s="119">
        <v>0</v>
      </c>
      <c r="AK62" s="126" t="s">
        <v>77</v>
      </c>
      <c r="AL62" s="126" t="s">
        <v>77</v>
      </c>
      <c r="AM62" s="124">
        <f t="shared" si="7"/>
        <v>0</v>
      </c>
      <c r="AN62" s="124">
        <f>+K62+AC62-AH62</f>
        <v>26000000</v>
      </c>
      <c r="AO62" s="119" t="s">
        <v>69</v>
      </c>
      <c r="AP62" s="124">
        <v>26000000</v>
      </c>
      <c r="AQ62" s="116" t="s">
        <v>1214</v>
      </c>
      <c r="AR62" s="118">
        <v>0</v>
      </c>
      <c r="AS62" s="126" t="s">
        <v>77</v>
      </c>
      <c r="AT62" s="96">
        <v>0</v>
      </c>
      <c r="AU62" s="160">
        <f t="shared" si="8"/>
        <v>26000000</v>
      </c>
      <c r="AV62" s="98">
        <f t="shared" si="9"/>
        <v>0</v>
      </c>
      <c r="AW62" s="126" t="s">
        <v>77</v>
      </c>
      <c r="AX62" s="119" t="s">
        <v>1215</v>
      </c>
      <c r="AY62" s="120" t="s">
        <v>5552</v>
      </c>
      <c r="AZ62" s="116" t="s">
        <v>69</v>
      </c>
      <c r="BA62" s="116" t="s">
        <v>3456</v>
      </c>
    </row>
    <row r="63" spans="2:53" x14ac:dyDescent="0.25">
      <c r="B63" s="116">
        <v>2024</v>
      </c>
      <c r="C63" s="116">
        <v>891780111</v>
      </c>
      <c r="D63" s="117" t="s">
        <v>64</v>
      </c>
      <c r="E63" s="118" t="s">
        <v>5551</v>
      </c>
      <c r="F63" s="118" t="s">
        <v>5550</v>
      </c>
      <c r="G63" s="119">
        <v>0</v>
      </c>
      <c r="H63" s="119" t="s">
        <v>75</v>
      </c>
      <c r="I63" s="117" t="s">
        <v>1819</v>
      </c>
      <c r="J63" s="120" t="s">
        <v>5549</v>
      </c>
      <c r="K63" s="118">
        <v>6360000</v>
      </c>
      <c r="L63" s="116" t="s">
        <v>70</v>
      </c>
      <c r="M63" s="120" t="s">
        <v>5333</v>
      </c>
      <c r="N63" s="121" t="s">
        <v>5332</v>
      </c>
      <c r="O63" s="122">
        <v>383</v>
      </c>
      <c r="P63" s="219">
        <v>45338</v>
      </c>
      <c r="Q63" s="118">
        <v>32360000</v>
      </c>
      <c r="R63" s="219">
        <v>45363</v>
      </c>
      <c r="S63" s="118">
        <v>6360000</v>
      </c>
      <c r="T63" s="119" t="s">
        <v>67</v>
      </c>
      <c r="U63" s="122">
        <v>72175282</v>
      </c>
      <c r="V63" s="120" t="s">
        <v>1197</v>
      </c>
      <c r="W63" s="275">
        <v>45363</v>
      </c>
      <c r="X63" s="219">
        <v>45363</v>
      </c>
      <c r="Y63" s="219" t="s">
        <v>77</v>
      </c>
      <c r="Z63" s="219">
        <v>45596</v>
      </c>
      <c r="AA63" s="124">
        <f t="shared" si="5"/>
        <v>233</v>
      </c>
      <c r="AB63" s="118">
        <v>0</v>
      </c>
      <c r="AC63" s="118">
        <v>0</v>
      </c>
      <c r="AD63" s="118">
        <v>0</v>
      </c>
      <c r="AE63" s="126" t="s">
        <v>77</v>
      </c>
      <c r="AF63" s="124">
        <f t="shared" si="6"/>
        <v>0</v>
      </c>
      <c r="AG63" s="118">
        <v>0</v>
      </c>
      <c r="AH63" s="118">
        <v>0</v>
      </c>
      <c r="AI63" s="126" t="s">
        <v>77</v>
      </c>
      <c r="AJ63" s="119">
        <v>0</v>
      </c>
      <c r="AK63" s="126" t="s">
        <v>77</v>
      </c>
      <c r="AL63" s="126" t="s">
        <v>77</v>
      </c>
      <c r="AM63" s="124">
        <f t="shared" si="7"/>
        <v>0</v>
      </c>
      <c r="AN63" s="124">
        <f>+K63+AC63-AH63</f>
        <v>6360000</v>
      </c>
      <c r="AO63" s="119" t="s">
        <v>69</v>
      </c>
      <c r="AP63" s="124">
        <v>6360000</v>
      </c>
      <c r="AQ63" s="116" t="s">
        <v>1214</v>
      </c>
      <c r="AR63" s="118">
        <v>0</v>
      </c>
      <c r="AS63" s="126" t="s">
        <v>77</v>
      </c>
      <c r="AT63" s="96">
        <v>0</v>
      </c>
      <c r="AU63" s="160">
        <f t="shared" si="8"/>
        <v>6360000</v>
      </c>
      <c r="AV63" s="98">
        <f t="shared" si="9"/>
        <v>0</v>
      </c>
      <c r="AW63" s="126" t="s">
        <v>77</v>
      </c>
      <c r="AX63" s="119" t="s">
        <v>1215</v>
      </c>
      <c r="AY63" s="120" t="s">
        <v>5548</v>
      </c>
      <c r="AZ63" s="116" t="s">
        <v>69</v>
      </c>
      <c r="BA63" s="116" t="s">
        <v>3456</v>
      </c>
    </row>
    <row r="64" spans="2:53" x14ac:dyDescent="0.25">
      <c r="B64" s="116">
        <v>2024</v>
      </c>
      <c r="C64" s="116">
        <v>891780111</v>
      </c>
      <c r="D64" s="117" t="s">
        <v>64</v>
      </c>
      <c r="E64" s="118" t="s">
        <v>5547</v>
      </c>
      <c r="F64" s="118" t="s">
        <v>5546</v>
      </c>
      <c r="G64" s="119">
        <v>0</v>
      </c>
      <c r="H64" s="119" t="s">
        <v>75</v>
      </c>
      <c r="I64" s="117" t="s">
        <v>65</v>
      </c>
      <c r="J64" s="120" t="s">
        <v>5545</v>
      </c>
      <c r="K64" s="118">
        <v>4284000</v>
      </c>
      <c r="L64" s="116" t="s">
        <v>70</v>
      </c>
      <c r="M64" s="120" t="s">
        <v>5544</v>
      </c>
      <c r="N64" s="121" t="s">
        <v>5543</v>
      </c>
      <c r="O64" s="122">
        <v>415</v>
      </c>
      <c r="P64" s="219">
        <v>45341</v>
      </c>
      <c r="Q64" s="118">
        <v>4284000</v>
      </c>
      <c r="R64" s="219">
        <v>45364</v>
      </c>
      <c r="S64" s="118">
        <v>4284000</v>
      </c>
      <c r="T64" s="119" t="s">
        <v>67</v>
      </c>
      <c r="U64" s="122">
        <v>1082863147</v>
      </c>
      <c r="V64" s="120" t="s">
        <v>5542</v>
      </c>
      <c r="W64" s="275">
        <v>45364</v>
      </c>
      <c r="X64" s="219">
        <v>45364</v>
      </c>
      <c r="Y64" s="219" t="s">
        <v>77</v>
      </c>
      <c r="Z64" s="219">
        <v>45728</v>
      </c>
      <c r="AA64" s="124">
        <f t="shared" si="5"/>
        <v>364</v>
      </c>
      <c r="AB64" s="118">
        <v>0</v>
      </c>
      <c r="AC64" s="118">
        <v>0</v>
      </c>
      <c r="AD64" s="118">
        <v>0</v>
      </c>
      <c r="AE64" s="126" t="s">
        <v>77</v>
      </c>
      <c r="AF64" s="124">
        <f t="shared" si="6"/>
        <v>0</v>
      </c>
      <c r="AG64" s="118">
        <v>0</v>
      </c>
      <c r="AH64" s="118">
        <v>0</v>
      </c>
      <c r="AI64" s="126" t="s">
        <v>77</v>
      </c>
      <c r="AJ64" s="119">
        <v>0</v>
      </c>
      <c r="AK64" s="126" t="s">
        <v>77</v>
      </c>
      <c r="AL64" s="126" t="s">
        <v>77</v>
      </c>
      <c r="AM64" s="124">
        <f t="shared" si="7"/>
        <v>0</v>
      </c>
      <c r="AN64" s="124">
        <f>+K64+AC64-AH64</f>
        <v>4284000</v>
      </c>
      <c r="AO64" s="119" t="s">
        <v>69</v>
      </c>
      <c r="AP64" s="124">
        <v>4284000</v>
      </c>
      <c r="AQ64" s="116" t="s">
        <v>1214</v>
      </c>
      <c r="AR64" s="118">
        <v>0</v>
      </c>
      <c r="AS64" s="126" t="s">
        <v>77</v>
      </c>
      <c r="AT64" s="96">
        <v>0</v>
      </c>
      <c r="AU64" s="160">
        <f t="shared" si="8"/>
        <v>4284000</v>
      </c>
      <c r="AV64" s="98">
        <f t="shared" si="9"/>
        <v>0</v>
      </c>
      <c r="AW64" s="126" t="s">
        <v>77</v>
      </c>
      <c r="AX64" s="119" t="s">
        <v>1215</v>
      </c>
      <c r="AY64" s="120" t="s">
        <v>5541</v>
      </c>
      <c r="AZ64" s="116" t="s">
        <v>69</v>
      </c>
      <c r="BA64" s="116" t="s">
        <v>3456</v>
      </c>
    </row>
    <row r="65" spans="2:53" x14ac:dyDescent="0.25">
      <c r="B65" s="116">
        <v>2024</v>
      </c>
      <c r="C65" s="116">
        <v>891780111</v>
      </c>
      <c r="D65" s="117" t="s">
        <v>64</v>
      </c>
      <c r="E65" s="118" t="s">
        <v>5540</v>
      </c>
      <c r="F65" s="118" t="s">
        <v>5539</v>
      </c>
      <c r="G65" s="119">
        <v>0</v>
      </c>
      <c r="H65" s="119" t="s">
        <v>75</v>
      </c>
      <c r="I65" s="117" t="s">
        <v>65</v>
      </c>
      <c r="J65" s="120" t="s">
        <v>5538</v>
      </c>
      <c r="K65" s="118">
        <v>48983000</v>
      </c>
      <c r="L65" s="116" t="s">
        <v>70</v>
      </c>
      <c r="M65" s="120" t="s">
        <v>5515</v>
      </c>
      <c r="N65" s="121" t="s">
        <v>5514</v>
      </c>
      <c r="O65" s="122">
        <v>490</v>
      </c>
      <c r="P65" s="219">
        <v>45349</v>
      </c>
      <c r="Q65" s="118">
        <v>48983000</v>
      </c>
      <c r="R65" s="219">
        <v>45364</v>
      </c>
      <c r="S65" s="118">
        <v>48983000</v>
      </c>
      <c r="T65" s="119" t="s">
        <v>67</v>
      </c>
      <c r="U65" s="122">
        <v>85465146</v>
      </c>
      <c r="V65" s="120" t="s">
        <v>4928</v>
      </c>
      <c r="W65" s="275">
        <v>45364</v>
      </c>
      <c r="X65" s="219">
        <v>45365</v>
      </c>
      <c r="Y65" s="219">
        <v>45365</v>
      </c>
      <c r="Z65" s="219">
        <v>45371</v>
      </c>
      <c r="AA65" s="124">
        <f t="shared" si="5"/>
        <v>6</v>
      </c>
      <c r="AB65" s="118">
        <v>0</v>
      </c>
      <c r="AC65" s="118">
        <v>0</v>
      </c>
      <c r="AD65" s="118">
        <v>0</v>
      </c>
      <c r="AE65" s="126" t="s">
        <v>77</v>
      </c>
      <c r="AF65" s="124">
        <f t="shared" si="6"/>
        <v>0</v>
      </c>
      <c r="AG65" s="118">
        <v>0</v>
      </c>
      <c r="AH65" s="118">
        <v>0</v>
      </c>
      <c r="AI65" s="126" t="s">
        <v>77</v>
      </c>
      <c r="AJ65" s="119">
        <v>0</v>
      </c>
      <c r="AK65" s="126" t="s">
        <v>77</v>
      </c>
      <c r="AL65" s="126" t="s">
        <v>77</v>
      </c>
      <c r="AM65" s="124">
        <f t="shared" si="7"/>
        <v>0</v>
      </c>
      <c r="AN65" s="124">
        <f>+K65+AC65-AH65</f>
        <v>48983000</v>
      </c>
      <c r="AO65" s="119" t="s">
        <v>69</v>
      </c>
      <c r="AP65" s="124">
        <v>48983000</v>
      </c>
      <c r="AQ65" s="116" t="s">
        <v>1214</v>
      </c>
      <c r="AR65" s="118">
        <v>0</v>
      </c>
      <c r="AS65" s="126" t="s">
        <v>77</v>
      </c>
      <c r="AT65" s="96">
        <v>0</v>
      </c>
      <c r="AU65" s="160">
        <f t="shared" si="8"/>
        <v>48983000</v>
      </c>
      <c r="AV65" s="98">
        <f t="shared" si="9"/>
        <v>0</v>
      </c>
      <c r="AW65" s="126" t="s">
        <v>77</v>
      </c>
      <c r="AX65" s="119" t="s">
        <v>1215</v>
      </c>
      <c r="AY65" s="120" t="s">
        <v>5537</v>
      </c>
      <c r="AZ65" s="116" t="s">
        <v>69</v>
      </c>
      <c r="BA65" s="116" t="s">
        <v>3456</v>
      </c>
    </row>
    <row r="66" spans="2:53" x14ac:dyDescent="0.25">
      <c r="B66" s="116">
        <v>2024</v>
      </c>
      <c r="C66" s="116">
        <v>891780111</v>
      </c>
      <c r="D66" s="117" t="s">
        <v>64</v>
      </c>
      <c r="E66" s="118" t="s">
        <v>5536</v>
      </c>
      <c r="F66" s="118" t="s">
        <v>5535</v>
      </c>
      <c r="G66" s="119">
        <v>0</v>
      </c>
      <c r="H66" s="119" t="s">
        <v>75</v>
      </c>
      <c r="I66" s="117" t="s">
        <v>65</v>
      </c>
      <c r="J66" s="120" t="s">
        <v>5534</v>
      </c>
      <c r="K66" s="118">
        <v>28000000</v>
      </c>
      <c r="L66" s="116" t="s">
        <v>70</v>
      </c>
      <c r="M66" s="120" t="s">
        <v>5533</v>
      </c>
      <c r="N66" s="121" t="s">
        <v>5532</v>
      </c>
      <c r="O66" s="122">
        <v>532</v>
      </c>
      <c r="P66" s="219">
        <v>45351</v>
      </c>
      <c r="Q66" s="118">
        <v>28000000</v>
      </c>
      <c r="R66" s="219">
        <v>45364</v>
      </c>
      <c r="S66" s="118">
        <v>28000000</v>
      </c>
      <c r="T66" s="119" t="s">
        <v>67</v>
      </c>
      <c r="U66" s="122">
        <v>85459497</v>
      </c>
      <c r="V66" s="120" t="s">
        <v>1186</v>
      </c>
      <c r="W66" s="275">
        <v>45364</v>
      </c>
      <c r="X66" s="219">
        <v>45364</v>
      </c>
      <c r="Y66" s="219" t="s">
        <v>77</v>
      </c>
      <c r="Z66" s="219">
        <v>45657</v>
      </c>
      <c r="AA66" s="124">
        <f t="shared" si="5"/>
        <v>293</v>
      </c>
      <c r="AB66" s="118">
        <v>0</v>
      </c>
      <c r="AC66" s="118">
        <v>0</v>
      </c>
      <c r="AD66" s="118">
        <v>0</v>
      </c>
      <c r="AE66" s="126" t="s">
        <v>77</v>
      </c>
      <c r="AF66" s="124">
        <f t="shared" si="6"/>
        <v>0</v>
      </c>
      <c r="AG66" s="118">
        <v>0</v>
      </c>
      <c r="AH66" s="118">
        <v>0</v>
      </c>
      <c r="AI66" s="126" t="s">
        <v>77</v>
      </c>
      <c r="AJ66" s="119">
        <v>0</v>
      </c>
      <c r="AK66" s="126" t="s">
        <v>77</v>
      </c>
      <c r="AL66" s="126" t="s">
        <v>77</v>
      </c>
      <c r="AM66" s="124">
        <f t="shared" si="7"/>
        <v>0</v>
      </c>
      <c r="AN66" s="124">
        <f>+K66+AC66-AH66</f>
        <v>28000000</v>
      </c>
      <c r="AO66" s="119" t="s">
        <v>69</v>
      </c>
      <c r="AP66" s="124">
        <v>28000000</v>
      </c>
      <c r="AQ66" s="116" t="s">
        <v>1214</v>
      </c>
      <c r="AR66" s="118">
        <v>0</v>
      </c>
      <c r="AS66" s="126" t="s">
        <v>77</v>
      </c>
      <c r="AT66" s="96">
        <v>0</v>
      </c>
      <c r="AU66" s="160">
        <f t="shared" si="8"/>
        <v>28000000</v>
      </c>
      <c r="AV66" s="98">
        <f t="shared" si="9"/>
        <v>0</v>
      </c>
      <c r="AW66" s="126" t="s">
        <v>77</v>
      </c>
      <c r="AX66" s="119" t="s">
        <v>1215</v>
      </c>
      <c r="AY66" s="120" t="s">
        <v>5531</v>
      </c>
      <c r="AZ66" s="116" t="s">
        <v>69</v>
      </c>
      <c r="BA66" s="116" t="s">
        <v>3456</v>
      </c>
    </row>
    <row r="67" spans="2:53" x14ac:dyDescent="0.25">
      <c r="B67" s="116">
        <v>2024</v>
      </c>
      <c r="C67" s="116">
        <v>891780111</v>
      </c>
      <c r="D67" s="117" t="s">
        <v>64</v>
      </c>
      <c r="E67" s="118" t="s">
        <v>5530</v>
      </c>
      <c r="F67" s="118" t="s">
        <v>5529</v>
      </c>
      <c r="G67" s="119">
        <v>0</v>
      </c>
      <c r="H67" s="119" t="s">
        <v>75</v>
      </c>
      <c r="I67" s="117" t="s">
        <v>65</v>
      </c>
      <c r="J67" s="120" t="s">
        <v>5528</v>
      </c>
      <c r="K67" s="118">
        <v>37425000</v>
      </c>
      <c r="L67" s="116" t="s">
        <v>70</v>
      </c>
      <c r="M67" s="120" t="s">
        <v>5527</v>
      </c>
      <c r="N67" s="121" t="s">
        <v>5526</v>
      </c>
      <c r="O67" s="122">
        <v>520</v>
      </c>
      <c r="P67" s="219">
        <v>45351</v>
      </c>
      <c r="Q67" s="118">
        <v>37425000</v>
      </c>
      <c r="R67" s="219">
        <v>45365</v>
      </c>
      <c r="S67" s="118">
        <v>37425000</v>
      </c>
      <c r="T67" s="119" t="s">
        <v>67</v>
      </c>
      <c r="U67" s="122">
        <v>85459497</v>
      </c>
      <c r="V67" s="120" t="s">
        <v>1186</v>
      </c>
      <c r="W67" s="275">
        <v>45365</v>
      </c>
      <c r="X67" s="219">
        <v>45373</v>
      </c>
      <c r="Y67" s="219">
        <v>45365</v>
      </c>
      <c r="Z67" s="219">
        <v>45657</v>
      </c>
      <c r="AA67" s="124">
        <f t="shared" si="5"/>
        <v>292</v>
      </c>
      <c r="AB67" s="118">
        <v>0</v>
      </c>
      <c r="AC67" s="118">
        <v>0</v>
      </c>
      <c r="AD67" s="118">
        <v>0</v>
      </c>
      <c r="AE67" s="126" t="s">
        <v>77</v>
      </c>
      <c r="AF67" s="124">
        <f t="shared" si="6"/>
        <v>0</v>
      </c>
      <c r="AG67" s="118">
        <v>0</v>
      </c>
      <c r="AH67" s="118">
        <v>0</v>
      </c>
      <c r="AI67" s="126" t="s">
        <v>77</v>
      </c>
      <c r="AJ67" s="119">
        <v>0</v>
      </c>
      <c r="AK67" s="126" t="s">
        <v>77</v>
      </c>
      <c r="AL67" s="126" t="s">
        <v>77</v>
      </c>
      <c r="AM67" s="124">
        <f t="shared" si="7"/>
        <v>0</v>
      </c>
      <c r="AN67" s="124">
        <f>+K67+AC67-AH67</f>
        <v>37425000</v>
      </c>
      <c r="AO67" s="119" t="s">
        <v>69</v>
      </c>
      <c r="AP67" s="124">
        <v>37425000</v>
      </c>
      <c r="AQ67" s="119" t="s">
        <v>69</v>
      </c>
      <c r="AR67" s="118">
        <v>11227500</v>
      </c>
      <c r="AS67" s="126" t="s">
        <v>77</v>
      </c>
      <c r="AT67" s="96">
        <v>0</v>
      </c>
      <c r="AU67" s="160">
        <f t="shared" si="8"/>
        <v>37425000</v>
      </c>
      <c r="AV67" s="98">
        <f t="shared" si="9"/>
        <v>0</v>
      </c>
      <c r="AW67" s="126" t="s">
        <v>77</v>
      </c>
      <c r="AX67" s="119" t="s">
        <v>1215</v>
      </c>
      <c r="AY67" s="120" t="s">
        <v>5525</v>
      </c>
      <c r="AZ67" s="116" t="s">
        <v>69</v>
      </c>
      <c r="BA67" s="116" t="s">
        <v>3456</v>
      </c>
    </row>
    <row r="68" spans="2:53" x14ac:dyDescent="0.25">
      <c r="B68" s="116">
        <v>2024</v>
      </c>
      <c r="C68" s="116">
        <v>891780111</v>
      </c>
      <c r="D68" s="117" t="s">
        <v>64</v>
      </c>
      <c r="E68" s="118" t="s">
        <v>5524</v>
      </c>
      <c r="F68" s="118" t="s">
        <v>5523</v>
      </c>
      <c r="G68" s="119">
        <v>0</v>
      </c>
      <c r="H68" s="119" t="s">
        <v>75</v>
      </c>
      <c r="I68" s="117" t="s">
        <v>65</v>
      </c>
      <c r="J68" s="120" t="s">
        <v>5522</v>
      </c>
      <c r="K68" s="118">
        <v>80000000</v>
      </c>
      <c r="L68" s="116" t="s">
        <v>70</v>
      </c>
      <c r="M68" s="120" t="s">
        <v>5521</v>
      </c>
      <c r="N68" s="121" t="s">
        <v>5520</v>
      </c>
      <c r="O68" s="122">
        <v>495</v>
      </c>
      <c r="P68" s="219">
        <v>45349</v>
      </c>
      <c r="Q68" s="118">
        <v>80000000</v>
      </c>
      <c r="R68" s="219">
        <v>45365</v>
      </c>
      <c r="S68" s="118">
        <v>80000000</v>
      </c>
      <c r="T68" s="119" t="s">
        <v>67</v>
      </c>
      <c r="U68" s="122">
        <v>36665858</v>
      </c>
      <c r="V68" s="120" t="s">
        <v>1200</v>
      </c>
      <c r="W68" s="275">
        <v>45365</v>
      </c>
      <c r="X68" s="219">
        <v>45371</v>
      </c>
      <c r="Y68" s="219">
        <v>45371</v>
      </c>
      <c r="Z68" s="219">
        <v>45473</v>
      </c>
      <c r="AA68" s="124">
        <f t="shared" si="5"/>
        <v>102</v>
      </c>
      <c r="AB68" s="118">
        <v>0</v>
      </c>
      <c r="AC68" s="118">
        <v>0</v>
      </c>
      <c r="AD68" s="118">
        <v>0</v>
      </c>
      <c r="AE68" s="126" t="s">
        <v>77</v>
      </c>
      <c r="AF68" s="124">
        <f t="shared" si="6"/>
        <v>0</v>
      </c>
      <c r="AG68" s="118">
        <v>0</v>
      </c>
      <c r="AH68" s="118">
        <v>0</v>
      </c>
      <c r="AI68" s="126" t="s">
        <v>77</v>
      </c>
      <c r="AJ68" s="119">
        <v>0</v>
      </c>
      <c r="AK68" s="126" t="s">
        <v>77</v>
      </c>
      <c r="AL68" s="126" t="s">
        <v>77</v>
      </c>
      <c r="AM68" s="124">
        <f t="shared" si="7"/>
        <v>0</v>
      </c>
      <c r="AN68" s="124">
        <f>+K68+AC68-AH68</f>
        <v>80000000</v>
      </c>
      <c r="AO68" s="119" t="s">
        <v>69</v>
      </c>
      <c r="AP68" s="124">
        <v>80000000</v>
      </c>
      <c r="AQ68" s="116" t="s">
        <v>1214</v>
      </c>
      <c r="AR68" s="118">
        <v>0</v>
      </c>
      <c r="AS68" s="126" t="s">
        <v>77</v>
      </c>
      <c r="AT68" s="96">
        <v>0</v>
      </c>
      <c r="AU68" s="160">
        <f t="shared" si="8"/>
        <v>80000000</v>
      </c>
      <c r="AV68" s="98">
        <f t="shared" si="9"/>
        <v>0</v>
      </c>
      <c r="AW68" s="126" t="s">
        <v>77</v>
      </c>
      <c r="AX68" s="119" t="s">
        <v>1215</v>
      </c>
      <c r="AY68" s="120" t="s">
        <v>5519</v>
      </c>
      <c r="AZ68" s="116" t="s">
        <v>69</v>
      </c>
      <c r="BA68" s="116" t="s">
        <v>3456</v>
      </c>
    </row>
    <row r="69" spans="2:53" x14ac:dyDescent="0.25">
      <c r="B69" s="116">
        <v>2024</v>
      </c>
      <c r="C69" s="116">
        <v>891780111</v>
      </c>
      <c r="D69" s="117" t="s">
        <v>64</v>
      </c>
      <c r="E69" s="118" t="s">
        <v>5518</v>
      </c>
      <c r="F69" s="118" t="s">
        <v>5517</v>
      </c>
      <c r="G69" s="119">
        <v>0</v>
      </c>
      <c r="H69" s="119" t="s">
        <v>75</v>
      </c>
      <c r="I69" s="117" t="s">
        <v>65</v>
      </c>
      <c r="J69" s="120" t="s">
        <v>5516</v>
      </c>
      <c r="K69" s="118">
        <v>184070000</v>
      </c>
      <c r="L69" s="116" t="s">
        <v>70</v>
      </c>
      <c r="M69" s="120" t="s">
        <v>5515</v>
      </c>
      <c r="N69" s="121" t="s">
        <v>5514</v>
      </c>
      <c r="O69" s="122">
        <v>638</v>
      </c>
      <c r="P69" s="219">
        <v>45362</v>
      </c>
      <c r="Q69" s="118">
        <v>184070000</v>
      </c>
      <c r="R69" s="219">
        <v>45366</v>
      </c>
      <c r="S69" s="118">
        <v>184070000</v>
      </c>
      <c r="T69" s="119" t="s">
        <v>67</v>
      </c>
      <c r="U69" s="122">
        <v>85465146</v>
      </c>
      <c r="V69" s="120" t="s">
        <v>4928</v>
      </c>
      <c r="W69" s="275">
        <v>45366</v>
      </c>
      <c r="X69" s="219">
        <v>45369</v>
      </c>
      <c r="Y69" s="219">
        <v>45369</v>
      </c>
      <c r="Z69" s="219">
        <v>45373</v>
      </c>
      <c r="AA69" s="124">
        <f t="shared" si="5"/>
        <v>4</v>
      </c>
      <c r="AB69" s="118">
        <v>0</v>
      </c>
      <c r="AC69" s="118">
        <v>0</v>
      </c>
      <c r="AD69" s="118">
        <v>0</v>
      </c>
      <c r="AE69" s="126" t="s">
        <v>77</v>
      </c>
      <c r="AF69" s="124">
        <f t="shared" si="6"/>
        <v>0</v>
      </c>
      <c r="AG69" s="118">
        <v>0</v>
      </c>
      <c r="AH69" s="118">
        <v>0</v>
      </c>
      <c r="AI69" s="126" t="s">
        <v>77</v>
      </c>
      <c r="AJ69" s="119">
        <v>0</v>
      </c>
      <c r="AK69" s="126" t="s">
        <v>77</v>
      </c>
      <c r="AL69" s="126" t="s">
        <v>77</v>
      </c>
      <c r="AM69" s="124">
        <f t="shared" si="7"/>
        <v>0</v>
      </c>
      <c r="AN69" s="124">
        <f>+K69+AC69-AH69</f>
        <v>184070000</v>
      </c>
      <c r="AO69" s="119" t="s">
        <v>69</v>
      </c>
      <c r="AP69" s="124">
        <v>184070000</v>
      </c>
      <c r="AQ69" s="116" t="s">
        <v>1214</v>
      </c>
      <c r="AR69" s="118">
        <v>0</v>
      </c>
      <c r="AS69" s="126" t="s">
        <v>77</v>
      </c>
      <c r="AT69" s="96">
        <v>0</v>
      </c>
      <c r="AU69" s="160">
        <f t="shared" si="8"/>
        <v>184070000</v>
      </c>
      <c r="AV69" s="98">
        <f t="shared" si="9"/>
        <v>0</v>
      </c>
      <c r="AW69" s="126" t="s">
        <v>77</v>
      </c>
      <c r="AX69" s="119" t="s">
        <v>1215</v>
      </c>
      <c r="AY69" s="120" t="s">
        <v>5513</v>
      </c>
      <c r="AZ69" s="116" t="s">
        <v>69</v>
      </c>
      <c r="BA69" s="116" t="s">
        <v>3456</v>
      </c>
    </row>
    <row r="70" spans="2:53" x14ac:dyDescent="0.25">
      <c r="B70" s="116">
        <v>2024</v>
      </c>
      <c r="C70" s="116">
        <v>891780111</v>
      </c>
      <c r="D70" s="117" t="s">
        <v>64</v>
      </c>
      <c r="E70" s="118" t="s">
        <v>5512</v>
      </c>
      <c r="F70" s="118" t="s">
        <v>5511</v>
      </c>
      <c r="G70" s="119">
        <v>0</v>
      </c>
      <c r="H70" s="119" t="s">
        <v>75</v>
      </c>
      <c r="I70" s="117" t="s">
        <v>65</v>
      </c>
      <c r="J70" s="120" t="s">
        <v>5510</v>
      </c>
      <c r="K70" s="118">
        <v>150000000</v>
      </c>
      <c r="L70" s="116" t="s">
        <v>70</v>
      </c>
      <c r="M70" s="120" t="s">
        <v>5509</v>
      </c>
      <c r="N70" s="121" t="s">
        <v>5508</v>
      </c>
      <c r="O70" s="122">
        <v>596</v>
      </c>
      <c r="P70" s="219">
        <v>45357</v>
      </c>
      <c r="Q70" s="118">
        <v>150000000</v>
      </c>
      <c r="R70" s="219">
        <v>45366</v>
      </c>
      <c r="S70" s="118">
        <v>150000000</v>
      </c>
      <c r="T70" s="119" t="s">
        <v>67</v>
      </c>
      <c r="U70" s="122">
        <v>85467461</v>
      </c>
      <c r="V70" s="120" t="s">
        <v>4894</v>
      </c>
      <c r="W70" s="275">
        <v>45366</v>
      </c>
      <c r="X70" s="219">
        <v>45366</v>
      </c>
      <c r="Y70" s="219">
        <v>45366</v>
      </c>
      <c r="Z70" s="219">
        <v>45519</v>
      </c>
      <c r="AA70" s="124">
        <f t="shared" si="5"/>
        <v>153</v>
      </c>
      <c r="AB70" s="118">
        <v>0</v>
      </c>
      <c r="AC70" s="118">
        <v>0</v>
      </c>
      <c r="AD70" s="118">
        <v>0</v>
      </c>
      <c r="AE70" s="126" t="s">
        <v>77</v>
      </c>
      <c r="AF70" s="124">
        <f t="shared" si="6"/>
        <v>0</v>
      </c>
      <c r="AG70" s="118">
        <v>0</v>
      </c>
      <c r="AH70" s="118">
        <v>0</v>
      </c>
      <c r="AI70" s="126" t="s">
        <v>77</v>
      </c>
      <c r="AJ70" s="119">
        <v>0</v>
      </c>
      <c r="AK70" s="126" t="s">
        <v>77</v>
      </c>
      <c r="AL70" s="126" t="s">
        <v>77</v>
      </c>
      <c r="AM70" s="124">
        <f t="shared" si="7"/>
        <v>0</v>
      </c>
      <c r="AN70" s="124">
        <f>+K70+AC70-AH70</f>
        <v>150000000</v>
      </c>
      <c r="AO70" s="119" t="s">
        <v>69</v>
      </c>
      <c r="AP70" s="124">
        <v>150000000</v>
      </c>
      <c r="AQ70" s="116" t="s">
        <v>1214</v>
      </c>
      <c r="AR70" s="118">
        <v>0</v>
      </c>
      <c r="AS70" s="126" t="s">
        <v>77</v>
      </c>
      <c r="AT70" s="96">
        <v>0</v>
      </c>
      <c r="AU70" s="160">
        <f t="shared" si="8"/>
        <v>150000000</v>
      </c>
      <c r="AV70" s="98">
        <f t="shared" si="9"/>
        <v>0</v>
      </c>
      <c r="AW70" s="126" t="s">
        <v>77</v>
      </c>
      <c r="AX70" s="119" t="s">
        <v>1215</v>
      </c>
      <c r="AY70" s="120" t="s">
        <v>5507</v>
      </c>
      <c r="AZ70" s="116" t="s">
        <v>69</v>
      </c>
      <c r="BA70" s="116" t="s">
        <v>3456</v>
      </c>
    </row>
    <row r="71" spans="2:53" x14ac:dyDescent="0.25">
      <c r="B71" s="116">
        <v>2024</v>
      </c>
      <c r="C71" s="116">
        <v>891780111</v>
      </c>
      <c r="D71" s="117" t="s">
        <v>64</v>
      </c>
      <c r="E71" s="118" t="s">
        <v>5506</v>
      </c>
      <c r="F71" s="118" t="s">
        <v>5505</v>
      </c>
      <c r="G71" s="119">
        <v>0</v>
      </c>
      <c r="H71" s="119" t="s">
        <v>75</v>
      </c>
      <c r="I71" s="117" t="s">
        <v>65</v>
      </c>
      <c r="J71" s="120" t="s">
        <v>5504</v>
      </c>
      <c r="K71" s="118">
        <v>94921147</v>
      </c>
      <c r="L71" s="116" t="s">
        <v>70</v>
      </c>
      <c r="M71" s="120" t="s">
        <v>5503</v>
      </c>
      <c r="N71" s="121" t="s">
        <v>5502</v>
      </c>
      <c r="O71" s="122">
        <v>598</v>
      </c>
      <c r="P71" s="219">
        <v>45357</v>
      </c>
      <c r="Q71" s="118">
        <v>94921147</v>
      </c>
      <c r="R71" s="219">
        <v>45370</v>
      </c>
      <c r="S71" s="118">
        <v>94921147</v>
      </c>
      <c r="T71" s="119" t="s">
        <v>67</v>
      </c>
      <c r="U71" s="122">
        <v>85467461</v>
      </c>
      <c r="V71" s="120" t="s">
        <v>4894</v>
      </c>
      <c r="W71" s="275">
        <v>45370</v>
      </c>
      <c r="X71" s="219">
        <v>45371</v>
      </c>
      <c r="Y71" s="219">
        <v>45371</v>
      </c>
      <c r="Z71" s="219">
        <v>45677</v>
      </c>
      <c r="AA71" s="124">
        <f t="shared" si="5"/>
        <v>306</v>
      </c>
      <c r="AB71" s="118">
        <v>0</v>
      </c>
      <c r="AC71" s="118">
        <v>0</v>
      </c>
      <c r="AD71" s="118">
        <v>0</v>
      </c>
      <c r="AE71" s="126" t="s">
        <v>77</v>
      </c>
      <c r="AF71" s="124">
        <f t="shared" si="6"/>
        <v>0</v>
      </c>
      <c r="AG71" s="118">
        <v>0</v>
      </c>
      <c r="AH71" s="118">
        <v>0</v>
      </c>
      <c r="AI71" s="126" t="s">
        <v>77</v>
      </c>
      <c r="AJ71" s="119">
        <v>0</v>
      </c>
      <c r="AK71" s="126" t="s">
        <v>77</v>
      </c>
      <c r="AL71" s="126" t="s">
        <v>77</v>
      </c>
      <c r="AM71" s="124">
        <f t="shared" si="7"/>
        <v>0</v>
      </c>
      <c r="AN71" s="124">
        <f>+K71+AC71-AH71</f>
        <v>94921147</v>
      </c>
      <c r="AO71" s="119" t="s">
        <v>69</v>
      </c>
      <c r="AP71" s="124">
        <v>94921147</v>
      </c>
      <c r="AQ71" s="116" t="s">
        <v>1214</v>
      </c>
      <c r="AR71" s="118">
        <v>0</v>
      </c>
      <c r="AS71" s="126" t="s">
        <v>77</v>
      </c>
      <c r="AT71" s="96">
        <v>0</v>
      </c>
      <c r="AU71" s="160">
        <f t="shared" si="8"/>
        <v>94921147</v>
      </c>
      <c r="AV71" s="98">
        <f t="shared" si="9"/>
        <v>0</v>
      </c>
      <c r="AW71" s="126" t="s">
        <v>77</v>
      </c>
      <c r="AX71" s="119" t="s">
        <v>1215</v>
      </c>
      <c r="AY71" s="120" t="s">
        <v>5501</v>
      </c>
      <c r="AZ71" s="116" t="s">
        <v>69</v>
      </c>
      <c r="BA71" s="116" t="s">
        <v>3456</v>
      </c>
    </row>
    <row r="72" spans="2:53" x14ac:dyDescent="0.25">
      <c r="B72" s="116">
        <v>2024</v>
      </c>
      <c r="C72" s="116">
        <v>891780111</v>
      </c>
      <c r="D72" s="117" t="s">
        <v>64</v>
      </c>
      <c r="E72" s="118" t="s">
        <v>5500</v>
      </c>
      <c r="F72" s="118" t="s">
        <v>5499</v>
      </c>
      <c r="G72" s="119">
        <v>0</v>
      </c>
      <c r="H72" s="119" t="s">
        <v>75</v>
      </c>
      <c r="I72" s="117" t="s">
        <v>65</v>
      </c>
      <c r="J72" s="120" t="s">
        <v>5498</v>
      </c>
      <c r="K72" s="118">
        <v>49385000</v>
      </c>
      <c r="L72" s="116" t="s">
        <v>70</v>
      </c>
      <c r="M72" s="120" t="s">
        <v>5497</v>
      </c>
      <c r="N72" s="121" t="s">
        <v>5496</v>
      </c>
      <c r="O72" s="122">
        <v>679</v>
      </c>
      <c r="P72" s="219">
        <v>45365</v>
      </c>
      <c r="Q72" s="118">
        <v>49385000</v>
      </c>
      <c r="R72" s="219">
        <v>45370</v>
      </c>
      <c r="S72" s="118">
        <v>49385000</v>
      </c>
      <c r="T72" s="119" t="s">
        <v>67</v>
      </c>
      <c r="U72" s="122">
        <v>85465146</v>
      </c>
      <c r="V72" s="120" t="s">
        <v>4928</v>
      </c>
      <c r="W72" s="275">
        <v>45370</v>
      </c>
      <c r="X72" s="219">
        <v>45371</v>
      </c>
      <c r="Y72" s="219">
        <v>45371</v>
      </c>
      <c r="Z72" s="219">
        <v>45380</v>
      </c>
      <c r="AA72" s="124">
        <f t="shared" ref="AA72:AA103" si="10">+IF(Y72="1800-01-01",Z72-X72,Z72-Y72)</f>
        <v>9</v>
      </c>
      <c r="AB72" s="118">
        <v>0</v>
      </c>
      <c r="AC72" s="118">
        <v>0</v>
      </c>
      <c r="AD72" s="118">
        <v>0</v>
      </c>
      <c r="AE72" s="126" t="s">
        <v>77</v>
      </c>
      <c r="AF72" s="124">
        <f t="shared" ref="AF72:AF103" si="11">+IF(AE72="1800-01-01",0,AE72-Z72)</f>
        <v>0</v>
      </c>
      <c r="AG72" s="118">
        <v>0</v>
      </c>
      <c r="AH72" s="118">
        <v>0</v>
      </c>
      <c r="AI72" s="126" t="s">
        <v>77</v>
      </c>
      <c r="AJ72" s="119">
        <v>0</v>
      </c>
      <c r="AK72" s="126" t="s">
        <v>77</v>
      </c>
      <c r="AL72" s="126" t="s">
        <v>77</v>
      </c>
      <c r="AM72" s="124">
        <f t="shared" ref="AM72:AM103" si="12">+IF(AK72="1800-01-01",0,AL72-AK72)</f>
        <v>0</v>
      </c>
      <c r="AN72" s="124">
        <f>+K72+AC72-AH72</f>
        <v>49385000</v>
      </c>
      <c r="AO72" s="119" t="s">
        <v>69</v>
      </c>
      <c r="AP72" s="124">
        <v>49385000</v>
      </c>
      <c r="AQ72" s="116" t="s">
        <v>1214</v>
      </c>
      <c r="AR72" s="118">
        <v>0</v>
      </c>
      <c r="AS72" s="126" t="s">
        <v>77</v>
      </c>
      <c r="AT72" s="96">
        <v>0</v>
      </c>
      <c r="AU72" s="160">
        <f t="shared" ref="AU72:AU103" si="13">AN72-AT72</f>
        <v>49385000</v>
      </c>
      <c r="AV72" s="98">
        <f t="shared" ref="AV72:AV103" si="14">+IFERROR(AT72/AN72,"_")</f>
        <v>0</v>
      </c>
      <c r="AW72" s="126" t="s">
        <v>77</v>
      </c>
      <c r="AX72" s="119" t="s">
        <v>1215</v>
      </c>
      <c r="AY72" s="120" t="s">
        <v>5495</v>
      </c>
      <c r="AZ72" s="116" t="s">
        <v>69</v>
      </c>
      <c r="BA72" s="116" t="s">
        <v>3456</v>
      </c>
    </row>
    <row r="73" spans="2:53" x14ac:dyDescent="0.25">
      <c r="B73" s="116">
        <v>2024</v>
      </c>
      <c r="C73" s="116">
        <v>891780111</v>
      </c>
      <c r="D73" s="117" t="s">
        <v>64</v>
      </c>
      <c r="E73" s="118" t="s">
        <v>5494</v>
      </c>
      <c r="F73" s="118" t="s">
        <v>5493</v>
      </c>
      <c r="G73" s="119">
        <v>0</v>
      </c>
      <c r="H73" s="119" t="s">
        <v>75</v>
      </c>
      <c r="I73" s="117" t="s">
        <v>65</v>
      </c>
      <c r="J73" s="120" t="s">
        <v>5492</v>
      </c>
      <c r="K73" s="118">
        <v>34257482</v>
      </c>
      <c r="L73" s="116" t="s">
        <v>70</v>
      </c>
      <c r="M73" s="120" t="s">
        <v>4864</v>
      </c>
      <c r="N73" s="121" t="s">
        <v>4863</v>
      </c>
      <c r="O73" s="122">
        <v>493</v>
      </c>
      <c r="P73" s="219">
        <v>45349</v>
      </c>
      <c r="Q73" s="118">
        <v>34257482</v>
      </c>
      <c r="R73" s="219">
        <v>45383</v>
      </c>
      <c r="S73" s="118">
        <v>34257482</v>
      </c>
      <c r="T73" s="119" t="s">
        <v>67</v>
      </c>
      <c r="U73" s="122">
        <v>85151631</v>
      </c>
      <c r="V73" s="120" t="s">
        <v>4862</v>
      </c>
      <c r="W73" s="275">
        <v>45383</v>
      </c>
      <c r="X73" s="219">
        <v>45390</v>
      </c>
      <c r="Y73" s="219">
        <v>45385</v>
      </c>
      <c r="Z73" s="219">
        <v>45657</v>
      </c>
      <c r="AA73" s="124">
        <f t="shared" si="10"/>
        <v>272</v>
      </c>
      <c r="AB73" s="118">
        <v>0</v>
      </c>
      <c r="AC73" s="118">
        <v>0</v>
      </c>
      <c r="AD73" s="118">
        <v>0</v>
      </c>
      <c r="AE73" s="126" t="s">
        <v>77</v>
      </c>
      <c r="AF73" s="124">
        <f t="shared" si="11"/>
        <v>0</v>
      </c>
      <c r="AG73" s="118">
        <v>0</v>
      </c>
      <c r="AH73" s="118">
        <v>0</v>
      </c>
      <c r="AI73" s="126" t="s">
        <v>77</v>
      </c>
      <c r="AJ73" s="119">
        <v>0</v>
      </c>
      <c r="AK73" s="126" t="s">
        <v>77</v>
      </c>
      <c r="AL73" s="126" t="s">
        <v>77</v>
      </c>
      <c r="AM73" s="124">
        <f t="shared" si="12"/>
        <v>0</v>
      </c>
      <c r="AN73" s="124">
        <f>+K73+AC73-AH73</f>
        <v>34257482</v>
      </c>
      <c r="AO73" s="119" t="s">
        <v>69</v>
      </c>
      <c r="AP73" s="124">
        <v>34257482</v>
      </c>
      <c r="AQ73" s="116" t="s">
        <v>4861</v>
      </c>
      <c r="AR73" s="118">
        <v>0</v>
      </c>
      <c r="AS73" s="126" t="s">
        <v>77</v>
      </c>
      <c r="AT73" s="96">
        <v>0</v>
      </c>
      <c r="AU73" s="160">
        <f t="shared" si="13"/>
        <v>34257482</v>
      </c>
      <c r="AV73" s="98">
        <f t="shared" si="14"/>
        <v>0</v>
      </c>
      <c r="AW73" s="126" t="s">
        <v>77</v>
      </c>
      <c r="AX73" s="119" t="s">
        <v>1215</v>
      </c>
      <c r="AY73" s="120" t="s">
        <v>5491</v>
      </c>
      <c r="AZ73" s="116" t="s">
        <v>69</v>
      </c>
      <c r="BA73" s="116" t="s">
        <v>3456</v>
      </c>
    </row>
    <row r="74" spans="2:53" x14ac:dyDescent="0.25">
      <c r="B74" s="116">
        <v>2024</v>
      </c>
      <c r="C74" s="116">
        <v>891780111</v>
      </c>
      <c r="D74" s="117" t="s">
        <v>64</v>
      </c>
      <c r="E74" s="118" t="s">
        <v>5490</v>
      </c>
      <c r="F74" s="118" t="s">
        <v>5489</v>
      </c>
      <c r="G74" s="119">
        <v>0</v>
      </c>
      <c r="H74" s="119" t="s">
        <v>75</v>
      </c>
      <c r="I74" s="117" t="s">
        <v>65</v>
      </c>
      <c r="J74" s="120" t="s">
        <v>5488</v>
      </c>
      <c r="K74" s="118">
        <v>49132558</v>
      </c>
      <c r="L74" s="116" t="s">
        <v>70</v>
      </c>
      <c r="M74" s="120" t="s">
        <v>3650</v>
      </c>
      <c r="N74" s="121" t="s">
        <v>5066</v>
      </c>
      <c r="O74" s="122">
        <v>176</v>
      </c>
      <c r="P74" s="219">
        <v>45321</v>
      </c>
      <c r="Q74" s="118">
        <v>49132558</v>
      </c>
      <c r="R74" s="219">
        <v>45383</v>
      </c>
      <c r="S74" s="118">
        <v>49132558</v>
      </c>
      <c r="T74" s="119" t="s">
        <v>67</v>
      </c>
      <c r="U74" s="122">
        <v>57400977</v>
      </c>
      <c r="V74" s="120" t="s">
        <v>5487</v>
      </c>
      <c r="W74" s="275">
        <v>45383</v>
      </c>
      <c r="X74" s="219">
        <v>45390</v>
      </c>
      <c r="Y74" s="219">
        <v>45390</v>
      </c>
      <c r="Z74" s="219">
        <v>45657</v>
      </c>
      <c r="AA74" s="124">
        <f t="shared" si="10"/>
        <v>267</v>
      </c>
      <c r="AB74" s="118">
        <v>0</v>
      </c>
      <c r="AC74" s="118">
        <v>0</v>
      </c>
      <c r="AD74" s="118">
        <v>0</v>
      </c>
      <c r="AE74" s="126" t="s">
        <v>77</v>
      </c>
      <c r="AF74" s="124">
        <f t="shared" si="11"/>
        <v>0</v>
      </c>
      <c r="AG74" s="118">
        <v>0</v>
      </c>
      <c r="AH74" s="118">
        <v>0</v>
      </c>
      <c r="AI74" s="126" t="s">
        <v>77</v>
      </c>
      <c r="AJ74" s="119">
        <v>0</v>
      </c>
      <c r="AK74" s="126" t="s">
        <v>77</v>
      </c>
      <c r="AL74" s="126" t="s">
        <v>77</v>
      </c>
      <c r="AM74" s="124">
        <f t="shared" si="12"/>
        <v>0</v>
      </c>
      <c r="AN74" s="124">
        <f>+K74+AC74-AH74</f>
        <v>49132558</v>
      </c>
      <c r="AO74" s="119" t="s">
        <v>69</v>
      </c>
      <c r="AP74" s="124">
        <v>49132558</v>
      </c>
      <c r="AQ74" s="116" t="s">
        <v>4861</v>
      </c>
      <c r="AR74" s="118">
        <v>0</v>
      </c>
      <c r="AS74" s="126" t="s">
        <v>77</v>
      </c>
      <c r="AT74" s="96">
        <v>0</v>
      </c>
      <c r="AU74" s="160">
        <f t="shared" si="13"/>
        <v>49132558</v>
      </c>
      <c r="AV74" s="98">
        <f t="shared" si="14"/>
        <v>0</v>
      </c>
      <c r="AW74" s="126" t="s">
        <v>77</v>
      </c>
      <c r="AX74" s="119" t="s">
        <v>1215</v>
      </c>
      <c r="AY74" s="120" t="s">
        <v>5486</v>
      </c>
      <c r="AZ74" s="116" t="s">
        <v>69</v>
      </c>
      <c r="BA74" s="116" t="s">
        <v>3456</v>
      </c>
    </row>
    <row r="75" spans="2:53" x14ac:dyDescent="0.25">
      <c r="B75" s="116">
        <v>2024</v>
      </c>
      <c r="C75" s="116">
        <v>891780111</v>
      </c>
      <c r="D75" s="117" t="s">
        <v>64</v>
      </c>
      <c r="E75" s="118" t="s">
        <v>5485</v>
      </c>
      <c r="F75" s="118" t="s">
        <v>5484</v>
      </c>
      <c r="G75" s="119">
        <v>0</v>
      </c>
      <c r="H75" s="119" t="s">
        <v>75</v>
      </c>
      <c r="I75" s="117" t="s">
        <v>65</v>
      </c>
      <c r="J75" s="120" t="s">
        <v>5483</v>
      </c>
      <c r="K75" s="118">
        <v>12800000</v>
      </c>
      <c r="L75" s="116" t="s">
        <v>70</v>
      </c>
      <c r="M75" s="120" t="s">
        <v>5482</v>
      </c>
      <c r="N75" s="121" t="s">
        <v>5481</v>
      </c>
      <c r="O75" s="122">
        <v>536</v>
      </c>
      <c r="P75" s="219">
        <v>45350</v>
      </c>
      <c r="Q75" s="118">
        <v>12800000</v>
      </c>
      <c r="R75" s="219">
        <v>45384</v>
      </c>
      <c r="S75" s="118">
        <v>12800000</v>
      </c>
      <c r="T75" s="119" t="s">
        <v>67</v>
      </c>
      <c r="U75" s="122">
        <v>12560219</v>
      </c>
      <c r="V75" s="120" t="s">
        <v>2717</v>
      </c>
      <c r="W75" s="275">
        <v>45384</v>
      </c>
      <c r="X75" s="219">
        <v>45384</v>
      </c>
      <c r="Y75" s="219" t="s">
        <v>77</v>
      </c>
      <c r="Z75" s="219">
        <v>45474</v>
      </c>
      <c r="AA75" s="124">
        <f t="shared" si="10"/>
        <v>90</v>
      </c>
      <c r="AB75" s="118">
        <v>0</v>
      </c>
      <c r="AC75" s="118">
        <v>0</v>
      </c>
      <c r="AD75" s="118">
        <v>0</v>
      </c>
      <c r="AE75" s="126" t="s">
        <v>77</v>
      </c>
      <c r="AF75" s="124">
        <f t="shared" si="11"/>
        <v>0</v>
      </c>
      <c r="AG75" s="118">
        <v>0</v>
      </c>
      <c r="AH75" s="118">
        <v>0</v>
      </c>
      <c r="AI75" s="126" t="s">
        <v>77</v>
      </c>
      <c r="AJ75" s="119">
        <v>0</v>
      </c>
      <c r="AK75" s="126" t="s">
        <v>77</v>
      </c>
      <c r="AL75" s="126" t="s">
        <v>77</v>
      </c>
      <c r="AM75" s="124">
        <f t="shared" si="12"/>
        <v>0</v>
      </c>
      <c r="AN75" s="124">
        <f>+K75+AC75-AH75</f>
        <v>12800000</v>
      </c>
      <c r="AO75" s="119" t="s">
        <v>69</v>
      </c>
      <c r="AP75" s="124">
        <v>12800000</v>
      </c>
      <c r="AQ75" s="116" t="s">
        <v>4861</v>
      </c>
      <c r="AR75" s="118">
        <v>0</v>
      </c>
      <c r="AS75" s="126" t="s">
        <v>77</v>
      </c>
      <c r="AT75" s="96">
        <v>0</v>
      </c>
      <c r="AU75" s="160">
        <f t="shared" si="13"/>
        <v>12800000</v>
      </c>
      <c r="AV75" s="98">
        <f t="shared" si="14"/>
        <v>0</v>
      </c>
      <c r="AW75" s="126" t="s">
        <v>77</v>
      </c>
      <c r="AX75" s="119" t="s">
        <v>1215</v>
      </c>
      <c r="AY75" s="120" t="s">
        <v>5480</v>
      </c>
      <c r="AZ75" s="116" t="s">
        <v>69</v>
      </c>
      <c r="BA75" s="116" t="s">
        <v>3456</v>
      </c>
    </row>
    <row r="76" spans="2:53" x14ac:dyDescent="0.25">
      <c r="B76" s="116">
        <v>2024</v>
      </c>
      <c r="C76" s="116">
        <v>891780111</v>
      </c>
      <c r="D76" s="117" t="s">
        <v>64</v>
      </c>
      <c r="E76" s="118" t="s">
        <v>5479</v>
      </c>
      <c r="F76" s="118" t="s">
        <v>5478</v>
      </c>
      <c r="G76" s="119">
        <v>0</v>
      </c>
      <c r="H76" s="119" t="s">
        <v>75</v>
      </c>
      <c r="I76" s="117" t="s">
        <v>65</v>
      </c>
      <c r="J76" s="120" t="s">
        <v>5477</v>
      </c>
      <c r="K76" s="118">
        <v>65486808</v>
      </c>
      <c r="L76" s="116" t="s">
        <v>70</v>
      </c>
      <c r="M76" s="120" t="s">
        <v>5476</v>
      </c>
      <c r="N76" s="121" t="s">
        <v>5475</v>
      </c>
      <c r="O76" s="122">
        <v>637</v>
      </c>
      <c r="P76" s="219">
        <v>45362</v>
      </c>
      <c r="Q76" s="118">
        <v>65486808</v>
      </c>
      <c r="R76" s="219">
        <v>45384</v>
      </c>
      <c r="S76" s="118">
        <v>65486808</v>
      </c>
      <c r="T76" s="119" t="s">
        <v>67</v>
      </c>
      <c r="U76" s="122">
        <v>85465146</v>
      </c>
      <c r="V76" s="120" t="s">
        <v>4928</v>
      </c>
      <c r="W76" s="275">
        <v>45384</v>
      </c>
      <c r="X76" s="219">
        <v>45390</v>
      </c>
      <c r="Y76" s="219">
        <v>45390</v>
      </c>
      <c r="Z76" s="219">
        <v>45394</v>
      </c>
      <c r="AA76" s="124">
        <f t="shared" si="10"/>
        <v>4</v>
      </c>
      <c r="AB76" s="118">
        <v>0</v>
      </c>
      <c r="AC76" s="118">
        <v>0</v>
      </c>
      <c r="AD76" s="118">
        <v>0</v>
      </c>
      <c r="AE76" s="126" t="s">
        <v>77</v>
      </c>
      <c r="AF76" s="124">
        <f t="shared" si="11"/>
        <v>0</v>
      </c>
      <c r="AG76" s="118">
        <v>0</v>
      </c>
      <c r="AH76" s="118">
        <v>0</v>
      </c>
      <c r="AI76" s="126" t="s">
        <v>77</v>
      </c>
      <c r="AJ76" s="119">
        <v>0</v>
      </c>
      <c r="AK76" s="126" t="s">
        <v>77</v>
      </c>
      <c r="AL76" s="126" t="s">
        <v>77</v>
      </c>
      <c r="AM76" s="124">
        <f t="shared" si="12"/>
        <v>0</v>
      </c>
      <c r="AN76" s="124">
        <f>+K76+AC76-AH76</f>
        <v>65486808</v>
      </c>
      <c r="AO76" s="119" t="s">
        <v>69</v>
      </c>
      <c r="AP76" s="124">
        <v>65486808</v>
      </c>
      <c r="AQ76" s="116" t="s">
        <v>4861</v>
      </c>
      <c r="AR76" s="118">
        <v>0</v>
      </c>
      <c r="AS76" s="126" t="s">
        <v>77</v>
      </c>
      <c r="AT76" s="96">
        <v>0</v>
      </c>
      <c r="AU76" s="160">
        <f t="shared" si="13"/>
        <v>65486808</v>
      </c>
      <c r="AV76" s="98">
        <f t="shared" si="14"/>
        <v>0</v>
      </c>
      <c r="AW76" s="126" t="s">
        <v>77</v>
      </c>
      <c r="AX76" s="119" t="s">
        <v>1497</v>
      </c>
      <c r="AY76" s="120" t="s">
        <v>5474</v>
      </c>
      <c r="AZ76" s="116" t="s">
        <v>69</v>
      </c>
      <c r="BA76" s="116" t="s">
        <v>3456</v>
      </c>
    </row>
    <row r="77" spans="2:53" x14ac:dyDescent="0.25">
      <c r="B77" s="116">
        <v>2024</v>
      </c>
      <c r="C77" s="116">
        <v>891780111</v>
      </c>
      <c r="D77" s="117" t="s">
        <v>64</v>
      </c>
      <c r="E77" s="118" t="s">
        <v>5473</v>
      </c>
      <c r="F77" s="118" t="s">
        <v>5472</v>
      </c>
      <c r="G77" s="119">
        <v>0</v>
      </c>
      <c r="H77" s="119" t="s">
        <v>75</v>
      </c>
      <c r="I77" s="117" t="s">
        <v>65</v>
      </c>
      <c r="J77" s="120" t="s">
        <v>5471</v>
      </c>
      <c r="K77" s="118">
        <v>10452835</v>
      </c>
      <c r="L77" s="116" t="s">
        <v>70</v>
      </c>
      <c r="M77" s="120" t="s">
        <v>5470</v>
      </c>
      <c r="N77" s="121" t="s">
        <v>5469</v>
      </c>
      <c r="O77" s="122">
        <v>351</v>
      </c>
      <c r="P77" s="219">
        <v>45336</v>
      </c>
      <c r="Q77" s="118">
        <v>10452835</v>
      </c>
      <c r="R77" s="219">
        <v>45386</v>
      </c>
      <c r="S77" s="118">
        <v>10452835</v>
      </c>
      <c r="T77" s="119" t="s">
        <v>67</v>
      </c>
      <c r="U77" s="122">
        <v>85459497</v>
      </c>
      <c r="V77" s="120" t="s">
        <v>1186</v>
      </c>
      <c r="W77" s="275">
        <v>45386</v>
      </c>
      <c r="X77" s="219">
        <v>45387</v>
      </c>
      <c r="Y77" s="219" t="s">
        <v>77</v>
      </c>
      <c r="Z77" s="219">
        <v>45473</v>
      </c>
      <c r="AA77" s="124">
        <f t="shared" si="10"/>
        <v>86</v>
      </c>
      <c r="AB77" s="118">
        <v>0</v>
      </c>
      <c r="AC77" s="118">
        <v>0</v>
      </c>
      <c r="AD77" s="118">
        <v>0</v>
      </c>
      <c r="AE77" s="126" t="s">
        <v>77</v>
      </c>
      <c r="AF77" s="124">
        <f t="shared" si="11"/>
        <v>0</v>
      </c>
      <c r="AG77" s="118">
        <v>0</v>
      </c>
      <c r="AH77" s="118">
        <v>0</v>
      </c>
      <c r="AI77" s="126" t="s">
        <v>77</v>
      </c>
      <c r="AJ77" s="119">
        <v>0</v>
      </c>
      <c r="AK77" s="126" t="s">
        <v>77</v>
      </c>
      <c r="AL77" s="126" t="s">
        <v>77</v>
      </c>
      <c r="AM77" s="124">
        <f t="shared" si="12"/>
        <v>0</v>
      </c>
      <c r="AN77" s="124">
        <f>+K77+AC77-AH77</f>
        <v>10452835</v>
      </c>
      <c r="AO77" s="119" t="s">
        <v>69</v>
      </c>
      <c r="AP77" s="124">
        <v>10452835</v>
      </c>
      <c r="AQ77" s="116" t="s">
        <v>4861</v>
      </c>
      <c r="AR77" s="118">
        <v>4181134</v>
      </c>
      <c r="AS77" s="126" t="s">
        <v>77</v>
      </c>
      <c r="AT77" s="96">
        <v>0</v>
      </c>
      <c r="AU77" s="160">
        <f t="shared" si="13"/>
        <v>10452835</v>
      </c>
      <c r="AV77" s="98">
        <f t="shared" si="14"/>
        <v>0</v>
      </c>
      <c r="AW77" s="126" t="s">
        <v>77</v>
      </c>
      <c r="AX77" s="119" t="s">
        <v>1215</v>
      </c>
      <c r="AY77" s="120" t="s">
        <v>5468</v>
      </c>
      <c r="AZ77" s="116" t="s">
        <v>69</v>
      </c>
      <c r="BA77" s="116" t="s">
        <v>3456</v>
      </c>
    </row>
    <row r="78" spans="2:53" x14ac:dyDescent="0.25">
      <c r="B78" s="116">
        <v>2024</v>
      </c>
      <c r="C78" s="116">
        <v>891780111</v>
      </c>
      <c r="D78" s="117" t="s">
        <v>64</v>
      </c>
      <c r="E78" s="118" t="s">
        <v>5467</v>
      </c>
      <c r="F78" s="118" t="s">
        <v>5466</v>
      </c>
      <c r="G78" s="119">
        <v>0</v>
      </c>
      <c r="H78" s="119" t="s">
        <v>75</v>
      </c>
      <c r="I78" s="117" t="s">
        <v>65</v>
      </c>
      <c r="J78" s="120" t="s">
        <v>5465</v>
      </c>
      <c r="K78" s="118">
        <v>149906680</v>
      </c>
      <c r="L78" s="116" t="s">
        <v>70</v>
      </c>
      <c r="M78" s="120" t="s">
        <v>5274</v>
      </c>
      <c r="N78" s="121" t="s">
        <v>5273</v>
      </c>
      <c r="O78" s="122">
        <v>660</v>
      </c>
      <c r="P78" s="219">
        <v>45364</v>
      </c>
      <c r="Q78" s="118">
        <v>149906680</v>
      </c>
      <c r="R78" s="219">
        <v>45387</v>
      </c>
      <c r="S78" s="118">
        <v>149906680</v>
      </c>
      <c r="T78" s="119" t="s">
        <v>67</v>
      </c>
      <c r="U78" s="122">
        <v>85467461</v>
      </c>
      <c r="V78" s="120" t="s">
        <v>4894</v>
      </c>
      <c r="W78" s="275">
        <v>45387</v>
      </c>
      <c r="X78" s="219">
        <v>45390</v>
      </c>
      <c r="Y78" s="219">
        <v>45390</v>
      </c>
      <c r="Z78" s="219">
        <v>45512</v>
      </c>
      <c r="AA78" s="124">
        <f t="shared" si="10"/>
        <v>122</v>
      </c>
      <c r="AB78" s="118">
        <v>0</v>
      </c>
      <c r="AC78" s="118">
        <v>0</v>
      </c>
      <c r="AD78" s="118">
        <v>0</v>
      </c>
      <c r="AE78" s="126" t="s">
        <v>77</v>
      </c>
      <c r="AF78" s="124">
        <f t="shared" si="11"/>
        <v>0</v>
      </c>
      <c r="AG78" s="118">
        <v>0</v>
      </c>
      <c r="AH78" s="118">
        <v>0</v>
      </c>
      <c r="AI78" s="126" t="s">
        <v>77</v>
      </c>
      <c r="AJ78" s="119">
        <v>0</v>
      </c>
      <c r="AK78" s="126" t="s">
        <v>77</v>
      </c>
      <c r="AL78" s="126" t="s">
        <v>77</v>
      </c>
      <c r="AM78" s="124">
        <f t="shared" si="12"/>
        <v>0</v>
      </c>
      <c r="AN78" s="124">
        <f>+K78+AC78-AH78</f>
        <v>149906680</v>
      </c>
      <c r="AO78" s="119" t="s">
        <v>69</v>
      </c>
      <c r="AP78" s="124">
        <v>149906680</v>
      </c>
      <c r="AQ78" s="116" t="s">
        <v>4861</v>
      </c>
      <c r="AR78" s="118">
        <v>0</v>
      </c>
      <c r="AS78" s="126" t="s">
        <v>77</v>
      </c>
      <c r="AT78" s="96">
        <v>0</v>
      </c>
      <c r="AU78" s="160">
        <f t="shared" si="13"/>
        <v>149906680</v>
      </c>
      <c r="AV78" s="98">
        <f t="shared" si="14"/>
        <v>0</v>
      </c>
      <c r="AW78" s="126" t="s">
        <v>77</v>
      </c>
      <c r="AX78" s="119" t="s">
        <v>1215</v>
      </c>
      <c r="AY78" s="120" t="s">
        <v>5464</v>
      </c>
      <c r="AZ78" s="116" t="s">
        <v>69</v>
      </c>
      <c r="BA78" s="116" t="s">
        <v>3456</v>
      </c>
    </row>
    <row r="79" spans="2:53" x14ac:dyDescent="0.25">
      <c r="B79" s="116">
        <v>2024</v>
      </c>
      <c r="C79" s="116">
        <v>891780111</v>
      </c>
      <c r="D79" s="117" t="s">
        <v>64</v>
      </c>
      <c r="E79" s="118" t="s">
        <v>5463</v>
      </c>
      <c r="F79" s="118" t="s">
        <v>5462</v>
      </c>
      <c r="G79" s="119">
        <v>0</v>
      </c>
      <c r="H79" s="119" t="s">
        <v>75</v>
      </c>
      <c r="I79" s="117" t="s">
        <v>65</v>
      </c>
      <c r="J79" s="120" t="s">
        <v>5461</v>
      </c>
      <c r="K79" s="118">
        <v>19299930</v>
      </c>
      <c r="L79" s="116" t="s">
        <v>70</v>
      </c>
      <c r="M79" s="120" t="s">
        <v>5460</v>
      </c>
      <c r="N79" s="121" t="s">
        <v>5459</v>
      </c>
      <c r="O79" s="122">
        <v>628</v>
      </c>
      <c r="P79" s="219">
        <v>45362</v>
      </c>
      <c r="Q79" s="118">
        <v>19299930</v>
      </c>
      <c r="R79" s="219">
        <v>45390</v>
      </c>
      <c r="S79" s="118">
        <v>19299930</v>
      </c>
      <c r="T79" s="119" t="s">
        <v>67</v>
      </c>
      <c r="U79" s="122">
        <v>7633815</v>
      </c>
      <c r="V79" s="120" t="s">
        <v>1185</v>
      </c>
      <c r="W79" s="275">
        <v>45390</v>
      </c>
      <c r="X79" s="219">
        <v>45397</v>
      </c>
      <c r="Y79" s="219">
        <v>45397</v>
      </c>
      <c r="Z79" s="219">
        <v>45401</v>
      </c>
      <c r="AA79" s="124">
        <f t="shared" si="10"/>
        <v>4</v>
      </c>
      <c r="AB79" s="118">
        <v>0</v>
      </c>
      <c r="AC79" s="118">
        <v>0</v>
      </c>
      <c r="AD79" s="118">
        <v>0</v>
      </c>
      <c r="AE79" s="126" t="s">
        <v>77</v>
      </c>
      <c r="AF79" s="124">
        <f t="shared" si="11"/>
        <v>0</v>
      </c>
      <c r="AG79" s="118">
        <v>0</v>
      </c>
      <c r="AH79" s="118">
        <v>0</v>
      </c>
      <c r="AI79" s="126" t="s">
        <v>77</v>
      </c>
      <c r="AJ79" s="119">
        <v>0</v>
      </c>
      <c r="AK79" s="126" t="s">
        <v>77</v>
      </c>
      <c r="AL79" s="126" t="s">
        <v>77</v>
      </c>
      <c r="AM79" s="124">
        <f t="shared" si="12"/>
        <v>0</v>
      </c>
      <c r="AN79" s="124">
        <f>+K79+AC79-AH79</f>
        <v>19299930</v>
      </c>
      <c r="AO79" s="119" t="s">
        <v>69</v>
      </c>
      <c r="AP79" s="124">
        <v>19299930</v>
      </c>
      <c r="AQ79" s="116" t="s">
        <v>4861</v>
      </c>
      <c r="AR79" s="118">
        <v>0</v>
      </c>
      <c r="AS79" s="126" t="s">
        <v>77</v>
      </c>
      <c r="AT79" s="96">
        <v>0</v>
      </c>
      <c r="AU79" s="160">
        <f t="shared" si="13"/>
        <v>19299930</v>
      </c>
      <c r="AV79" s="98">
        <f t="shared" si="14"/>
        <v>0</v>
      </c>
      <c r="AW79" s="126" t="s">
        <v>77</v>
      </c>
      <c r="AX79" s="119" t="s">
        <v>1497</v>
      </c>
      <c r="AY79" s="120" t="s">
        <v>5458</v>
      </c>
      <c r="AZ79" s="116" t="s">
        <v>69</v>
      </c>
      <c r="BA79" s="116" t="s">
        <v>3456</v>
      </c>
    </row>
    <row r="80" spans="2:53" x14ac:dyDescent="0.25">
      <c r="B80" s="116">
        <v>2024</v>
      </c>
      <c r="C80" s="116">
        <v>891780111</v>
      </c>
      <c r="D80" s="117" t="s">
        <v>64</v>
      </c>
      <c r="E80" s="118" t="s">
        <v>5457</v>
      </c>
      <c r="F80" s="118" t="s">
        <v>5456</v>
      </c>
      <c r="G80" s="119">
        <v>0</v>
      </c>
      <c r="H80" s="119" t="s">
        <v>75</v>
      </c>
      <c r="I80" s="117" t="s">
        <v>65</v>
      </c>
      <c r="J80" s="120" t="s">
        <v>5455</v>
      </c>
      <c r="K80" s="118">
        <v>18000000</v>
      </c>
      <c r="L80" s="116" t="s">
        <v>70</v>
      </c>
      <c r="M80" s="120" t="s">
        <v>5454</v>
      </c>
      <c r="N80" s="121" t="s">
        <v>5453</v>
      </c>
      <c r="O80" s="122">
        <v>633</v>
      </c>
      <c r="P80" s="219">
        <v>45362</v>
      </c>
      <c r="Q80" s="118">
        <v>60000000</v>
      </c>
      <c r="R80" s="219">
        <v>45393</v>
      </c>
      <c r="S80" s="118">
        <v>18000000</v>
      </c>
      <c r="T80" s="119" t="s">
        <v>67</v>
      </c>
      <c r="U80" s="122">
        <v>57444673</v>
      </c>
      <c r="V80" s="120" t="s">
        <v>1175</v>
      </c>
      <c r="W80" s="275">
        <v>45393</v>
      </c>
      <c r="X80" s="219">
        <v>45393</v>
      </c>
      <c r="Y80" s="219" t="s">
        <v>77</v>
      </c>
      <c r="Z80" s="219">
        <v>45657</v>
      </c>
      <c r="AA80" s="124">
        <f t="shared" si="10"/>
        <v>264</v>
      </c>
      <c r="AB80" s="118">
        <v>0</v>
      </c>
      <c r="AC80" s="118">
        <v>0</v>
      </c>
      <c r="AD80" s="118">
        <v>0</v>
      </c>
      <c r="AE80" s="126" t="s">
        <v>77</v>
      </c>
      <c r="AF80" s="124">
        <f t="shared" si="11"/>
        <v>0</v>
      </c>
      <c r="AG80" s="118">
        <v>0</v>
      </c>
      <c r="AH80" s="118">
        <v>0</v>
      </c>
      <c r="AI80" s="126" t="s">
        <v>77</v>
      </c>
      <c r="AJ80" s="119">
        <v>0</v>
      </c>
      <c r="AK80" s="126" t="s">
        <v>77</v>
      </c>
      <c r="AL80" s="126" t="s">
        <v>77</v>
      </c>
      <c r="AM80" s="124">
        <f t="shared" si="12"/>
        <v>0</v>
      </c>
      <c r="AN80" s="124">
        <f>+K80+AC80-AH80</f>
        <v>18000000</v>
      </c>
      <c r="AO80" s="119" t="s">
        <v>69</v>
      </c>
      <c r="AP80" s="124">
        <v>18000000</v>
      </c>
      <c r="AQ80" s="116" t="s">
        <v>4861</v>
      </c>
      <c r="AR80" s="118">
        <v>0</v>
      </c>
      <c r="AS80" s="126" t="s">
        <v>77</v>
      </c>
      <c r="AT80" s="96">
        <v>0</v>
      </c>
      <c r="AU80" s="160">
        <f t="shared" si="13"/>
        <v>18000000</v>
      </c>
      <c r="AV80" s="98">
        <f t="shared" si="14"/>
        <v>0</v>
      </c>
      <c r="AW80" s="126" t="s">
        <v>77</v>
      </c>
      <c r="AX80" s="119" t="s">
        <v>1215</v>
      </c>
      <c r="AY80" s="120" t="s">
        <v>5452</v>
      </c>
      <c r="AZ80" s="116" t="s">
        <v>69</v>
      </c>
      <c r="BA80" s="116" t="s">
        <v>3456</v>
      </c>
    </row>
    <row r="81" spans="2:53" x14ac:dyDescent="0.25">
      <c r="B81" s="116">
        <v>2024</v>
      </c>
      <c r="C81" s="116">
        <v>891780111</v>
      </c>
      <c r="D81" s="117" t="s">
        <v>64</v>
      </c>
      <c r="E81" s="118" t="s">
        <v>5451</v>
      </c>
      <c r="F81" s="118" t="s">
        <v>5450</v>
      </c>
      <c r="G81" s="119">
        <v>0</v>
      </c>
      <c r="H81" s="119" t="s">
        <v>75</v>
      </c>
      <c r="I81" s="117" t="s">
        <v>65</v>
      </c>
      <c r="J81" s="120" t="s">
        <v>5449</v>
      </c>
      <c r="K81" s="118">
        <v>40000000</v>
      </c>
      <c r="L81" s="116" t="s">
        <v>70</v>
      </c>
      <c r="M81" s="120" t="s">
        <v>5448</v>
      </c>
      <c r="N81" s="121" t="s">
        <v>5447</v>
      </c>
      <c r="O81" s="122">
        <v>624</v>
      </c>
      <c r="P81" s="219">
        <v>45359</v>
      </c>
      <c r="Q81" s="118">
        <v>180000000</v>
      </c>
      <c r="R81" s="219">
        <v>45399</v>
      </c>
      <c r="S81" s="118">
        <v>40000000</v>
      </c>
      <c r="T81" s="119" t="s">
        <v>67</v>
      </c>
      <c r="U81" s="122">
        <v>85459497</v>
      </c>
      <c r="V81" s="120" t="s">
        <v>1186</v>
      </c>
      <c r="W81" s="275">
        <v>45399</v>
      </c>
      <c r="X81" s="219">
        <v>45399</v>
      </c>
      <c r="Y81" s="219" t="s">
        <v>77</v>
      </c>
      <c r="Z81" s="219">
        <v>45657</v>
      </c>
      <c r="AA81" s="124">
        <f t="shared" si="10"/>
        <v>258</v>
      </c>
      <c r="AB81" s="118">
        <v>0</v>
      </c>
      <c r="AC81" s="118">
        <v>0</v>
      </c>
      <c r="AD81" s="118">
        <v>0</v>
      </c>
      <c r="AE81" s="126" t="s">
        <v>77</v>
      </c>
      <c r="AF81" s="124">
        <f t="shared" si="11"/>
        <v>0</v>
      </c>
      <c r="AG81" s="118">
        <v>0</v>
      </c>
      <c r="AH81" s="118">
        <v>0</v>
      </c>
      <c r="AI81" s="126" t="s">
        <v>77</v>
      </c>
      <c r="AJ81" s="119">
        <v>0</v>
      </c>
      <c r="AK81" s="126" t="s">
        <v>77</v>
      </c>
      <c r="AL81" s="126" t="s">
        <v>77</v>
      </c>
      <c r="AM81" s="124">
        <f t="shared" si="12"/>
        <v>0</v>
      </c>
      <c r="AN81" s="124">
        <f>+K81+AC81-AH81</f>
        <v>40000000</v>
      </c>
      <c r="AO81" s="119" t="s">
        <v>69</v>
      </c>
      <c r="AP81" s="124">
        <v>40000000</v>
      </c>
      <c r="AQ81" s="116" t="s">
        <v>4861</v>
      </c>
      <c r="AR81" s="118">
        <v>0</v>
      </c>
      <c r="AS81" s="126" t="s">
        <v>77</v>
      </c>
      <c r="AT81" s="96">
        <v>0</v>
      </c>
      <c r="AU81" s="160">
        <f t="shared" si="13"/>
        <v>40000000</v>
      </c>
      <c r="AV81" s="98">
        <f t="shared" si="14"/>
        <v>0</v>
      </c>
      <c r="AW81" s="126" t="s">
        <v>77</v>
      </c>
      <c r="AX81" s="119" t="s">
        <v>1215</v>
      </c>
      <c r="AY81" s="120" t="s">
        <v>5446</v>
      </c>
      <c r="AZ81" s="116" t="s">
        <v>69</v>
      </c>
      <c r="BA81" s="116" t="s">
        <v>3456</v>
      </c>
    </row>
    <row r="82" spans="2:53" x14ac:dyDescent="0.25">
      <c r="B82" s="116">
        <v>2024</v>
      </c>
      <c r="C82" s="116">
        <v>891780111</v>
      </c>
      <c r="D82" s="117" t="s">
        <v>64</v>
      </c>
      <c r="E82" s="118" t="s">
        <v>5445</v>
      </c>
      <c r="F82" s="118" t="s">
        <v>5444</v>
      </c>
      <c r="G82" s="119">
        <v>0</v>
      </c>
      <c r="H82" s="119" t="s">
        <v>75</v>
      </c>
      <c r="I82" s="117" t="s">
        <v>65</v>
      </c>
      <c r="J82" s="120" t="s">
        <v>5443</v>
      </c>
      <c r="K82" s="118">
        <v>70000000</v>
      </c>
      <c r="L82" s="116" t="s">
        <v>70</v>
      </c>
      <c r="M82" s="120" t="s">
        <v>5442</v>
      </c>
      <c r="N82" s="121" t="s">
        <v>5441</v>
      </c>
      <c r="O82" s="122">
        <v>624</v>
      </c>
      <c r="P82" s="219">
        <v>45359</v>
      </c>
      <c r="Q82" s="118">
        <v>180000000</v>
      </c>
      <c r="R82" s="219">
        <v>45400</v>
      </c>
      <c r="S82" s="118">
        <v>70000000</v>
      </c>
      <c r="T82" s="119" t="s">
        <v>67</v>
      </c>
      <c r="U82" s="122">
        <v>85459497</v>
      </c>
      <c r="V82" s="120" t="s">
        <v>1186</v>
      </c>
      <c r="W82" s="275">
        <v>45400</v>
      </c>
      <c r="X82" s="219">
        <v>45400</v>
      </c>
      <c r="Y82" s="219" t="s">
        <v>77</v>
      </c>
      <c r="Z82" s="219">
        <v>45657</v>
      </c>
      <c r="AA82" s="124">
        <f t="shared" si="10"/>
        <v>257</v>
      </c>
      <c r="AB82" s="118">
        <v>0</v>
      </c>
      <c r="AC82" s="118">
        <v>0</v>
      </c>
      <c r="AD82" s="118">
        <v>0</v>
      </c>
      <c r="AE82" s="126" t="s">
        <v>77</v>
      </c>
      <c r="AF82" s="124">
        <f t="shared" si="11"/>
        <v>0</v>
      </c>
      <c r="AG82" s="118">
        <v>0</v>
      </c>
      <c r="AH82" s="118">
        <v>0</v>
      </c>
      <c r="AI82" s="126" t="s">
        <v>77</v>
      </c>
      <c r="AJ82" s="119">
        <v>0</v>
      </c>
      <c r="AK82" s="126" t="s">
        <v>77</v>
      </c>
      <c r="AL82" s="126" t="s">
        <v>77</v>
      </c>
      <c r="AM82" s="124">
        <f t="shared" si="12"/>
        <v>0</v>
      </c>
      <c r="AN82" s="124">
        <f>+K82+AC82-AH82</f>
        <v>70000000</v>
      </c>
      <c r="AO82" s="119" t="s">
        <v>69</v>
      </c>
      <c r="AP82" s="124">
        <v>70000000</v>
      </c>
      <c r="AQ82" s="116" t="s">
        <v>4861</v>
      </c>
      <c r="AR82" s="118">
        <v>0</v>
      </c>
      <c r="AS82" s="126" t="s">
        <v>77</v>
      </c>
      <c r="AT82" s="96">
        <v>0</v>
      </c>
      <c r="AU82" s="160">
        <f t="shared" si="13"/>
        <v>70000000</v>
      </c>
      <c r="AV82" s="98">
        <f t="shared" si="14"/>
        <v>0</v>
      </c>
      <c r="AW82" s="126" t="s">
        <v>77</v>
      </c>
      <c r="AX82" s="119" t="s">
        <v>1215</v>
      </c>
      <c r="AY82" s="120" t="s">
        <v>5440</v>
      </c>
      <c r="AZ82" s="116" t="s">
        <v>69</v>
      </c>
      <c r="BA82" s="116" t="s">
        <v>3456</v>
      </c>
    </row>
    <row r="83" spans="2:53" x14ac:dyDescent="0.25">
      <c r="B83" s="116">
        <v>2024</v>
      </c>
      <c r="C83" s="116">
        <v>891780111</v>
      </c>
      <c r="D83" s="117" t="s">
        <v>64</v>
      </c>
      <c r="E83" s="118" t="s">
        <v>5439</v>
      </c>
      <c r="F83" s="118" t="s">
        <v>5438</v>
      </c>
      <c r="G83" s="119">
        <v>0</v>
      </c>
      <c r="H83" s="119" t="s">
        <v>75</v>
      </c>
      <c r="I83" s="117" t="s">
        <v>65</v>
      </c>
      <c r="J83" s="120" t="s">
        <v>5437</v>
      </c>
      <c r="K83" s="118">
        <v>70000000</v>
      </c>
      <c r="L83" s="116" t="s">
        <v>70</v>
      </c>
      <c r="M83" s="120" t="s">
        <v>5436</v>
      </c>
      <c r="N83" s="121" t="s">
        <v>5435</v>
      </c>
      <c r="O83" s="122">
        <v>624</v>
      </c>
      <c r="P83" s="219">
        <v>45359</v>
      </c>
      <c r="Q83" s="118">
        <v>180000000</v>
      </c>
      <c r="R83" s="219">
        <v>45400</v>
      </c>
      <c r="S83" s="118">
        <v>70000000</v>
      </c>
      <c r="T83" s="119" t="s">
        <v>67</v>
      </c>
      <c r="U83" s="122">
        <v>85459497</v>
      </c>
      <c r="V83" s="120" t="s">
        <v>1186</v>
      </c>
      <c r="W83" s="275">
        <v>45400</v>
      </c>
      <c r="X83" s="219">
        <v>45400</v>
      </c>
      <c r="Y83" s="219" t="s">
        <v>77</v>
      </c>
      <c r="Z83" s="219">
        <v>45657</v>
      </c>
      <c r="AA83" s="124">
        <f t="shared" si="10"/>
        <v>257</v>
      </c>
      <c r="AB83" s="118">
        <v>0</v>
      </c>
      <c r="AC83" s="118">
        <v>0</v>
      </c>
      <c r="AD83" s="118">
        <v>0</v>
      </c>
      <c r="AE83" s="126" t="s">
        <v>77</v>
      </c>
      <c r="AF83" s="124">
        <f t="shared" si="11"/>
        <v>0</v>
      </c>
      <c r="AG83" s="118">
        <v>0</v>
      </c>
      <c r="AH83" s="118">
        <v>0</v>
      </c>
      <c r="AI83" s="126" t="s">
        <v>77</v>
      </c>
      <c r="AJ83" s="119">
        <v>0</v>
      </c>
      <c r="AK83" s="126" t="s">
        <v>77</v>
      </c>
      <c r="AL83" s="126" t="s">
        <v>77</v>
      </c>
      <c r="AM83" s="124">
        <f t="shared" si="12"/>
        <v>0</v>
      </c>
      <c r="AN83" s="124">
        <f>+K83+AC83-AH83</f>
        <v>70000000</v>
      </c>
      <c r="AO83" s="119" t="s">
        <v>69</v>
      </c>
      <c r="AP83" s="124">
        <v>70000000</v>
      </c>
      <c r="AQ83" s="116" t="s">
        <v>4861</v>
      </c>
      <c r="AR83" s="118">
        <v>0</v>
      </c>
      <c r="AS83" s="126" t="s">
        <v>77</v>
      </c>
      <c r="AT83" s="96">
        <v>0</v>
      </c>
      <c r="AU83" s="160">
        <f t="shared" si="13"/>
        <v>70000000</v>
      </c>
      <c r="AV83" s="98">
        <f t="shared" si="14"/>
        <v>0</v>
      </c>
      <c r="AW83" s="126" t="s">
        <v>77</v>
      </c>
      <c r="AX83" s="119" t="s">
        <v>1215</v>
      </c>
      <c r="AY83" s="120" t="s">
        <v>5434</v>
      </c>
      <c r="AZ83" s="116" t="s">
        <v>69</v>
      </c>
      <c r="BA83" s="116" t="s">
        <v>3456</v>
      </c>
    </row>
    <row r="84" spans="2:53" x14ac:dyDescent="0.25">
      <c r="B84" s="116">
        <v>2024</v>
      </c>
      <c r="C84" s="116">
        <v>891780111</v>
      </c>
      <c r="D84" s="117" t="s">
        <v>64</v>
      </c>
      <c r="E84" s="118" t="s">
        <v>5433</v>
      </c>
      <c r="F84" s="118" t="s">
        <v>5432</v>
      </c>
      <c r="G84" s="119">
        <v>0</v>
      </c>
      <c r="H84" s="119" t="s">
        <v>75</v>
      </c>
      <c r="I84" s="117" t="s">
        <v>65</v>
      </c>
      <c r="J84" s="120" t="s">
        <v>5431</v>
      </c>
      <c r="K84" s="118">
        <v>35000000</v>
      </c>
      <c r="L84" s="116" t="s">
        <v>70</v>
      </c>
      <c r="M84" s="120" t="s">
        <v>5430</v>
      </c>
      <c r="N84" s="121" t="s">
        <v>5429</v>
      </c>
      <c r="O84" s="122">
        <v>956</v>
      </c>
      <c r="P84" s="219">
        <v>45398</v>
      </c>
      <c r="Q84" s="118">
        <v>35000000</v>
      </c>
      <c r="R84" s="219">
        <v>45405</v>
      </c>
      <c r="S84" s="118">
        <v>35000000</v>
      </c>
      <c r="T84" s="119" t="s">
        <v>67</v>
      </c>
      <c r="U84" s="122">
        <v>85465146</v>
      </c>
      <c r="V84" s="120" t="s">
        <v>4928</v>
      </c>
      <c r="W84" s="275">
        <v>45405</v>
      </c>
      <c r="X84" s="275">
        <v>45405</v>
      </c>
      <c r="Y84" s="275">
        <v>45405</v>
      </c>
      <c r="Z84" s="275">
        <v>45409</v>
      </c>
      <c r="AA84" s="124">
        <f t="shared" si="10"/>
        <v>4</v>
      </c>
      <c r="AB84" s="118">
        <v>0</v>
      </c>
      <c r="AC84" s="118">
        <v>0</v>
      </c>
      <c r="AD84" s="118">
        <v>0</v>
      </c>
      <c r="AE84" s="126" t="s">
        <v>77</v>
      </c>
      <c r="AF84" s="124">
        <f t="shared" si="11"/>
        <v>0</v>
      </c>
      <c r="AG84" s="118">
        <v>0</v>
      </c>
      <c r="AH84" s="118">
        <v>0</v>
      </c>
      <c r="AI84" s="126" t="s">
        <v>77</v>
      </c>
      <c r="AJ84" s="119">
        <v>0</v>
      </c>
      <c r="AK84" s="126" t="s">
        <v>77</v>
      </c>
      <c r="AL84" s="126" t="s">
        <v>77</v>
      </c>
      <c r="AM84" s="124">
        <f t="shared" si="12"/>
        <v>0</v>
      </c>
      <c r="AN84" s="124">
        <f>+K84+AC84-AH84</f>
        <v>35000000</v>
      </c>
      <c r="AO84" s="119" t="s">
        <v>69</v>
      </c>
      <c r="AP84" s="124">
        <v>35000000</v>
      </c>
      <c r="AQ84" s="116" t="s">
        <v>4861</v>
      </c>
      <c r="AR84" s="118">
        <v>0</v>
      </c>
      <c r="AS84" s="126" t="s">
        <v>77</v>
      </c>
      <c r="AT84" s="96">
        <v>0</v>
      </c>
      <c r="AU84" s="160">
        <f t="shared" si="13"/>
        <v>35000000</v>
      </c>
      <c r="AV84" s="98">
        <f t="shared" si="14"/>
        <v>0</v>
      </c>
      <c r="AW84" s="126" t="s">
        <v>77</v>
      </c>
      <c r="AX84" s="119" t="s">
        <v>1497</v>
      </c>
      <c r="AY84" s="120" t="s">
        <v>5428</v>
      </c>
      <c r="AZ84" s="116" t="s">
        <v>69</v>
      </c>
      <c r="BA84" s="116" t="s">
        <v>3456</v>
      </c>
    </row>
    <row r="85" spans="2:53" x14ac:dyDescent="0.25">
      <c r="B85" s="116">
        <v>2024</v>
      </c>
      <c r="C85" s="116">
        <v>891780111</v>
      </c>
      <c r="D85" s="117" t="s">
        <v>64</v>
      </c>
      <c r="E85" s="118" t="s">
        <v>5427</v>
      </c>
      <c r="F85" s="118" t="s">
        <v>5426</v>
      </c>
      <c r="G85" s="119">
        <v>0</v>
      </c>
      <c r="H85" s="119" t="s">
        <v>75</v>
      </c>
      <c r="I85" s="117" t="s">
        <v>65</v>
      </c>
      <c r="J85" s="120" t="s">
        <v>5425</v>
      </c>
      <c r="K85" s="118">
        <v>25000000</v>
      </c>
      <c r="L85" s="116" t="s">
        <v>70</v>
      </c>
      <c r="M85" s="120" t="s">
        <v>5424</v>
      </c>
      <c r="N85" s="121" t="s">
        <v>5423</v>
      </c>
      <c r="O85" s="122">
        <v>837</v>
      </c>
      <c r="P85" s="219">
        <v>45386</v>
      </c>
      <c r="Q85" s="118">
        <v>25000000</v>
      </c>
      <c r="R85" s="219">
        <v>45406</v>
      </c>
      <c r="S85" s="118">
        <v>25000000</v>
      </c>
      <c r="T85" s="119" t="s">
        <v>67</v>
      </c>
      <c r="U85" s="122">
        <v>7633815</v>
      </c>
      <c r="V85" s="120" t="s">
        <v>1185</v>
      </c>
      <c r="W85" s="275">
        <v>45406</v>
      </c>
      <c r="X85" s="275">
        <v>45408</v>
      </c>
      <c r="Y85" s="275">
        <v>45408</v>
      </c>
      <c r="Z85" s="275">
        <v>45415</v>
      </c>
      <c r="AA85" s="124">
        <f t="shared" si="10"/>
        <v>7</v>
      </c>
      <c r="AB85" s="118">
        <v>0</v>
      </c>
      <c r="AC85" s="118">
        <v>0</v>
      </c>
      <c r="AD85" s="118">
        <v>0</v>
      </c>
      <c r="AE85" s="126" t="s">
        <v>77</v>
      </c>
      <c r="AF85" s="124">
        <f t="shared" si="11"/>
        <v>0</v>
      </c>
      <c r="AG85" s="118">
        <v>0</v>
      </c>
      <c r="AH85" s="118">
        <v>0</v>
      </c>
      <c r="AI85" s="126" t="s">
        <v>77</v>
      </c>
      <c r="AJ85" s="119">
        <v>0</v>
      </c>
      <c r="AK85" s="126" t="s">
        <v>77</v>
      </c>
      <c r="AL85" s="126" t="s">
        <v>77</v>
      </c>
      <c r="AM85" s="124">
        <f t="shared" si="12"/>
        <v>0</v>
      </c>
      <c r="AN85" s="124">
        <f>+K85+AC85-AH85</f>
        <v>25000000</v>
      </c>
      <c r="AO85" s="119" t="s">
        <v>69</v>
      </c>
      <c r="AP85" s="124">
        <v>25000000</v>
      </c>
      <c r="AQ85" s="116" t="s">
        <v>4861</v>
      </c>
      <c r="AR85" s="118">
        <v>0</v>
      </c>
      <c r="AS85" s="126" t="s">
        <v>77</v>
      </c>
      <c r="AT85" s="96">
        <v>0</v>
      </c>
      <c r="AU85" s="160">
        <f t="shared" si="13"/>
        <v>25000000</v>
      </c>
      <c r="AV85" s="98">
        <f t="shared" si="14"/>
        <v>0</v>
      </c>
      <c r="AW85" s="126" t="s">
        <v>77</v>
      </c>
      <c r="AX85" s="119" t="s">
        <v>1497</v>
      </c>
      <c r="AY85" s="120" t="s">
        <v>5422</v>
      </c>
      <c r="AZ85" s="116" t="s">
        <v>69</v>
      </c>
      <c r="BA85" s="116" t="s">
        <v>3456</v>
      </c>
    </row>
    <row r="86" spans="2:53" x14ac:dyDescent="0.25">
      <c r="B86" s="116">
        <v>2024</v>
      </c>
      <c r="C86" s="116">
        <v>891780111</v>
      </c>
      <c r="D86" s="117" t="s">
        <v>64</v>
      </c>
      <c r="E86" s="118" t="s">
        <v>5421</v>
      </c>
      <c r="F86" s="118" t="s">
        <v>5420</v>
      </c>
      <c r="G86" s="119">
        <v>0</v>
      </c>
      <c r="H86" s="119" t="s">
        <v>75</v>
      </c>
      <c r="I86" s="117" t="s">
        <v>65</v>
      </c>
      <c r="J86" s="120" t="s">
        <v>5419</v>
      </c>
      <c r="K86" s="118">
        <v>69567341</v>
      </c>
      <c r="L86" s="116" t="s">
        <v>70</v>
      </c>
      <c r="M86" s="120" t="s">
        <v>5418</v>
      </c>
      <c r="N86" s="121" t="s">
        <v>5417</v>
      </c>
      <c r="O86" s="122">
        <v>866</v>
      </c>
      <c r="P86" s="219">
        <v>45390</v>
      </c>
      <c r="Q86" s="118">
        <v>69567341</v>
      </c>
      <c r="R86" s="219">
        <v>45407</v>
      </c>
      <c r="S86" s="118">
        <v>69567341</v>
      </c>
      <c r="T86" s="119" t="s">
        <v>67</v>
      </c>
      <c r="U86" s="122">
        <v>85473390</v>
      </c>
      <c r="V86" s="120" t="s">
        <v>5398</v>
      </c>
      <c r="W86" s="275">
        <v>45407</v>
      </c>
      <c r="X86" s="219">
        <v>45414</v>
      </c>
      <c r="Y86" s="219">
        <v>45414</v>
      </c>
      <c r="Z86" s="219">
        <v>45503</v>
      </c>
      <c r="AA86" s="124">
        <f t="shared" si="10"/>
        <v>89</v>
      </c>
      <c r="AB86" s="118">
        <v>0</v>
      </c>
      <c r="AC86" s="118">
        <v>0</v>
      </c>
      <c r="AD86" s="118">
        <v>0</v>
      </c>
      <c r="AE86" s="126" t="s">
        <v>77</v>
      </c>
      <c r="AF86" s="124">
        <f t="shared" si="11"/>
        <v>0</v>
      </c>
      <c r="AG86" s="118">
        <v>0</v>
      </c>
      <c r="AH86" s="118">
        <v>0</v>
      </c>
      <c r="AI86" s="126" t="s">
        <v>77</v>
      </c>
      <c r="AJ86" s="119">
        <v>0</v>
      </c>
      <c r="AK86" s="126" t="s">
        <v>77</v>
      </c>
      <c r="AL86" s="126" t="s">
        <v>77</v>
      </c>
      <c r="AM86" s="124">
        <f t="shared" si="12"/>
        <v>0</v>
      </c>
      <c r="AN86" s="124">
        <f>+K86+AC86-AH86</f>
        <v>69567341</v>
      </c>
      <c r="AO86" s="119" t="s">
        <v>69</v>
      </c>
      <c r="AP86" s="124">
        <v>69567341</v>
      </c>
      <c r="AQ86" s="116" t="s">
        <v>4861</v>
      </c>
      <c r="AR86" s="118">
        <v>0</v>
      </c>
      <c r="AS86" s="126" t="s">
        <v>77</v>
      </c>
      <c r="AT86" s="96">
        <v>0</v>
      </c>
      <c r="AU86" s="160">
        <f t="shared" si="13"/>
        <v>69567341</v>
      </c>
      <c r="AV86" s="98">
        <f t="shared" si="14"/>
        <v>0</v>
      </c>
      <c r="AW86" s="126" t="s">
        <v>77</v>
      </c>
      <c r="AX86" s="119" t="s">
        <v>1215</v>
      </c>
      <c r="AY86" s="120" t="s">
        <v>5416</v>
      </c>
      <c r="AZ86" s="116" t="s">
        <v>69</v>
      </c>
      <c r="BA86" s="116" t="s">
        <v>3456</v>
      </c>
    </row>
    <row r="87" spans="2:53" x14ac:dyDescent="0.25">
      <c r="B87" s="116">
        <v>2024</v>
      </c>
      <c r="C87" s="116">
        <v>891780111</v>
      </c>
      <c r="D87" s="117" t="s">
        <v>64</v>
      </c>
      <c r="E87" s="118" t="s">
        <v>5415</v>
      </c>
      <c r="F87" s="118" t="s">
        <v>5414</v>
      </c>
      <c r="G87" s="119">
        <v>0</v>
      </c>
      <c r="H87" s="119" t="s">
        <v>75</v>
      </c>
      <c r="I87" s="117" t="s">
        <v>65</v>
      </c>
      <c r="J87" s="120" t="s">
        <v>5413</v>
      </c>
      <c r="K87" s="118">
        <v>23500000</v>
      </c>
      <c r="L87" s="116" t="s">
        <v>70</v>
      </c>
      <c r="M87" s="120" t="s">
        <v>5412</v>
      </c>
      <c r="N87" s="121" t="s">
        <v>5411</v>
      </c>
      <c r="O87" s="122">
        <v>915</v>
      </c>
      <c r="P87" s="219">
        <v>45393</v>
      </c>
      <c r="Q87" s="118">
        <v>23500000</v>
      </c>
      <c r="R87" s="219">
        <v>45408</v>
      </c>
      <c r="S87" s="118">
        <v>23500000</v>
      </c>
      <c r="T87" s="119" t="s">
        <v>67</v>
      </c>
      <c r="U87" s="122">
        <v>85465146</v>
      </c>
      <c r="V87" s="120" t="s">
        <v>4928</v>
      </c>
      <c r="W87" s="275">
        <v>45408</v>
      </c>
      <c r="X87" s="219">
        <v>45418</v>
      </c>
      <c r="Y87" s="219">
        <v>45418</v>
      </c>
      <c r="Z87" s="219">
        <v>45427</v>
      </c>
      <c r="AA87" s="124">
        <f t="shared" si="10"/>
        <v>9</v>
      </c>
      <c r="AB87" s="118">
        <v>0</v>
      </c>
      <c r="AC87" s="118">
        <v>0</v>
      </c>
      <c r="AD87" s="118">
        <v>0</v>
      </c>
      <c r="AE87" s="126" t="s">
        <v>77</v>
      </c>
      <c r="AF87" s="124">
        <f t="shared" si="11"/>
        <v>0</v>
      </c>
      <c r="AG87" s="118">
        <v>0</v>
      </c>
      <c r="AH87" s="118">
        <v>0</v>
      </c>
      <c r="AI87" s="126" t="s">
        <v>77</v>
      </c>
      <c r="AJ87" s="119">
        <v>0</v>
      </c>
      <c r="AK87" s="126" t="s">
        <v>77</v>
      </c>
      <c r="AL87" s="126" t="s">
        <v>77</v>
      </c>
      <c r="AM87" s="124">
        <f t="shared" si="12"/>
        <v>0</v>
      </c>
      <c r="AN87" s="124">
        <f>+K87+AC87-AH87</f>
        <v>23500000</v>
      </c>
      <c r="AO87" s="119" t="s">
        <v>69</v>
      </c>
      <c r="AP87" s="124">
        <v>23500000</v>
      </c>
      <c r="AQ87" s="116" t="s">
        <v>67</v>
      </c>
      <c r="AR87" s="118">
        <v>11750000</v>
      </c>
      <c r="AS87" s="126" t="s">
        <v>77</v>
      </c>
      <c r="AT87" s="96">
        <v>0</v>
      </c>
      <c r="AU87" s="160">
        <f t="shared" si="13"/>
        <v>23500000</v>
      </c>
      <c r="AV87" s="98">
        <f t="shared" si="14"/>
        <v>0</v>
      </c>
      <c r="AW87" s="126" t="s">
        <v>77</v>
      </c>
      <c r="AX87" s="119" t="s">
        <v>1215</v>
      </c>
      <c r="AY87" s="120" t="s">
        <v>5410</v>
      </c>
      <c r="AZ87" s="116" t="s">
        <v>69</v>
      </c>
      <c r="BA87" s="116" t="s">
        <v>3456</v>
      </c>
    </row>
    <row r="88" spans="2:53" x14ac:dyDescent="0.25">
      <c r="B88" s="116">
        <v>2024</v>
      </c>
      <c r="C88" s="116">
        <v>891780111</v>
      </c>
      <c r="D88" s="117" t="s">
        <v>64</v>
      </c>
      <c r="E88" s="118" t="s">
        <v>5409</v>
      </c>
      <c r="F88" s="118" t="s">
        <v>5408</v>
      </c>
      <c r="G88" s="119">
        <v>0</v>
      </c>
      <c r="H88" s="119" t="s">
        <v>75</v>
      </c>
      <c r="I88" s="117" t="s">
        <v>65</v>
      </c>
      <c r="J88" s="120" t="s">
        <v>5407</v>
      </c>
      <c r="K88" s="118">
        <v>26644100</v>
      </c>
      <c r="L88" s="116" t="s">
        <v>70</v>
      </c>
      <c r="M88" s="120" t="s">
        <v>5406</v>
      </c>
      <c r="N88" s="121" t="s">
        <v>5405</v>
      </c>
      <c r="O88" s="122">
        <v>903</v>
      </c>
      <c r="P88" s="219">
        <v>45392</v>
      </c>
      <c r="Q88" s="118">
        <v>26644100</v>
      </c>
      <c r="R88" s="219">
        <v>45412</v>
      </c>
      <c r="S88" s="118">
        <v>26644100</v>
      </c>
      <c r="T88" s="119" t="s">
        <v>67</v>
      </c>
      <c r="U88" s="122">
        <v>85473390</v>
      </c>
      <c r="V88" s="120" t="s">
        <v>5398</v>
      </c>
      <c r="W88" s="275">
        <v>45412</v>
      </c>
      <c r="X88" s="219">
        <v>45421</v>
      </c>
      <c r="Y88" s="219">
        <v>45421</v>
      </c>
      <c r="Z88" s="219">
        <v>45467</v>
      </c>
      <c r="AA88" s="124">
        <f t="shared" si="10"/>
        <v>46</v>
      </c>
      <c r="AB88" s="118">
        <v>0</v>
      </c>
      <c r="AC88" s="118">
        <v>0</v>
      </c>
      <c r="AD88" s="118">
        <v>0</v>
      </c>
      <c r="AE88" s="126" t="s">
        <v>77</v>
      </c>
      <c r="AF88" s="124">
        <f t="shared" si="11"/>
        <v>0</v>
      </c>
      <c r="AG88" s="118">
        <v>0</v>
      </c>
      <c r="AH88" s="118">
        <v>0</v>
      </c>
      <c r="AI88" s="126" t="s">
        <v>77</v>
      </c>
      <c r="AJ88" s="119">
        <v>0</v>
      </c>
      <c r="AK88" s="126" t="s">
        <v>77</v>
      </c>
      <c r="AL88" s="126" t="s">
        <v>77</v>
      </c>
      <c r="AM88" s="124">
        <f t="shared" si="12"/>
        <v>0</v>
      </c>
      <c r="AN88" s="124">
        <f>+K88+AC88-AH88</f>
        <v>26644100</v>
      </c>
      <c r="AO88" s="119" t="s">
        <v>69</v>
      </c>
      <c r="AP88" s="124">
        <v>26644100</v>
      </c>
      <c r="AQ88" s="116" t="s">
        <v>4861</v>
      </c>
      <c r="AR88" s="118">
        <v>0</v>
      </c>
      <c r="AS88" s="126" t="s">
        <v>77</v>
      </c>
      <c r="AT88" s="96">
        <v>0</v>
      </c>
      <c r="AU88" s="160">
        <f t="shared" si="13"/>
        <v>26644100</v>
      </c>
      <c r="AV88" s="98">
        <f t="shared" si="14"/>
        <v>0</v>
      </c>
      <c r="AW88" s="126" t="s">
        <v>77</v>
      </c>
      <c r="AX88" s="119" t="s">
        <v>1215</v>
      </c>
      <c r="AY88" s="120" t="s">
        <v>5404</v>
      </c>
      <c r="AZ88" s="116" t="s">
        <v>69</v>
      </c>
      <c r="BA88" s="116" t="s">
        <v>3456</v>
      </c>
    </row>
    <row r="89" spans="2:53" x14ac:dyDescent="0.25">
      <c r="B89" s="116">
        <v>2024</v>
      </c>
      <c r="C89" s="116">
        <v>891780111</v>
      </c>
      <c r="D89" s="117" t="s">
        <v>64</v>
      </c>
      <c r="E89" s="118" t="s">
        <v>5403</v>
      </c>
      <c r="F89" s="118" t="s">
        <v>5402</v>
      </c>
      <c r="G89" s="119">
        <v>0</v>
      </c>
      <c r="H89" s="119" t="s">
        <v>75</v>
      </c>
      <c r="I89" s="117" t="s">
        <v>65</v>
      </c>
      <c r="J89" s="120" t="s">
        <v>5401</v>
      </c>
      <c r="K89" s="118">
        <v>136534888</v>
      </c>
      <c r="L89" s="116" t="s">
        <v>70</v>
      </c>
      <c r="M89" s="120" t="s">
        <v>5400</v>
      </c>
      <c r="N89" s="121" t="s">
        <v>5399</v>
      </c>
      <c r="O89" s="122">
        <v>906</v>
      </c>
      <c r="P89" s="219">
        <v>45392</v>
      </c>
      <c r="Q89" s="118">
        <v>136534888</v>
      </c>
      <c r="R89" s="219">
        <v>45412</v>
      </c>
      <c r="S89" s="118">
        <v>136534888</v>
      </c>
      <c r="T89" s="119" t="s">
        <v>67</v>
      </c>
      <c r="U89" s="122">
        <v>85473390</v>
      </c>
      <c r="V89" s="120" t="s">
        <v>5398</v>
      </c>
      <c r="W89" s="275">
        <v>45412</v>
      </c>
      <c r="X89" s="219">
        <v>45414</v>
      </c>
      <c r="Y89" s="219">
        <v>45414</v>
      </c>
      <c r="Z89" s="219">
        <v>45460</v>
      </c>
      <c r="AA89" s="124">
        <f t="shared" si="10"/>
        <v>46</v>
      </c>
      <c r="AB89" s="118">
        <v>0</v>
      </c>
      <c r="AC89" s="118">
        <v>0</v>
      </c>
      <c r="AD89" s="118">
        <v>0</v>
      </c>
      <c r="AE89" s="126" t="s">
        <v>77</v>
      </c>
      <c r="AF89" s="124">
        <f t="shared" si="11"/>
        <v>0</v>
      </c>
      <c r="AG89" s="118">
        <v>0</v>
      </c>
      <c r="AH89" s="118">
        <v>0</v>
      </c>
      <c r="AI89" s="126" t="s">
        <v>77</v>
      </c>
      <c r="AJ89" s="119">
        <v>0</v>
      </c>
      <c r="AK89" s="126" t="s">
        <v>77</v>
      </c>
      <c r="AL89" s="126" t="s">
        <v>77</v>
      </c>
      <c r="AM89" s="124">
        <f t="shared" si="12"/>
        <v>0</v>
      </c>
      <c r="AN89" s="124">
        <f>+K89+AC89-AH89</f>
        <v>136534888</v>
      </c>
      <c r="AO89" s="119" t="s">
        <v>69</v>
      </c>
      <c r="AP89" s="124">
        <v>136534888</v>
      </c>
      <c r="AQ89" s="116" t="s">
        <v>4861</v>
      </c>
      <c r="AR89" s="118">
        <v>0</v>
      </c>
      <c r="AS89" s="126" t="s">
        <v>77</v>
      </c>
      <c r="AT89" s="96">
        <v>0</v>
      </c>
      <c r="AU89" s="160">
        <f t="shared" si="13"/>
        <v>136534888</v>
      </c>
      <c r="AV89" s="98">
        <f t="shared" si="14"/>
        <v>0</v>
      </c>
      <c r="AW89" s="126" t="s">
        <v>77</v>
      </c>
      <c r="AX89" s="119" t="s">
        <v>1215</v>
      </c>
      <c r="AY89" s="120" t="s">
        <v>5397</v>
      </c>
      <c r="AZ89" s="116" t="s">
        <v>69</v>
      </c>
      <c r="BA89" s="116" t="s">
        <v>3456</v>
      </c>
    </row>
    <row r="90" spans="2:53" x14ac:dyDescent="0.25">
      <c r="B90" s="116">
        <v>2024</v>
      </c>
      <c r="C90" s="116">
        <v>891780111</v>
      </c>
      <c r="D90" s="117" t="s">
        <v>64</v>
      </c>
      <c r="E90" s="118" t="s">
        <v>5396</v>
      </c>
      <c r="F90" s="118" t="s">
        <v>5395</v>
      </c>
      <c r="G90" s="119">
        <v>0</v>
      </c>
      <c r="H90" s="119" t="s">
        <v>75</v>
      </c>
      <c r="I90" s="117" t="s">
        <v>65</v>
      </c>
      <c r="J90" s="120" t="s">
        <v>5394</v>
      </c>
      <c r="K90" s="118">
        <v>41698800</v>
      </c>
      <c r="L90" s="116" t="s">
        <v>70</v>
      </c>
      <c r="M90" s="120" t="s">
        <v>5393</v>
      </c>
      <c r="N90" s="121" t="s">
        <v>5392</v>
      </c>
      <c r="O90" s="122">
        <v>900</v>
      </c>
      <c r="P90" s="219">
        <v>45392</v>
      </c>
      <c r="Q90" s="118">
        <v>41698800</v>
      </c>
      <c r="R90" s="219">
        <v>45415</v>
      </c>
      <c r="S90" s="118">
        <v>41698800</v>
      </c>
      <c r="T90" s="119" t="s">
        <v>67</v>
      </c>
      <c r="U90" s="122">
        <v>85467461</v>
      </c>
      <c r="V90" s="120" t="s">
        <v>4894</v>
      </c>
      <c r="W90" s="275">
        <v>45415</v>
      </c>
      <c r="X90" s="219">
        <v>45415</v>
      </c>
      <c r="Y90" s="219" t="s">
        <v>77</v>
      </c>
      <c r="Z90" s="219">
        <v>45418</v>
      </c>
      <c r="AA90" s="124">
        <f t="shared" si="10"/>
        <v>3</v>
      </c>
      <c r="AB90" s="118">
        <v>0</v>
      </c>
      <c r="AC90" s="118">
        <v>0</v>
      </c>
      <c r="AD90" s="118">
        <v>0</v>
      </c>
      <c r="AE90" s="126" t="s">
        <v>77</v>
      </c>
      <c r="AF90" s="124">
        <f t="shared" si="11"/>
        <v>0</v>
      </c>
      <c r="AG90" s="118">
        <v>0</v>
      </c>
      <c r="AH90" s="118">
        <v>0</v>
      </c>
      <c r="AI90" s="126" t="s">
        <v>77</v>
      </c>
      <c r="AJ90" s="119">
        <v>0</v>
      </c>
      <c r="AK90" s="126" t="s">
        <v>77</v>
      </c>
      <c r="AL90" s="126" t="s">
        <v>77</v>
      </c>
      <c r="AM90" s="124">
        <f t="shared" si="12"/>
        <v>0</v>
      </c>
      <c r="AN90" s="124">
        <f>+K90+AC90-AH90</f>
        <v>41698800</v>
      </c>
      <c r="AO90" s="119" t="s">
        <v>69</v>
      </c>
      <c r="AP90" s="124">
        <v>41698800</v>
      </c>
      <c r="AQ90" s="116" t="s">
        <v>4861</v>
      </c>
      <c r="AR90" s="118">
        <v>0</v>
      </c>
      <c r="AS90" s="126" t="s">
        <v>77</v>
      </c>
      <c r="AT90" s="96">
        <v>0</v>
      </c>
      <c r="AU90" s="160">
        <f t="shared" si="13"/>
        <v>41698800</v>
      </c>
      <c r="AV90" s="98">
        <f t="shared" si="14"/>
        <v>0</v>
      </c>
      <c r="AW90" s="126" t="s">
        <v>77</v>
      </c>
      <c r="AX90" s="119" t="s">
        <v>1497</v>
      </c>
      <c r="AY90" s="120" t="s">
        <v>5391</v>
      </c>
      <c r="AZ90" s="116" t="s">
        <v>69</v>
      </c>
      <c r="BA90" s="116" t="s">
        <v>3456</v>
      </c>
    </row>
    <row r="91" spans="2:53" x14ac:dyDescent="0.25">
      <c r="B91" s="116">
        <v>2024</v>
      </c>
      <c r="C91" s="116">
        <v>891780111</v>
      </c>
      <c r="D91" s="117" t="s">
        <v>64</v>
      </c>
      <c r="E91" s="118" t="s">
        <v>5390</v>
      </c>
      <c r="F91" s="118" t="s">
        <v>5389</v>
      </c>
      <c r="G91" s="119">
        <v>0</v>
      </c>
      <c r="H91" s="119" t="s">
        <v>75</v>
      </c>
      <c r="I91" s="117" t="s">
        <v>65</v>
      </c>
      <c r="J91" s="120" t="s">
        <v>5388</v>
      </c>
      <c r="K91" s="118">
        <v>5000000</v>
      </c>
      <c r="L91" s="116" t="s">
        <v>70</v>
      </c>
      <c r="M91" s="120" t="s">
        <v>5387</v>
      </c>
      <c r="N91" s="121" t="s">
        <v>5386</v>
      </c>
      <c r="O91" s="122">
        <v>633</v>
      </c>
      <c r="P91" s="219">
        <v>45362</v>
      </c>
      <c r="Q91" s="118">
        <v>60000000</v>
      </c>
      <c r="R91" s="219">
        <v>45415</v>
      </c>
      <c r="S91" s="118">
        <v>5000000</v>
      </c>
      <c r="T91" s="119" t="s">
        <v>67</v>
      </c>
      <c r="U91" s="122">
        <v>57444673</v>
      </c>
      <c r="V91" s="120" t="s">
        <v>1175</v>
      </c>
      <c r="W91" s="275">
        <v>45415</v>
      </c>
      <c r="X91" s="219">
        <v>45415</v>
      </c>
      <c r="Y91" s="219" t="s">
        <v>77</v>
      </c>
      <c r="Z91" s="219">
        <v>45657</v>
      </c>
      <c r="AA91" s="124">
        <f t="shared" si="10"/>
        <v>242</v>
      </c>
      <c r="AB91" s="118">
        <v>0</v>
      </c>
      <c r="AC91" s="118">
        <v>0</v>
      </c>
      <c r="AD91" s="118">
        <v>0</v>
      </c>
      <c r="AE91" s="126" t="s">
        <v>77</v>
      </c>
      <c r="AF91" s="124">
        <f t="shared" si="11"/>
        <v>0</v>
      </c>
      <c r="AG91" s="118">
        <v>0</v>
      </c>
      <c r="AH91" s="118">
        <v>0</v>
      </c>
      <c r="AI91" s="126" t="s">
        <v>77</v>
      </c>
      <c r="AJ91" s="119">
        <v>0</v>
      </c>
      <c r="AK91" s="126" t="s">
        <v>77</v>
      </c>
      <c r="AL91" s="126" t="s">
        <v>77</v>
      </c>
      <c r="AM91" s="124">
        <f t="shared" si="12"/>
        <v>0</v>
      </c>
      <c r="AN91" s="124">
        <f>+K91+AC91-AH91</f>
        <v>5000000</v>
      </c>
      <c r="AO91" s="119" t="s">
        <v>69</v>
      </c>
      <c r="AP91" s="124">
        <v>5000000</v>
      </c>
      <c r="AQ91" s="116" t="s">
        <v>4861</v>
      </c>
      <c r="AR91" s="118">
        <v>0</v>
      </c>
      <c r="AS91" s="126" t="s">
        <v>77</v>
      </c>
      <c r="AT91" s="96">
        <v>0</v>
      </c>
      <c r="AU91" s="160">
        <f t="shared" si="13"/>
        <v>5000000</v>
      </c>
      <c r="AV91" s="98">
        <f t="shared" si="14"/>
        <v>0</v>
      </c>
      <c r="AW91" s="126" t="s">
        <v>77</v>
      </c>
      <c r="AX91" s="119" t="s">
        <v>1215</v>
      </c>
      <c r="AY91" s="120" t="s">
        <v>5385</v>
      </c>
      <c r="AZ91" s="116" t="s">
        <v>69</v>
      </c>
      <c r="BA91" s="116" t="s">
        <v>3456</v>
      </c>
    </row>
    <row r="92" spans="2:53" x14ac:dyDescent="0.25">
      <c r="B92" s="116">
        <v>2024</v>
      </c>
      <c r="C92" s="116">
        <v>891780111</v>
      </c>
      <c r="D92" s="117" t="s">
        <v>64</v>
      </c>
      <c r="E92" s="118" t="s">
        <v>5384</v>
      </c>
      <c r="F92" s="118" t="s">
        <v>5383</v>
      </c>
      <c r="G92" s="119">
        <v>0</v>
      </c>
      <c r="H92" s="119" t="s">
        <v>75</v>
      </c>
      <c r="I92" s="117" t="s">
        <v>65</v>
      </c>
      <c r="J92" s="120" t="s">
        <v>5382</v>
      </c>
      <c r="K92" s="118">
        <v>26412840</v>
      </c>
      <c r="L92" s="116" t="s">
        <v>70</v>
      </c>
      <c r="M92" s="120" t="s">
        <v>5381</v>
      </c>
      <c r="N92" s="121" t="s">
        <v>5380</v>
      </c>
      <c r="O92" s="122">
        <v>951</v>
      </c>
      <c r="P92" s="219">
        <v>45397</v>
      </c>
      <c r="Q92" s="118">
        <v>26412841</v>
      </c>
      <c r="R92" s="219">
        <v>45415</v>
      </c>
      <c r="S92" s="118">
        <v>26412840</v>
      </c>
      <c r="T92" s="119" t="s">
        <v>67</v>
      </c>
      <c r="U92" s="122">
        <v>85467461</v>
      </c>
      <c r="V92" s="120" t="s">
        <v>4894</v>
      </c>
      <c r="W92" s="275">
        <v>45415</v>
      </c>
      <c r="X92" s="219">
        <v>45418</v>
      </c>
      <c r="Y92" s="219">
        <v>45418</v>
      </c>
      <c r="Z92" s="219">
        <v>45657</v>
      </c>
      <c r="AA92" s="124">
        <f t="shared" si="10"/>
        <v>239</v>
      </c>
      <c r="AB92" s="118">
        <v>0</v>
      </c>
      <c r="AC92" s="118">
        <v>0</v>
      </c>
      <c r="AD92" s="118">
        <v>0</v>
      </c>
      <c r="AE92" s="126" t="s">
        <v>77</v>
      </c>
      <c r="AF92" s="124">
        <f t="shared" si="11"/>
        <v>0</v>
      </c>
      <c r="AG92" s="118">
        <v>0</v>
      </c>
      <c r="AH92" s="118">
        <v>0</v>
      </c>
      <c r="AI92" s="126" t="s">
        <v>77</v>
      </c>
      <c r="AJ92" s="119">
        <v>0</v>
      </c>
      <c r="AK92" s="126" t="s">
        <v>77</v>
      </c>
      <c r="AL92" s="126" t="s">
        <v>77</v>
      </c>
      <c r="AM92" s="124">
        <f t="shared" si="12"/>
        <v>0</v>
      </c>
      <c r="AN92" s="124">
        <f>+K92+AC92-AH92</f>
        <v>26412840</v>
      </c>
      <c r="AO92" s="119" t="s">
        <v>69</v>
      </c>
      <c r="AP92" s="124">
        <v>26412840</v>
      </c>
      <c r="AQ92" s="116" t="s">
        <v>4861</v>
      </c>
      <c r="AR92" s="118">
        <v>0</v>
      </c>
      <c r="AS92" s="126" t="s">
        <v>77</v>
      </c>
      <c r="AT92" s="96">
        <v>0</v>
      </c>
      <c r="AU92" s="160">
        <f t="shared" si="13"/>
        <v>26412840</v>
      </c>
      <c r="AV92" s="98">
        <f t="shared" si="14"/>
        <v>0</v>
      </c>
      <c r="AW92" s="126" t="s">
        <v>77</v>
      </c>
      <c r="AX92" s="119" t="s">
        <v>1215</v>
      </c>
      <c r="AY92" s="120" t="s">
        <v>5379</v>
      </c>
      <c r="AZ92" s="116" t="s">
        <v>69</v>
      </c>
      <c r="BA92" s="116" t="s">
        <v>3456</v>
      </c>
    </row>
    <row r="93" spans="2:53" x14ac:dyDescent="0.25">
      <c r="B93" s="116">
        <v>2024</v>
      </c>
      <c r="C93" s="116">
        <v>891780111</v>
      </c>
      <c r="D93" s="117" t="s">
        <v>64</v>
      </c>
      <c r="E93" s="118" t="s">
        <v>5378</v>
      </c>
      <c r="F93" s="118" t="s">
        <v>5377</v>
      </c>
      <c r="G93" s="119">
        <v>0</v>
      </c>
      <c r="H93" s="119" t="s">
        <v>75</v>
      </c>
      <c r="I93" s="117" t="s">
        <v>1819</v>
      </c>
      <c r="J93" s="120" t="s">
        <v>5376</v>
      </c>
      <c r="K93" s="118">
        <v>127869070</v>
      </c>
      <c r="L93" s="116" t="s">
        <v>70</v>
      </c>
      <c r="M93" s="120" t="s">
        <v>5375</v>
      </c>
      <c r="N93" s="121" t="s">
        <v>5374</v>
      </c>
      <c r="O93" s="122">
        <v>1065</v>
      </c>
      <c r="P93" s="219">
        <v>45408</v>
      </c>
      <c r="Q93" s="118">
        <v>127869070</v>
      </c>
      <c r="R93" s="219">
        <v>45418</v>
      </c>
      <c r="S93" s="118">
        <v>127869070</v>
      </c>
      <c r="T93" s="119" t="s">
        <v>67</v>
      </c>
      <c r="U93" s="122">
        <v>85152695</v>
      </c>
      <c r="V93" s="120" t="s">
        <v>5071</v>
      </c>
      <c r="W93" s="275">
        <v>45418</v>
      </c>
      <c r="X93" s="219">
        <v>45418</v>
      </c>
      <c r="Y93" s="219">
        <v>45418</v>
      </c>
      <c r="Z93" s="219">
        <v>45422</v>
      </c>
      <c r="AA93" s="124">
        <f t="shared" si="10"/>
        <v>4</v>
      </c>
      <c r="AB93" s="118">
        <v>0</v>
      </c>
      <c r="AC93" s="118">
        <v>0</v>
      </c>
      <c r="AD93" s="118">
        <v>0</v>
      </c>
      <c r="AE93" s="126" t="s">
        <v>77</v>
      </c>
      <c r="AF93" s="124">
        <f t="shared" si="11"/>
        <v>0</v>
      </c>
      <c r="AG93" s="118">
        <v>0</v>
      </c>
      <c r="AH93" s="118">
        <v>0</v>
      </c>
      <c r="AI93" s="126" t="s">
        <v>77</v>
      </c>
      <c r="AJ93" s="119">
        <v>0</v>
      </c>
      <c r="AK93" s="126" t="s">
        <v>77</v>
      </c>
      <c r="AL93" s="126" t="s">
        <v>77</v>
      </c>
      <c r="AM93" s="124">
        <f t="shared" si="12"/>
        <v>0</v>
      </c>
      <c r="AN93" s="124">
        <f>+K93+AC93-AH93</f>
        <v>127869070</v>
      </c>
      <c r="AO93" s="119" t="s">
        <v>69</v>
      </c>
      <c r="AP93" s="124">
        <v>127869070</v>
      </c>
      <c r="AQ93" s="116" t="s">
        <v>67</v>
      </c>
      <c r="AR93" s="118">
        <v>63934535</v>
      </c>
      <c r="AS93" s="126" t="s">
        <v>77</v>
      </c>
      <c r="AT93" s="96">
        <v>0</v>
      </c>
      <c r="AU93" s="160">
        <f t="shared" si="13"/>
        <v>127869070</v>
      </c>
      <c r="AV93" s="98">
        <f t="shared" si="14"/>
        <v>0</v>
      </c>
      <c r="AW93" s="126" t="s">
        <v>77</v>
      </c>
      <c r="AX93" s="119" t="s">
        <v>1497</v>
      </c>
      <c r="AY93" s="120" t="s">
        <v>5373</v>
      </c>
      <c r="AZ93" s="116" t="s">
        <v>69</v>
      </c>
      <c r="BA93" s="116" t="s">
        <v>3456</v>
      </c>
    </row>
    <row r="94" spans="2:53" x14ac:dyDescent="0.25">
      <c r="B94" s="116">
        <v>2024</v>
      </c>
      <c r="C94" s="116">
        <v>891780111</v>
      </c>
      <c r="D94" s="117" t="s">
        <v>64</v>
      </c>
      <c r="E94" s="118" t="s">
        <v>5372</v>
      </c>
      <c r="F94" s="118" t="s">
        <v>5371</v>
      </c>
      <c r="G94" s="119">
        <v>0</v>
      </c>
      <c r="H94" s="119" t="s">
        <v>75</v>
      </c>
      <c r="I94" s="117" t="s">
        <v>65</v>
      </c>
      <c r="J94" s="120" t="s">
        <v>5370</v>
      </c>
      <c r="K94" s="118">
        <v>19373200</v>
      </c>
      <c r="L94" s="116" t="s">
        <v>70</v>
      </c>
      <c r="M94" s="120" t="s">
        <v>5369</v>
      </c>
      <c r="N94" s="121" t="s">
        <v>5368</v>
      </c>
      <c r="O94" s="122">
        <v>822</v>
      </c>
      <c r="P94" s="219">
        <v>45385</v>
      </c>
      <c r="Q94" s="118">
        <v>19373200</v>
      </c>
      <c r="R94" s="219">
        <v>45418</v>
      </c>
      <c r="S94" s="118">
        <v>19373200</v>
      </c>
      <c r="T94" s="119" t="s">
        <v>67</v>
      </c>
      <c r="U94" s="122">
        <v>85467461</v>
      </c>
      <c r="V94" s="120" t="s">
        <v>4894</v>
      </c>
      <c r="W94" s="275">
        <v>45418</v>
      </c>
      <c r="X94" s="219">
        <v>45420</v>
      </c>
      <c r="Y94" s="219">
        <v>45420</v>
      </c>
      <c r="Z94" s="219">
        <v>45657</v>
      </c>
      <c r="AA94" s="124">
        <f t="shared" si="10"/>
        <v>237</v>
      </c>
      <c r="AB94" s="118">
        <v>0</v>
      </c>
      <c r="AC94" s="118">
        <v>0</v>
      </c>
      <c r="AD94" s="118">
        <v>0</v>
      </c>
      <c r="AE94" s="126" t="s">
        <v>77</v>
      </c>
      <c r="AF94" s="124">
        <f t="shared" si="11"/>
        <v>0</v>
      </c>
      <c r="AG94" s="118">
        <v>0</v>
      </c>
      <c r="AH94" s="118">
        <v>0</v>
      </c>
      <c r="AI94" s="126" t="s">
        <v>77</v>
      </c>
      <c r="AJ94" s="119">
        <v>0</v>
      </c>
      <c r="AK94" s="126" t="s">
        <v>77</v>
      </c>
      <c r="AL94" s="126" t="s">
        <v>77</v>
      </c>
      <c r="AM94" s="124">
        <f t="shared" si="12"/>
        <v>0</v>
      </c>
      <c r="AN94" s="124">
        <f>+K94+AC94-AH94</f>
        <v>19373200</v>
      </c>
      <c r="AO94" s="119" t="s">
        <v>69</v>
      </c>
      <c r="AP94" s="124">
        <v>19373200</v>
      </c>
      <c r="AQ94" s="116" t="s">
        <v>4861</v>
      </c>
      <c r="AR94" s="118">
        <v>7749280</v>
      </c>
      <c r="AS94" s="126" t="s">
        <v>77</v>
      </c>
      <c r="AT94" s="96">
        <v>0</v>
      </c>
      <c r="AU94" s="160">
        <f t="shared" si="13"/>
        <v>19373200</v>
      </c>
      <c r="AV94" s="98">
        <f t="shared" si="14"/>
        <v>0</v>
      </c>
      <c r="AW94" s="126" t="s">
        <v>77</v>
      </c>
      <c r="AX94" s="119" t="s">
        <v>1215</v>
      </c>
      <c r="AY94" s="120" t="s">
        <v>5367</v>
      </c>
      <c r="AZ94" s="116" t="s">
        <v>69</v>
      </c>
      <c r="BA94" s="116" t="s">
        <v>3456</v>
      </c>
    </row>
    <row r="95" spans="2:53" x14ac:dyDescent="0.25">
      <c r="B95" s="116">
        <v>2024</v>
      </c>
      <c r="C95" s="116">
        <v>891780111</v>
      </c>
      <c r="D95" s="117" t="s">
        <v>64</v>
      </c>
      <c r="E95" s="118" t="s">
        <v>5366</v>
      </c>
      <c r="F95" s="118" t="s">
        <v>5365</v>
      </c>
      <c r="G95" s="119">
        <v>0</v>
      </c>
      <c r="H95" s="119" t="s">
        <v>75</v>
      </c>
      <c r="I95" s="117" t="s">
        <v>65</v>
      </c>
      <c r="J95" s="120" t="s">
        <v>5364</v>
      </c>
      <c r="K95" s="118">
        <v>59981950</v>
      </c>
      <c r="L95" s="116" t="s">
        <v>70</v>
      </c>
      <c r="M95" s="120" t="s">
        <v>5363</v>
      </c>
      <c r="N95" s="121" t="s">
        <v>5362</v>
      </c>
      <c r="O95" s="122">
        <v>969</v>
      </c>
      <c r="P95" s="219">
        <v>45399</v>
      </c>
      <c r="Q95" s="118">
        <v>59981950</v>
      </c>
      <c r="R95" s="219">
        <v>45419</v>
      </c>
      <c r="S95" s="118">
        <v>59981950</v>
      </c>
      <c r="T95" s="119" t="s">
        <v>67</v>
      </c>
      <c r="U95" s="122">
        <v>85467461</v>
      </c>
      <c r="V95" s="120" t="s">
        <v>4894</v>
      </c>
      <c r="W95" s="275">
        <v>45419</v>
      </c>
      <c r="X95" s="219">
        <v>45427</v>
      </c>
      <c r="Y95" s="219">
        <v>45419</v>
      </c>
      <c r="Z95" s="219">
        <v>45470</v>
      </c>
      <c r="AA95" s="124">
        <f t="shared" si="10"/>
        <v>51</v>
      </c>
      <c r="AB95" s="118">
        <v>0</v>
      </c>
      <c r="AC95" s="118">
        <v>0</v>
      </c>
      <c r="AD95" s="118">
        <v>0</v>
      </c>
      <c r="AE95" s="126" t="s">
        <v>77</v>
      </c>
      <c r="AF95" s="124">
        <f t="shared" si="11"/>
        <v>0</v>
      </c>
      <c r="AG95" s="118">
        <v>0</v>
      </c>
      <c r="AH95" s="118">
        <v>0</v>
      </c>
      <c r="AI95" s="126" t="s">
        <v>77</v>
      </c>
      <c r="AJ95" s="119">
        <v>0</v>
      </c>
      <c r="AK95" s="126" t="s">
        <v>77</v>
      </c>
      <c r="AL95" s="126" t="s">
        <v>77</v>
      </c>
      <c r="AM95" s="124">
        <f t="shared" si="12"/>
        <v>0</v>
      </c>
      <c r="AN95" s="124">
        <f>+K95+AC95-AH95</f>
        <v>59981950</v>
      </c>
      <c r="AO95" s="119" t="s">
        <v>69</v>
      </c>
      <c r="AP95" s="124">
        <v>59981950</v>
      </c>
      <c r="AQ95" s="116" t="s">
        <v>67</v>
      </c>
      <c r="AR95" s="118">
        <v>17994585</v>
      </c>
      <c r="AS95" s="126" t="s">
        <v>77</v>
      </c>
      <c r="AT95" s="96">
        <v>0</v>
      </c>
      <c r="AU95" s="160">
        <f t="shared" si="13"/>
        <v>59981950</v>
      </c>
      <c r="AV95" s="98">
        <f t="shared" si="14"/>
        <v>0</v>
      </c>
      <c r="AW95" s="126" t="s">
        <v>77</v>
      </c>
      <c r="AX95" s="119" t="s">
        <v>1215</v>
      </c>
      <c r="AY95" s="120" t="s">
        <v>5361</v>
      </c>
      <c r="AZ95" s="116" t="s">
        <v>69</v>
      </c>
      <c r="BA95" s="116" t="s">
        <v>3456</v>
      </c>
    </row>
    <row r="96" spans="2:53" x14ac:dyDescent="0.25">
      <c r="B96" s="116">
        <v>2024</v>
      </c>
      <c r="C96" s="116">
        <v>891780111</v>
      </c>
      <c r="D96" s="117" t="s">
        <v>64</v>
      </c>
      <c r="E96" s="118" t="s">
        <v>5360</v>
      </c>
      <c r="F96" s="118" t="s">
        <v>5359</v>
      </c>
      <c r="G96" s="119">
        <v>0</v>
      </c>
      <c r="H96" s="119" t="s">
        <v>75</v>
      </c>
      <c r="I96" s="117" t="s">
        <v>65</v>
      </c>
      <c r="J96" s="120" t="s">
        <v>5358</v>
      </c>
      <c r="K96" s="118">
        <v>25000000</v>
      </c>
      <c r="L96" s="116" t="s">
        <v>70</v>
      </c>
      <c r="M96" s="120" t="s">
        <v>5357</v>
      </c>
      <c r="N96" s="121" t="s">
        <v>5356</v>
      </c>
      <c r="O96" s="122">
        <v>633</v>
      </c>
      <c r="P96" s="219">
        <v>45362</v>
      </c>
      <c r="Q96" s="118">
        <v>60000000</v>
      </c>
      <c r="R96" s="219">
        <v>45419</v>
      </c>
      <c r="S96" s="118">
        <v>25000000</v>
      </c>
      <c r="T96" s="119" t="s">
        <v>67</v>
      </c>
      <c r="U96" s="122">
        <v>57444673</v>
      </c>
      <c r="V96" s="120" t="s">
        <v>1175</v>
      </c>
      <c r="W96" s="275">
        <v>45419</v>
      </c>
      <c r="X96" s="219">
        <v>45419</v>
      </c>
      <c r="Y96" s="219" t="s">
        <v>77</v>
      </c>
      <c r="Z96" s="219">
        <v>45657</v>
      </c>
      <c r="AA96" s="124">
        <f t="shared" si="10"/>
        <v>238</v>
      </c>
      <c r="AB96" s="118">
        <v>0</v>
      </c>
      <c r="AC96" s="118">
        <v>0</v>
      </c>
      <c r="AD96" s="118">
        <v>0</v>
      </c>
      <c r="AE96" s="126" t="s">
        <v>77</v>
      </c>
      <c r="AF96" s="124">
        <f t="shared" si="11"/>
        <v>0</v>
      </c>
      <c r="AG96" s="118">
        <v>0</v>
      </c>
      <c r="AH96" s="118">
        <v>0</v>
      </c>
      <c r="AI96" s="126" t="s">
        <v>77</v>
      </c>
      <c r="AJ96" s="119">
        <v>0</v>
      </c>
      <c r="AK96" s="126" t="s">
        <v>77</v>
      </c>
      <c r="AL96" s="126" t="s">
        <v>77</v>
      </c>
      <c r="AM96" s="124">
        <f t="shared" si="12"/>
        <v>0</v>
      </c>
      <c r="AN96" s="124">
        <f>+K96+AC96-AH96</f>
        <v>25000000</v>
      </c>
      <c r="AO96" s="119" t="s">
        <v>69</v>
      </c>
      <c r="AP96" s="124">
        <v>25000000</v>
      </c>
      <c r="AQ96" s="116" t="s">
        <v>4861</v>
      </c>
      <c r="AR96" s="118">
        <v>0</v>
      </c>
      <c r="AS96" s="126" t="s">
        <v>77</v>
      </c>
      <c r="AT96" s="96">
        <v>0</v>
      </c>
      <c r="AU96" s="160">
        <f t="shared" si="13"/>
        <v>25000000</v>
      </c>
      <c r="AV96" s="98">
        <f t="shared" si="14"/>
        <v>0</v>
      </c>
      <c r="AW96" s="126" t="s">
        <v>77</v>
      </c>
      <c r="AX96" s="119" t="s">
        <v>1215</v>
      </c>
      <c r="AY96" s="120" t="s">
        <v>5355</v>
      </c>
      <c r="AZ96" s="116" t="s">
        <v>69</v>
      </c>
      <c r="BA96" s="116" t="s">
        <v>3456</v>
      </c>
    </row>
    <row r="97" spans="2:53" x14ac:dyDescent="0.25">
      <c r="B97" s="116">
        <v>2024</v>
      </c>
      <c r="C97" s="116">
        <v>891780111</v>
      </c>
      <c r="D97" s="117" t="s">
        <v>64</v>
      </c>
      <c r="E97" s="118" t="s">
        <v>5354</v>
      </c>
      <c r="F97" s="118" t="s">
        <v>5353</v>
      </c>
      <c r="G97" s="119">
        <v>0</v>
      </c>
      <c r="H97" s="119" t="s">
        <v>75</v>
      </c>
      <c r="I97" s="117" t="s">
        <v>65</v>
      </c>
      <c r="J97" s="120" t="s">
        <v>5352</v>
      </c>
      <c r="K97" s="118">
        <v>93000000</v>
      </c>
      <c r="L97" s="116" t="s">
        <v>70</v>
      </c>
      <c r="M97" s="120" t="s">
        <v>5351</v>
      </c>
      <c r="N97" s="121" t="s">
        <v>5350</v>
      </c>
      <c r="O97" s="122">
        <v>1128</v>
      </c>
      <c r="P97" s="219">
        <v>45418</v>
      </c>
      <c r="Q97" s="118">
        <v>93000000</v>
      </c>
      <c r="R97" s="219">
        <v>45422</v>
      </c>
      <c r="S97" s="118">
        <v>93000000</v>
      </c>
      <c r="T97" s="119" t="s">
        <v>67</v>
      </c>
      <c r="U97" s="122">
        <v>7633815</v>
      </c>
      <c r="V97" s="120" t="s">
        <v>1185</v>
      </c>
      <c r="W97" s="275">
        <v>45422</v>
      </c>
      <c r="X97" s="219">
        <v>45422</v>
      </c>
      <c r="Y97" s="219">
        <v>45422</v>
      </c>
      <c r="Z97" s="219">
        <v>45429</v>
      </c>
      <c r="AA97" s="124">
        <f t="shared" si="10"/>
        <v>7</v>
      </c>
      <c r="AB97" s="118">
        <v>0</v>
      </c>
      <c r="AC97" s="118">
        <v>0</v>
      </c>
      <c r="AD97" s="118">
        <v>0</v>
      </c>
      <c r="AE97" s="126" t="s">
        <v>77</v>
      </c>
      <c r="AF97" s="124">
        <f t="shared" si="11"/>
        <v>0</v>
      </c>
      <c r="AG97" s="118">
        <v>0</v>
      </c>
      <c r="AH97" s="118">
        <v>0</v>
      </c>
      <c r="AI97" s="126" t="s">
        <v>77</v>
      </c>
      <c r="AJ97" s="119">
        <v>0</v>
      </c>
      <c r="AK97" s="126" t="s">
        <v>77</v>
      </c>
      <c r="AL97" s="126" t="s">
        <v>77</v>
      </c>
      <c r="AM97" s="124">
        <f t="shared" si="12"/>
        <v>0</v>
      </c>
      <c r="AN97" s="124">
        <f>+K97+AC97-AH97</f>
        <v>93000000</v>
      </c>
      <c r="AO97" s="119" t="s">
        <v>69</v>
      </c>
      <c r="AP97" s="124">
        <v>93000000</v>
      </c>
      <c r="AQ97" s="116" t="s">
        <v>4861</v>
      </c>
      <c r="AR97" s="118">
        <v>0</v>
      </c>
      <c r="AS97" s="126" t="s">
        <v>77</v>
      </c>
      <c r="AT97" s="96">
        <v>0</v>
      </c>
      <c r="AU97" s="160">
        <f t="shared" si="13"/>
        <v>93000000</v>
      </c>
      <c r="AV97" s="98">
        <f t="shared" si="14"/>
        <v>0</v>
      </c>
      <c r="AW97" s="126" t="s">
        <v>77</v>
      </c>
      <c r="AX97" s="119" t="s">
        <v>1497</v>
      </c>
      <c r="AY97" s="120" t="s">
        <v>5349</v>
      </c>
      <c r="AZ97" s="116" t="s">
        <v>69</v>
      </c>
      <c r="BA97" s="116" t="s">
        <v>3456</v>
      </c>
    </row>
    <row r="98" spans="2:53" x14ac:dyDescent="0.25">
      <c r="B98" s="116">
        <v>2024</v>
      </c>
      <c r="C98" s="116">
        <v>891780111</v>
      </c>
      <c r="D98" s="117" t="s">
        <v>64</v>
      </c>
      <c r="E98" s="118" t="s">
        <v>5348</v>
      </c>
      <c r="F98" s="118" t="s">
        <v>5347</v>
      </c>
      <c r="G98" s="119">
        <v>0</v>
      </c>
      <c r="H98" s="119" t="s">
        <v>75</v>
      </c>
      <c r="I98" s="117" t="s">
        <v>65</v>
      </c>
      <c r="J98" s="120" t="s">
        <v>5346</v>
      </c>
      <c r="K98" s="118">
        <v>11300000</v>
      </c>
      <c r="L98" s="116" t="s">
        <v>70</v>
      </c>
      <c r="M98" s="120" t="s">
        <v>5345</v>
      </c>
      <c r="N98" s="121" t="s">
        <v>5344</v>
      </c>
      <c r="O98" s="122">
        <v>1149</v>
      </c>
      <c r="P98" s="219">
        <v>45420</v>
      </c>
      <c r="Q98" s="118">
        <v>11300000</v>
      </c>
      <c r="R98" s="219">
        <v>45428</v>
      </c>
      <c r="S98" s="118">
        <v>11300000</v>
      </c>
      <c r="T98" s="119" t="s">
        <v>67</v>
      </c>
      <c r="U98" s="122">
        <v>85465146</v>
      </c>
      <c r="V98" s="120" t="s">
        <v>4928</v>
      </c>
      <c r="W98" s="275">
        <v>45428</v>
      </c>
      <c r="X98" s="219">
        <v>45428</v>
      </c>
      <c r="Y98" s="219" t="s">
        <v>77</v>
      </c>
      <c r="Z98" s="219">
        <v>45441</v>
      </c>
      <c r="AA98" s="124">
        <f t="shared" si="10"/>
        <v>13</v>
      </c>
      <c r="AB98" s="118">
        <v>0</v>
      </c>
      <c r="AC98" s="118">
        <v>0</v>
      </c>
      <c r="AD98" s="118">
        <v>0</v>
      </c>
      <c r="AE98" s="126" t="s">
        <v>77</v>
      </c>
      <c r="AF98" s="124">
        <f t="shared" si="11"/>
        <v>0</v>
      </c>
      <c r="AG98" s="118">
        <v>0</v>
      </c>
      <c r="AH98" s="118">
        <v>0</v>
      </c>
      <c r="AI98" s="126" t="s">
        <v>77</v>
      </c>
      <c r="AJ98" s="119">
        <v>0</v>
      </c>
      <c r="AK98" s="126" t="s">
        <v>77</v>
      </c>
      <c r="AL98" s="126" t="s">
        <v>77</v>
      </c>
      <c r="AM98" s="124">
        <f t="shared" si="12"/>
        <v>0</v>
      </c>
      <c r="AN98" s="124">
        <f>+K98+AC98-AH98</f>
        <v>11300000</v>
      </c>
      <c r="AO98" s="119" t="s">
        <v>69</v>
      </c>
      <c r="AP98" s="124">
        <v>11300000</v>
      </c>
      <c r="AQ98" s="116" t="s">
        <v>4861</v>
      </c>
      <c r="AR98" s="118">
        <v>0</v>
      </c>
      <c r="AS98" s="126" t="s">
        <v>77</v>
      </c>
      <c r="AT98" s="96">
        <v>0</v>
      </c>
      <c r="AU98" s="160">
        <f t="shared" si="13"/>
        <v>11300000</v>
      </c>
      <c r="AV98" s="98">
        <f t="shared" si="14"/>
        <v>0</v>
      </c>
      <c r="AW98" s="126" t="s">
        <v>77</v>
      </c>
      <c r="AX98" s="119" t="s">
        <v>1497</v>
      </c>
      <c r="AY98" s="120" t="s">
        <v>5343</v>
      </c>
      <c r="AZ98" s="116" t="s">
        <v>69</v>
      </c>
      <c r="BA98" s="116" t="s">
        <v>3456</v>
      </c>
    </row>
    <row r="99" spans="2:53" x14ac:dyDescent="0.25">
      <c r="B99" s="116">
        <v>2024</v>
      </c>
      <c r="C99" s="116">
        <v>891780111</v>
      </c>
      <c r="D99" s="117" t="s">
        <v>64</v>
      </c>
      <c r="E99" s="118" t="s">
        <v>5342</v>
      </c>
      <c r="F99" s="118" t="s">
        <v>5341</v>
      </c>
      <c r="G99" s="119">
        <v>0</v>
      </c>
      <c r="H99" s="119" t="s">
        <v>75</v>
      </c>
      <c r="I99" s="117" t="s">
        <v>65</v>
      </c>
      <c r="J99" s="120" t="s">
        <v>5340</v>
      </c>
      <c r="K99" s="118">
        <v>64982000</v>
      </c>
      <c r="L99" s="116" t="s">
        <v>70</v>
      </c>
      <c r="M99" s="120" t="s">
        <v>5339</v>
      </c>
      <c r="N99" s="121" t="s">
        <v>5338</v>
      </c>
      <c r="O99" s="122">
        <v>1171</v>
      </c>
      <c r="P99" s="219">
        <v>45426</v>
      </c>
      <c r="Q99" s="118">
        <v>64982000</v>
      </c>
      <c r="R99" s="219">
        <v>45428</v>
      </c>
      <c r="S99" s="118">
        <v>64982000</v>
      </c>
      <c r="T99" s="119" t="s">
        <v>67</v>
      </c>
      <c r="U99" s="122">
        <v>72175282</v>
      </c>
      <c r="V99" s="120" t="s">
        <v>1197</v>
      </c>
      <c r="W99" s="275">
        <v>45428</v>
      </c>
      <c r="X99" s="219">
        <v>45436</v>
      </c>
      <c r="Y99" s="219">
        <v>45428</v>
      </c>
      <c r="Z99" s="219">
        <v>45458</v>
      </c>
      <c r="AA99" s="124">
        <f t="shared" si="10"/>
        <v>30</v>
      </c>
      <c r="AB99" s="118">
        <v>0</v>
      </c>
      <c r="AC99" s="118">
        <v>0</v>
      </c>
      <c r="AD99" s="118">
        <v>0</v>
      </c>
      <c r="AE99" s="126" t="s">
        <v>77</v>
      </c>
      <c r="AF99" s="124">
        <f t="shared" si="11"/>
        <v>0</v>
      </c>
      <c r="AG99" s="118">
        <v>0</v>
      </c>
      <c r="AH99" s="118">
        <v>0</v>
      </c>
      <c r="AI99" s="126" t="s">
        <v>77</v>
      </c>
      <c r="AJ99" s="119">
        <v>0</v>
      </c>
      <c r="AK99" s="126" t="s">
        <v>77</v>
      </c>
      <c r="AL99" s="126" t="s">
        <v>77</v>
      </c>
      <c r="AM99" s="124">
        <f t="shared" si="12"/>
        <v>0</v>
      </c>
      <c r="AN99" s="124">
        <f>+K99+AC99-AH99</f>
        <v>64982000</v>
      </c>
      <c r="AO99" s="119" t="s">
        <v>69</v>
      </c>
      <c r="AP99" s="124">
        <v>64982000</v>
      </c>
      <c r="AQ99" s="116" t="s">
        <v>4861</v>
      </c>
      <c r="AR99" s="118">
        <v>0</v>
      </c>
      <c r="AS99" s="126" t="s">
        <v>77</v>
      </c>
      <c r="AT99" s="96">
        <v>0</v>
      </c>
      <c r="AU99" s="160">
        <f t="shared" si="13"/>
        <v>64982000</v>
      </c>
      <c r="AV99" s="98">
        <f t="shared" si="14"/>
        <v>0</v>
      </c>
      <c r="AW99" s="126" t="s">
        <v>77</v>
      </c>
      <c r="AX99" s="119" t="s">
        <v>1215</v>
      </c>
      <c r="AY99" s="120" t="s">
        <v>5337</v>
      </c>
      <c r="AZ99" s="116" t="s">
        <v>69</v>
      </c>
      <c r="BA99" s="116" t="s">
        <v>3456</v>
      </c>
    </row>
    <row r="100" spans="2:53" x14ac:dyDescent="0.25">
      <c r="B100" s="116">
        <v>2024</v>
      </c>
      <c r="C100" s="116">
        <v>891780111</v>
      </c>
      <c r="D100" s="117" t="s">
        <v>64</v>
      </c>
      <c r="E100" s="118" t="s">
        <v>5336</v>
      </c>
      <c r="F100" s="118" t="s">
        <v>5335</v>
      </c>
      <c r="G100" s="119">
        <v>0</v>
      </c>
      <c r="H100" s="119" t="s">
        <v>75</v>
      </c>
      <c r="I100" s="117" t="s">
        <v>65</v>
      </c>
      <c r="J100" s="120" t="s">
        <v>5334</v>
      </c>
      <c r="K100" s="118">
        <v>9000000</v>
      </c>
      <c r="L100" s="116" t="s">
        <v>70</v>
      </c>
      <c r="M100" s="120" t="s">
        <v>5333</v>
      </c>
      <c r="N100" s="121" t="s">
        <v>5332</v>
      </c>
      <c r="O100" s="122">
        <v>1172</v>
      </c>
      <c r="P100" s="219">
        <v>45426</v>
      </c>
      <c r="Q100" s="118">
        <v>70000000</v>
      </c>
      <c r="R100" s="219">
        <v>45429</v>
      </c>
      <c r="S100" s="118">
        <v>9000000</v>
      </c>
      <c r="T100" s="119" t="s">
        <v>67</v>
      </c>
      <c r="U100" s="122">
        <v>72175282</v>
      </c>
      <c r="V100" s="120" t="s">
        <v>1197</v>
      </c>
      <c r="W100" s="275">
        <v>45429</v>
      </c>
      <c r="X100" s="219">
        <v>45436</v>
      </c>
      <c r="Y100" s="219" t="s">
        <v>77</v>
      </c>
      <c r="Z100" s="219">
        <v>45458</v>
      </c>
      <c r="AA100" s="124">
        <f t="shared" si="10"/>
        <v>22</v>
      </c>
      <c r="AB100" s="118">
        <v>0</v>
      </c>
      <c r="AC100" s="118">
        <v>0</v>
      </c>
      <c r="AD100" s="118">
        <v>0</v>
      </c>
      <c r="AE100" s="126" t="s">
        <v>77</v>
      </c>
      <c r="AF100" s="124">
        <f t="shared" si="11"/>
        <v>0</v>
      </c>
      <c r="AG100" s="118">
        <v>0</v>
      </c>
      <c r="AH100" s="118">
        <v>0</v>
      </c>
      <c r="AI100" s="126" t="s">
        <v>77</v>
      </c>
      <c r="AJ100" s="119">
        <v>0</v>
      </c>
      <c r="AK100" s="126" t="s">
        <v>77</v>
      </c>
      <c r="AL100" s="126" t="s">
        <v>77</v>
      </c>
      <c r="AM100" s="124">
        <f t="shared" si="12"/>
        <v>0</v>
      </c>
      <c r="AN100" s="124">
        <f>+K100+AC100-AH100</f>
        <v>9000000</v>
      </c>
      <c r="AO100" s="119" t="s">
        <v>69</v>
      </c>
      <c r="AP100" s="124">
        <v>9000000</v>
      </c>
      <c r="AQ100" s="116" t="s">
        <v>4861</v>
      </c>
      <c r="AR100" s="118">
        <v>0</v>
      </c>
      <c r="AS100" s="126" t="s">
        <v>77</v>
      </c>
      <c r="AT100" s="96">
        <v>0</v>
      </c>
      <c r="AU100" s="160">
        <f t="shared" si="13"/>
        <v>9000000</v>
      </c>
      <c r="AV100" s="98">
        <f t="shared" si="14"/>
        <v>0</v>
      </c>
      <c r="AW100" s="126" t="s">
        <v>77</v>
      </c>
      <c r="AX100" s="119" t="s">
        <v>1215</v>
      </c>
      <c r="AY100" s="120" t="s">
        <v>5331</v>
      </c>
      <c r="AZ100" s="116" t="s">
        <v>69</v>
      </c>
      <c r="BA100" s="116" t="s">
        <v>3456</v>
      </c>
    </row>
    <row r="101" spans="2:53" x14ac:dyDescent="0.25">
      <c r="B101" s="116">
        <v>2024</v>
      </c>
      <c r="C101" s="116">
        <v>891780111</v>
      </c>
      <c r="D101" s="117" t="s">
        <v>64</v>
      </c>
      <c r="E101" s="118" t="s">
        <v>5330</v>
      </c>
      <c r="F101" s="118" t="s">
        <v>5329</v>
      </c>
      <c r="G101" s="119">
        <v>0</v>
      </c>
      <c r="H101" s="119" t="s">
        <v>75</v>
      </c>
      <c r="I101" s="117" t="s">
        <v>65</v>
      </c>
      <c r="J101" s="120" t="s">
        <v>5328</v>
      </c>
      <c r="K101" s="118">
        <v>142800000</v>
      </c>
      <c r="L101" s="116" t="s">
        <v>70</v>
      </c>
      <c r="M101" s="120" t="s">
        <v>5327</v>
      </c>
      <c r="N101" s="121" t="s">
        <v>5326</v>
      </c>
      <c r="O101" s="122">
        <v>1167</v>
      </c>
      <c r="P101" s="219">
        <v>45422</v>
      </c>
      <c r="Q101" s="118">
        <v>142800000</v>
      </c>
      <c r="R101" s="219">
        <v>45433</v>
      </c>
      <c r="S101" s="118">
        <v>142800000</v>
      </c>
      <c r="T101" s="119" t="s">
        <v>67</v>
      </c>
      <c r="U101" s="122">
        <v>85465146</v>
      </c>
      <c r="V101" s="120" t="s">
        <v>4928</v>
      </c>
      <c r="W101" s="275">
        <v>45433</v>
      </c>
      <c r="X101" s="219">
        <v>45435</v>
      </c>
      <c r="Y101" s="219">
        <v>45434</v>
      </c>
      <c r="Z101" s="219">
        <v>45436</v>
      </c>
      <c r="AA101" s="124">
        <f t="shared" si="10"/>
        <v>2</v>
      </c>
      <c r="AB101" s="118">
        <v>0</v>
      </c>
      <c r="AC101" s="118">
        <v>0</v>
      </c>
      <c r="AD101" s="118">
        <v>0</v>
      </c>
      <c r="AE101" s="126" t="s">
        <v>77</v>
      </c>
      <c r="AF101" s="124">
        <f t="shared" si="11"/>
        <v>0</v>
      </c>
      <c r="AG101" s="118">
        <v>0</v>
      </c>
      <c r="AH101" s="118">
        <v>0</v>
      </c>
      <c r="AI101" s="126" t="s">
        <v>77</v>
      </c>
      <c r="AJ101" s="119">
        <v>0</v>
      </c>
      <c r="AK101" s="126" t="s">
        <v>77</v>
      </c>
      <c r="AL101" s="126" t="s">
        <v>77</v>
      </c>
      <c r="AM101" s="124">
        <f t="shared" si="12"/>
        <v>0</v>
      </c>
      <c r="AN101" s="124">
        <f>+K101+AC101-AH101</f>
        <v>142800000</v>
      </c>
      <c r="AO101" s="119" t="s">
        <v>69</v>
      </c>
      <c r="AP101" s="124">
        <v>142800000</v>
      </c>
      <c r="AQ101" s="116" t="s">
        <v>4861</v>
      </c>
      <c r="AR101" s="118">
        <v>0</v>
      </c>
      <c r="AS101" s="126" t="s">
        <v>77</v>
      </c>
      <c r="AT101" s="96">
        <v>85680000</v>
      </c>
      <c r="AU101" s="160">
        <f t="shared" si="13"/>
        <v>57120000</v>
      </c>
      <c r="AV101" s="98">
        <f t="shared" si="14"/>
        <v>0.6</v>
      </c>
      <c r="AW101" s="126" t="s">
        <v>77</v>
      </c>
      <c r="AX101" s="119" t="s">
        <v>1497</v>
      </c>
      <c r="AY101" s="120" t="s">
        <v>5325</v>
      </c>
      <c r="AZ101" s="116" t="s">
        <v>69</v>
      </c>
      <c r="BA101" s="116" t="s">
        <v>3456</v>
      </c>
    </row>
    <row r="102" spans="2:53" x14ac:dyDescent="0.25">
      <c r="B102" s="116">
        <v>2024</v>
      </c>
      <c r="C102" s="116">
        <v>891780111</v>
      </c>
      <c r="D102" s="117" t="s">
        <v>64</v>
      </c>
      <c r="E102" s="118" t="s">
        <v>5324</v>
      </c>
      <c r="F102" s="118" t="s">
        <v>5323</v>
      </c>
      <c r="G102" s="119">
        <v>0</v>
      </c>
      <c r="H102" s="119" t="s">
        <v>75</v>
      </c>
      <c r="I102" s="117" t="s">
        <v>65</v>
      </c>
      <c r="J102" s="120" t="s">
        <v>5322</v>
      </c>
      <c r="K102" s="118">
        <v>20000000</v>
      </c>
      <c r="L102" s="116" t="s">
        <v>70</v>
      </c>
      <c r="M102" s="120" t="s">
        <v>5321</v>
      </c>
      <c r="N102" s="121" t="s">
        <v>5320</v>
      </c>
      <c r="O102" s="122">
        <v>1172</v>
      </c>
      <c r="P102" s="219">
        <v>45426</v>
      </c>
      <c r="Q102" s="118">
        <v>70000000</v>
      </c>
      <c r="R102" s="219">
        <v>45433</v>
      </c>
      <c r="S102" s="118">
        <v>20000000</v>
      </c>
      <c r="T102" s="119" t="s">
        <v>67</v>
      </c>
      <c r="U102" s="122">
        <v>72175282</v>
      </c>
      <c r="V102" s="120" t="s">
        <v>1197</v>
      </c>
      <c r="W102" s="275">
        <v>45433</v>
      </c>
      <c r="X102" s="219">
        <v>45436</v>
      </c>
      <c r="Y102" s="219" t="s">
        <v>77</v>
      </c>
      <c r="Z102" s="219">
        <v>45458</v>
      </c>
      <c r="AA102" s="124">
        <f t="shared" si="10"/>
        <v>22</v>
      </c>
      <c r="AB102" s="118">
        <v>0</v>
      </c>
      <c r="AC102" s="118">
        <v>0</v>
      </c>
      <c r="AD102" s="118">
        <v>0</v>
      </c>
      <c r="AE102" s="126" t="s">
        <v>77</v>
      </c>
      <c r="AF102" s="124">
        <f t="shared" si="11"/>
        <v>0</v>
      </c>
      <c r="AG102" s="118">
        <v>0</v>
      </c>
      <c r="AH102" s="118">
        <v>0</v>
      </c>
      <c r="AI102" s="126" t="s">
        <v>77</v>
      </c>
      <c r="AJ102" s="119">
        <v>0</v>
      </c>
      <c r="AK102" s="126" t="s">
        <v>77</v>
      </c>
      <c r="AL102" s="126" t="s">
        <v>77</v>
      </c>
      <c r="AM102" s="124">
        <f t="shared" si="12"/>
        <v>0</v>
      </c>
      <c r="AN102" s="124">
        <f>+K102+AC102-AH102</f>
        <v>20000000</v>
      </c>
      <c r="AO102" s="119" t="s">
        <v>69</v>
      </c>
      <c r="AP102" s="124">
        <v>20000000</v>
      </c>
      <c r="AQ102" s="116" t="s">
        <v>4861</v>
      </c>
      <c r="AR102" s="118">
        <v>0</v>
      </c>
      <c r="AS102" s="126" t="s">
        <v>77</v>
      </c>
      <c r="AT102" s="96">
        <v>0</v>
      </c>
      <c r="AU102" s="160">
        <f t="shared" si="13"/>
        <v>20000000</v>
      </c>
      <c r="AV102" s="98">
        <f t="shared" si="14"/>
        <v>0</v>
      </c>
      <c r="AW102" s="126" t="s">
        <v>77</v>
      </c>
      <c r="AX102" s="119" t="s">
        <v>1215</v>
      </c>
      <c r="AY102" s="120" t="s">
        <v>5319</v>
      </c>
      <c r="AZ102" s="116" t="s">
        <v>69</v>
      </c>
      <c r="BA102" s="116" t="s">
        <v>3456</v>
      </c>
    </row>
    <row r="103" spans="2:53" x14ac:dyDescent="0.25">
      <c r="B103" s="116">
        <v>2024</v>
      </c>
      <c r="C103" s="116">
        <v>891780111</v>
      </c>
      <c r="D103" s="117" t="s">
        <v>64</v>
      </c>
      <c r="E103" s="118" t="s">
        <v>5318</v>
      </c>
      <c r="F103" s="118" t="s">
        <v>5317</v>
      </c>
      <c r="G103" s="119">
        <v>0</v>
      </c>
      <c r="H103" s="119" t="s">
        <v>75</v>
      </c>
      <c r="I103" s="117" t="s">
        <v>65</v>
      </c>
      <c r="J103" s="120" t="s">
        <v>5316</v>
      </c>
      <c r="K103" s="118">
        <v>8000000</v>
      </c>
      <c r="L103" s="116" t="s">
        <v>70</v>
      </c>
      <c r="M103" s="120" t="s">
        <v>5315</v>
      </c>
      <c r="N103" s="121" t="s">
        <v>5314</v>
      </c>
      <c r="O103" s="122">
        <v>1172</v>
      </c>
      <c r="P103" s="219">
        <v>45426</v>
      </c>
      <c r="Q103" s="118">
        <v>70000000</v>
      </c>
      <c r="R103" s="219">
        <v>45433</v>
      </c>
      <c r="S103" s="118">
        <v>8000000</v>
      </c>
      <c r="T103" s="119" t="s">
        <v>67</v>
      </c>
      <c r="U103" s="122">
        <v>72175282</v>
      </c>
      <c r="V103" s="120" t="s">
        <v>1197</v>
      </c>
      <c r="W103" s="275">
        <v>45433</v>
      </c>
      <c r="X103" s="219">
        <v>45436</v>
      </c>
      <c r="Y103" s="219" t="s">
        <v>77</v>
      </c>
      <c r="Z103" s="219">
        <v>45458</v>
      </c>
      <c r="AA103" s="124">
        <f t="shared" si="10"/>
        <v>22</v>
      </c>
      <c r="AB103" s="118">
        <v>0</v>
      </c>
      <c r="AC103" s="118">
        <v>0</v>
      </c>
      <c r="AD103" s="118">
        <v>0</v>
      </c>
      <c r="AE103" s="126" t="s">
        <v>77</v>
      </c>
      <c r="AF103" s="124">
        <f t="shared" si="11"/>
        <v>0</v>
      </c>
      <c r="AG103" s="118">
        <v>0</v>
      </c>
      <c r="AH103" s="118">
        <v>0</v>
      </c>
      <c r="AI103" s="126" t="s">
        <v>77</v>
      </c>
      <c r="AJ103" s="119">
        <v>0</v>
      </c>
      <c r="AK103" s="126" t="s">
        <v>77</v>
      </c>
      <c r="AL103" s="126" t="s">
        <v>77</v>
      </c>
      <c r="AM103" s="124">
        <f t="shared" si="12"/>
        <v>0</v>
      </c>
      <c r="AN103" s="124">
        <f>+K103+AC103-AH103</f>
        <v>8000000</v>
      </c>
      <c r="AO103" s="119" t="s">
        <v>69</v>
      </c>
      <c r="AP103" s="124">
        <v>8000000</v>
      </c>
      <c r="AQ103" s="116" t="s">
        <v>4861</v>
      </c>
      <c r="AR103" s="118">
        <v>0</v>
      </c>
      <c r="AS103" s="126" t="s">
        <v>77</v>
      </c>
      <c r="AT103" s="96">
        <v>0</v>
      </c>
      <c r="AU103" s="160">
        <f t="shared" si="13"/>
        <v>8000000</v>
      </c>
      <c r="AV103" s="98">
        <f t="shared" si="14"/>
        <v>0</v>
      </c>
      <c r="AW103" s="126" t="s">
        <v>77</v>
      </c>
      <c r="AX103" s="119" t="s">
        <v>1215</v>
      </c>
      <c r="AY103" s="120" t="s">
        <v>5313</v>
      </c>
      <c r="AZ103" s="116" t="s">
        <v>69</v>
      </c>
      <c r="BA103" s="116" t="s">
        <v>3456</v>
      </c>
    </row>
    <row r="104" spans="2:53" x14ac:dyDescent="0.25">
      <c r="B104" s="116">
        <v>2024</v>
      </c>
      <c r="C104" s="116">
        <v>891780111</v>
      </c>
      <c r="D104" s="117" t="s">
        <v>64</v>
      </c>
      <c r="E104" s="118" t="s">
        <v>5312</v>
      </c>
      <c r="F104" s="118" t="s">
        <v>5311</v>
      </c>
      <c r="G104" s="119">
        <v>0</v>
      </c>
      <c r="H104" s="119" t="s">
        <v>75</v>
      </c>
      <c r="I104" s="117" t="s">
        <v>65</v>
      </c>
      <c r="J104" s="120" t="s">
        <v>5310</v>
      </c>
      <c r="K104" s="118">
        <v>7000000</v>
      </c>
      <c r="L104" s="116" t="s">
        <v>70</v>
      </c>
      <c r="M104" s="120" t="s">
        <v>5309</v>
      </c>
      <c r="N104" s="121" t="s">
        <v>5308</v>
      </c>
      <c r="O104" s="122">
        <v>1172</v>
      </c>
      <c r="P104" s="219">
        <v>45426</v>
      </c>
      <c r="Q104" s="118">
        <v>70000000</v>
      </c>
      <c r="R104" s="219">
        <v>45434</v>
      </c>
      <c r="S104" s="118">
        <v>7000000</v>
      </c>
      <c r="T104" s="119" t="s">
        <v>67</v>
      </c>
      <c r="U104" s="122">
        <v>72175282</v>
      </c>
      <c r="V104" s="120" t="s">
        <v>1197</v>
      </c>
      <c r="W104" s="275">
        <v>45434</v>
      </c>
      <c r="X104" s="219">
        <v>45436</v>
      </c>
      <c r="Y104" s="219" t="s">
        <v>77</v>
      </c>
      <c r="Z104" s="219">
        <v>45458</v>
      </c>
      <c r="AA104" s="124">
        <f t="shared" ref="AA104:AA135" si="15">+IF(Y104="1800-01-01",Z104-X104,Z104-Y104)</f>
        <v>22</v>
      </c>
      <c r="AB104" s="118">
        <v>0</v>
      </c>
      <c r="AC104" s="118">
        <v>0</v>
      </c>
      <c r="AD104" s="118">
        <v>0</v>
      </c>
      <c r="AE104" s="126" t="s">
        <v>77</v>
      </c>
      <c r="AF104" s="124">
        <f t="shared" ref="AF104:AF135" si="16">+IF(AE104="1800-01-01",0,AE104-Z104)</f>
        <v>0</v>
      </c>
      <c r="AG104" s="118">
        <v>0</v>
      </c>
      <c r="AH104" s="118">
        <v>0</v>
      </c>
      <c r="AI104" s="126" t="s">
        <v>77</v>
      </c>
      <c r="AJ104" s="119">
        <v>0</v>
      </c>
      <c r="AK104" s="126" t="s">
        <v>77</v>
      </c>
      <c r="AL104" s="126" t="s">
        <v>77</v>
      </c>
      <c r="AM104" s="124">
        <f t="shared" ref="AM104:AM135" si="17">+IF(AK104="1800-01-01",0,AL104-AK104)</f>
        <v>0</v>
      </c>
      <c r="AN104" s="124">
        <f>+K104+AC104-AH104</f>
        <v>7000000</v>
      </c>
      <c r="AO104" s="119" t="s">
        <v>69</v>
      </c>
      <c r="AP104" s="124">
        <v>7000000</v>
      </c>
      <c r="AQ104" s="116" t="s">
        <v>4861</v>
      </c>
      <c r="AR104" s="118">
        <v>0</v>
      </c>
      <c r="AS104" s="126" t="s">
        <v>77</v>
      </c>
      <c r="AT104" s="96">
        <v>0</v>
      </c>
      <c r="AU104" s="160">
        <f t="shared" ref="AU104:AU135" si="18">AN104-AT104</f>
        <v>7000000</v>
      </c>
      <c r="AV104" s="98">
        <f t="shared" ref="AV104:AV135" si="19">+IFERROR(AT104/AN104,"_")</f>
        <v>0</v>
      </c>
      <c r="AW104" s="126" t="s">
        <v>77</v>
      </c>
      <c r="AX104" s="119" t="s">
        <v>1215</v>
      </c>
      <c r="AY104" s="120" t="s">
        <v>5307</v>
      </c>
      <c r="AZ104" s="116" t="s">
        <v>69</v>
      </c>
      <c r="BA104" s="116" t="s">
        <v>3456</v>
      </c>
    </row>
    <row r="105" spans="2:53" x14ac:dyDescent="0.25">
      <c r="B105" s="116">
        <v>2024</v>
      </c>
      <c r="C105" s="116">
        <v>891780111</v>
      </c>
      <c r="D105" s="117" t="s">
        <v>64</v>
      </c>
      <c r="E105" s="118" t="s">
        <v>5306</v>
      </c>
      <c r="F105" s="118" t="s">
        <v>5305</v>
      </c>
      <c r="G105" s="119">
        <v>0</v>
      </c>
      <c r="H105" s="119" t="s">
        <v>75</v>
      </c>
      <c r="I105" s="117" t="s">
        <v>65</v>
      </c>
      <c r="J105" s="120" t="s">
        <v>5304</v>
      </c>
      <c r="K105" s="118">
        <v>6000000</v>
      </c>
      <c r="L105" s="116" t="s">
        <v>70</v>
      </c>
      <c r="M105" s="120" t="s">
        <v>5303</v>
      </c>
      <c r="N105" s="121" t="s">
        <v>5302</v>
      </c>
      <c r="O105" s="122">
        <v>1172</v>
      </c>
      <c r="P105" s="219">
        <v>45426</v>
      </c>
      <c r="Q105" s="118">
        <v>70000000</v>
      </c>
      <c r="R105" s="219">
        <v>45435</v>
      </c>
      <c r="S105" s="118">
        <v>6000000</v>
      </c>
      <c r="T105" s="119" t="s">
        <v>67</v>
      </c>
      <c r="U105" s="122">
        <v>72175282</v>
      </c>
      <c r="V105" s="120" t="s">
        <v>1197</v>
      </c>
      <c r="W105" s="275">
        <v>45435</v>
      </c>
      <c r="X105" s="219">
        <v>45436</v>
      </c>
      <c r="Y105" s="219" t="s">
        <v>77</v>
      </c>
      <c r="Z105" s="219">
        <v>45458</v>
      </c>
      <c r="AA105" s="124">
        <f t="shared" si="15"/>
        <v>22</v>
      </c>
      <c r="AB105" s="118">
        <v>0</v>
      </c>
      <c r="AC105" s="118">
        <v>0</v>
      </c>
      <c r="AD105" s="118">
        <v>0</v>
      </c>
      <c r="AE105" s="126" t="s">
        <v>77</v>
      </c>
      <c r="AF105" s="124">
        <f t="shared" si="16"/>
        <v>0</v>
      </c>
      <c r="AG105" s="118">
        <v>0</v>
      </c>
      <c r="AH105" s="118">
        <v>0</v>
      </c>
      <c r="AI105" s="126" t="s">
        <v>77</v>
      </c>
      <c r="AJ105" s="119">
        <v>0</v>
      </c>
      <c r="AK105" s="126" t="s">
        <v>77</v>
      </c>
      <c r="AL105" s="126" t="s">
        <v>77</v>
      </c>
      <c r="AM105" s="124">
        <f t="shared" si="17"/>
        <v>0</v>
      </c>
      <c r="AN105" s="124">
        <f>+K105+AC105-AH105</f>
        <v>6000000</v>
      </c>
      <c r="AO105" s="119" t="s">
        <v>69</v>
      </c>
      <c r="AP105" s="124">
        <v>6000000</v>
      </c>
      <c r="AQ105" s="116" t="s">
        <v>4861</v>
      </c>
      <c r="AR105" s="118">
        <v>0</v>
      </c>
      <c r="AS105" s="126" t="s">
        <v>77</v>
      </c>
      <c r="AT105" s="96">
        <v>0</v>
      </c>
      <c r="AU105" s="160">
        <f t="shared" si="18"/>
        <v>6000000</v>
      </c>
      <c r="AV105" s="98">
        <f t="shared" si="19"/>
        <v>0</v>
      </c>
      <c r="AW105" s="126" t="s">
        <v>77</v>
      </c>
      <c r="AX105" s="119" t="s">
        <v>1215</v>
      </c>
      <c r="AY105" s="120" t="s">
        <v>5301</v>
      </c>
      <c r="AZ105" s="116" t="s">
        <v>69</v>
      </c>
      <c r="BA105" s="116" t="s">
        <v>3456</v>
      </c>
    </row>
    <row r="106" spans="2:53" x14ac:dyDescent="0.25">
      <c r="B106" s="116">
        <v>2024</v>
      </c>
      <c r="C106" s="116">
        <v>891780111</v>
      </c>
      <c r="D106" s="117" t="s">
        <v>64</v>
      </c>
      <c r="E106" s="118" t="s">
        <v>5300</v>
      </c>
      <c r="F106" s="118" t="s">
        <v>5299</v>
      </c>
      <c r="G106" s="119">
        <v>0</v>
      </c>
      <c r="H106" s="119" t="s">
        <v>75</v>
      </c>
      <c r="I106" s="117" t="s">
        <v>65</v>
      </c>
      <c r="J106" s="120" t="s">
        <v>5298</v>
      </c>
      <c r="K106" s="118">
        <v>20000000</v>
      </c>
      <c r="L106" s="116" t="s">
        <v>70</v>
      </c>
      <c r="M106" s="120" t="s">
        <v>5297</v>
      </c>
      <c r="N106" s="121" t="s">
        <v>5296</v>
      </c>
      <c r="O106" s="122">
        <v>1172</v>
      </c>
      <c r="P106" s="219">
        <v>45426</v>
      </c>
      <c r="Q106" s="118">
        <v>70000000</v>
      </c>
      <c r="R106" s="219">
        <v>45435</v>
      </c>
      <c r="S106" s="118">
        <v>20000000</v>
      </c>
      <c r="T106" s="119" t="s">
        <v>67</v>
      </c>
      <c r="U106" s="122">
        <v>72175282</v>
      </c>
      <c r="V106" s="120" t="s">
        <v>1197</v>
      </c>
      <c r="W106" s="275">
        <v>45435</v>
      </c>
      <c r="X106" s="219">
        <v>45436</v>
      </c>
      <c r="Y106" s="219" t="s">
        <v>77</v>
      </c>
      <c r="Z106" s="219">
        <v>45458</v>
      </c>
      <c r="AA106" s="124">
        <f t="shared" si="15"/>
        <v>22</v>
      </c>
      <c r="AB106" s="118">
        <v>0</v>
      </c>
      <c r="AC106" s="118">
        <v>0</v>
      </c>
      <c r="AD106" s="118">
        <v>0</v>
      </c>
      <c r="AE106" s="126" t="s">
        <v>77</v>
      </c>
      <c r="AF106" s="124">
        <f t="shared" si="16"/>
        <v>0</v>
      </c>
      <c r="AG106" s="118">
        <v>0</v>
      </c>
      <c r="AH106" s="118">
        <v>0</v>
      </c>
      <c r="AI106" s="126" t="s">
        <v>77</v>
      </c>
      <c r="AJ106" s="119">
        <v>0</v>
      </c>
      <c r="AK106" s="126" t="s">
        <v>77</v>
      </c>
      <c r="AL106" s="126" t="s">
        <v>77</v>
      </c>
      <c r="AM106" s="124">
        <f t="shared" si="17"/>
        <v>0</v>
      </c>
      <c r="AN106" s="124">
        <f>+K106+AC106-AH106</f>
        <v>20000000</v>
      </c>
      <c r="AO106" s="119" t="s">
        <v>69</v>
      </c>
      <c r="AP106" s="124">
        <v>20000000</v>
      </c>
      <c r="AQ106" s="116" t="s">
        <v>4861</v>
      </c>
      <c r="AR106" s="118">
        <v>0</v>
      </c>
      <c r="AS106" s="126" t="s">
        <v>77</v>
      </c>
      <c r="AT106" s="96">
        <v>0</v>
      </c>
      <c r="AU106" s="160">
        <f t="shared" si="18"/>
        <v>20000000</v>
      </c>
      <c r="AV106" s="98">
        <f t="shared" si="19"/>
        <v>0</v>
      </c>
      <c r="AW106" s="126" t="s">
        <v>77</v>
      </c>
      <c r="AX106" s="119" t="s">
        <v>1215</v>
      </c>
      <c r="AY106" s="120" t="s">
        <v>5295</v>
      </c>
      <c r="AZ106" s="116" t="s">
        <v>69</v>
      </c>
      <c r="BA106" s="116" t="s">
        <v>3456</v>
      </c>
    </row>
    <row r="107" spans="2:53" x14ac:dyDescent="0.25">
      <c r="B107" s="116">
        <v>2024</v>
      </c>
      <c r="C107" s="116">
        <v>891780111</v>
      </c>
      <c r="D107" s="117" t="s">
        <v>64</v>
      </c>
      <c r="E107" s="118" t="s">
        <v>5294</v>
      </c>
      <c r="F107" s="118" t="s">
        <v>5293</v>
      </c>
      <c r="G107" s="119">
        <v>0</v>
      </c>
      <c r="H107" s="119" t="s">
        <v>75</v>
      </c>
      <c r="I107" s="117" t="s">
        <v>65</v>
      </c>
      <c r="J107" s="120" t="s">
        <v>5292</v>
      </c>
      <c r="K107" s="118">
        <v>59930000</v>
      </c>
      <c r="L107" s="116" t="s">
        <v>70</v>
      </c>
      <c r="M107" s="120" t="s">
        <v>5291</v>
      </c>
      <c r="N107" s="121" t="s">
        <v>5290</v>
      </c>
      <c r="O107" s="122" t="s">
        <v>5289</v>
      </c>
      <c r="P107" s="219" t="s">
        <v>5288</v>
      </c>
      <c r="Q107" s="118">
        <v>59930000</v>
      </c>
      <c r="R107" s="219">
        <v>45435</v>
      </c>
      <c r="S107" s="118">
        <v>59930000</v>
      </c>
      <c r="T107" s="119" t="s">
        <v>67</v>
      </c>
      <c r="U107" s="122">
        <v>85459497</v>
      </c>
      <c r="V107" s="120" t="s">
        <v>1186</v>
      </c>
      <c r="W107" s="275">
        <v>45436</v>
      </c>
      <c r="X107" s="219">
        <v>45447</v>
      </c>
      <c r="Y107" s="219">
        <v>45447</v>
      </c>
      <c r="Z107" s="219">
        <v>45657</v>
      </c>
      <c r="AA107" s="124">
        <f t="shared" si="15"/>
        <v>210</v>
      </c>
      <c r="AB107" s="118">
        <v>0</v>
      </c>
      <c r="AC107" s="118">
        <v>0</v>
      </c>
      <c r="AD107" s="118">
        <v>0</v>
      </c>
      <c r="AE107" s="126" t="s">
        <v>77</v>
      </c>
      <c r="AF107" s="124">
        <f t="shared" si="16"/>
        <v>0</v>
      </c>
      <c r="AG107" s="118">
        <v>0</v>
      </c>
      <c r="AH107" s="118">
        <v>0</v>
      </c>
      <c r="AI107" s="126" t="s">
        <v>77</v>
      </c>
      <c r="AJ107" s="119">
        <v>0</v>
      </c>
      <c r="AK107" s="126" t="s">
        <v>77</v>
      </c>
      <c r="AL107" s="126" t="s">
        <v>77</v>
      </c>
      <c r="AM107" s="124">
        <f t="shared" si="17"/>
        <v>0</v>
      </c>
      <c r="AN107" s="124">
        <f>+K107+AC107-AH107</f>
        <v>59930000</v>
      </c>
      <c r="AO107" s="119" t="s">
        <v>69</v>
      </c>
      <c r="AP107" s="124">
        <v>59930000</v>
      </c>
      <c r="AQ107" s="116" t="s">
        <v>4861</v>
      </c>
      <c r="AR107" s="118">
        <v>0</v>
      </c>
      <c r="AS107" s="126" t="s">
        <v>77</v>
      </c>
      <c r="AT107" s="96">
        <v>0</v>
      </c>
      <c r="AU107" s="160">
        <f t="shared" si="18"/>
        <v>59930000</v>
      </c>
      <c r="AV107" s="98">
        <f t="shared" si="19"/>
        <v>0</v>
      </c>
      <c r="AW107" s="126" t="s">
        <v>77</v>
      </c>
      <c r="AX107" s="119" t="s">
        <v>1215</v>
      </c>
      <c r="AY107" s="120" t="s">
        <v>5287</v>
      </c>
      <c r="AZ107" s="116" t="s">
        <v>69</v>
      </c>
      <c r="BA107" s="116" t="s">
        <v>3456</v>
      </c>
    </row>
    <row r="108" spans="2:53" x14ac:dyDescent="0.25">
      <c r="B108" s="116">
        <v>2024</v>
      </c>
      <c r="C108" s="116">
        <v>891780111</v>
      </c>
      <c r="D108" s="117" t="s">
        <v>64</v>
      </c>
      <c r="E108" s="118" t="s">
        <v>5286</v>
      </c>
      <c r="F108" s="118" t="s">
        <v>5285</v>
      </c>
      <c r="G108" s="119">
        <v>0</v>
      </c>
      <c r="H108" s="119" t="s">
        <v>75</v>
      </c>
      <c r="I108" s="117" t="s">
        <v>65</v>
      </c>
      <c r="J108" s="120" t="s">
        <v>5284</v>
      </c>
      <c r="K108" s="118">
        <v>25149450</v>
      </c>
      <c r="L108" s="116" t="s">
        <v>70</v>
      </c>
      <c r="M108" s="120" t="s">
        <v>5283</v>
      </c>
      <c r="N108" s="121" t="s">
        <v>5282</v>
      </c>
      <c r="O108" s="122">
        <v>1186</v>
      </c>
      <c r="P108" s="219">
        <v>45428</v>
      </c>
      <c r="Q108" s="118">
        <v>25149450</v>
      </c>
      <c r="R108" s="219">
        <v>45439</v>
      </c>
      <c r="S108" s="118">
        <v>25149450</v>
      </c>
      <c r="T108" s="119" t="s">
        <v>67</v>
      </c>
      <c r="U108" s="122">
        <v>85459497</v>
      </c>
      <c r="V108" s="120" t="s">
        <v>1186</v>
      </c>
      <c r="W108" s="275">
        <v>45439</v>
      </c>
      <c r="X108" s="219" t="s">
        <v>5281</v>
      </c>
      <c r="Y108" s="219">
        <v>45440</v>
      </c>
      <c r="Z108" s="219" t="s">
        <v>77</v>
      </c>
      <c r="AA108" s="124" t="e">
        <f t="shared" si="15"/>
        <v>#VALUE!</v>
      </c>
      <c r="AB108" s="118">
        <v>0</v>
      </c>
      <c r="AC108" s="118">
        <v>0</v>
      </c>
      <c r="AD108" s="118">
        <v>0</v>
      </c>
      <c r="AE108" s="126" t="s">
        <v>77</v>
      </c>
      <c r="AF108" s="124">
        <f t="shared" si="16"/>
        <v>0</v>
      </c>
      <c r="AG108" s="118">
        <v>0</v>
      </c>
      <c r="AH108" s="118">
        <v>0</v>
      </c>
      <c r="AI108" s="126" t="s">
        <v>77</v>
      </c>
      <c r="AJ108" s="119">
        <v>0</v>
      </c>
      <c r="AK108" s="126" t="s">
        <v>77</v>
      </c>
      <c r="AL108" s="126" t="s">
        <v>77</v>
      </c>
      <c r="AM108" s="124">
        <f t="shared" si="17"/>
        <v>0</v>
      </c>
      <c r="AN108" s="124">
        <f>+K108+AC108-AH108</f>
        <v>25149450</v>
      </c>
      <c r="AO108" s="119" t="s">
        <v>69</v>
      </c>
      <c r="AP108" s="124">
        <v>25149450</v>
      </c>
      <c r="AQ108" s="116" t="s">
        <v>67</v>
      </c>
      <c r="AR108" s="118">
        <v>12574725</v>
      </c>
      <c r="AS108" s="126" t="s">
        <v>77</v>
      </c>
      <c r="AT108" s="96">
        <v>0</v>
      </c>
      <c r="AU108" s="160">
        <f t="shared" si="18"/>
        <v>25149450</v>
      </c>
      <c r="AV108" s="98">
        <f t="shared" si="19"/>
        <v>0</v>
      </c>
      <c r="AW108" s="126" t="s">
        <v>77</v>
      </c>
      <c r="AX108" s="119" t="s">
        <v>5280</v>
      </c>
      <c r="AY108" s="120" t="s">
        <v>5279</v>
      </c>
      <c r="AZ108" s="116" t="s">
        <v>5278</v>
      </c>
      <c r="BA108" s="116" t="s">
        <v>3456</v>
      </c>
    </row>
    <row r="109" spans="2:53" x14ac:dyDescent="0.25">
      <c r="B109" s="116">
        <v>2024</v>
      </c>
      <c r="C109" s="116">
        <v>891780111</v>
      </c>
      <c r="D109" s="117" t="s">
        <v>64</v>
      </c>
      <c r="E109" s="118" t="s">
        <v>5277</v>
      </c>
      <c r="F109" s="118" t="s">
        <v>5276</v>
      </c>
      <c r="G109" s="119">
        <v>0</v>
      </c>
      <c r="H109" s="119" t="s">
        <v>75</v>
      </c>
      <c r="I109" s="117" t="s">
        <v>65</v>
      </c>
      <c r="J109" s="120" t="s">
        <v>5275</v>
      </c>
      <c r="K109" s="118">
        <v>165000000</v>
      </c>
      <c r="L109" s="116" t="s">
        <v>70</v>
      </c>
      <c r="M109" s="120" t="s">
        <v>5274</v>
      </c>
      <c r="N109" s="121" t="s">
        <v>5273</v>
      </c>
      <c r="O109" s="122">
        <v>212</v>
      </c>
      <c r="P109" s="219">
        <v>45322</v>
      </c>
      <c r="Q109" s="118">
        <v>165000000</v>
      </c>
      <c r="R109" s="219">
        <v>45328</v>
      </c>
      <c r="S109" s="118">
        <v>165000000</v>
      </c>
      <c r="T109" s="119" t="s">
        <v>67</v>
      </c>
      <c r="U109" s="122">
        <v>85465146</v>
      </c>
      <c r="V109" s="120" t="s">
        <v>4928</v>
      </c>
      <c r="W109" s="275">
        <v>45328</v>
      </c>
      <c r="X109" s="219">
        <v>45328</v>
      </c>
      <c r="Y109" s="126">
        <v>45328</v>
      </c>
      <c r="Z109" s="275">
        <v>45473</v>
      </c>
      <c r="AA109" s="124">
        <f t="shared" si="15"/>
        <v>145</v>
      </c>
      <c r="AB109" s="118">
        <v>0</v>
      </c>
      <c r="AC109" s="118">
        <v>0</v>
      </c>
      <c r="AD109" s="118">
        <v>0</v>
      </c>
      <c r="AE109" s="126" t="s">
        <v>77</v>
      </c>
      <c r="AF109" s="124">
        <f t="shared" si="16"/>
        <v>0</v>
      </c>
      <c r="AG109" s="118">
        <v>0</v>
      </c>
      <c r="AH109" s="118">
        <v>0</v>
      </c>
      <c r="AI109" s="126" t="s">
        <v>77</v>
      </c>
      <c r="AJ109" s="119">
        <v>0</v>
      </c>
      <c r="AK109" s="126" t="s">
        <v>77</v>
      </c>
      <c r="AL109" s="126" t="s">
        <v>77</v>
      </c>
      <c r="AM109" s="124">
        <f t="shared" si="17"/>
        <v>0</v>
      </c>
      <c r="AN109" s="124">
        <f>+K109+AC109-AH109</f>
        <v>165000000</v>
      </c>
      <c r="AO109" s="119" t="s">
        <v>69</v>
      </c>
      <c r="AP109" s="118">
        <v>165000000</v>
      </c>
      <c r="AQ109" s="116" t="s">
        <v>1214</v>
      </c>
      <c r="AR109" s="118">
        <v>0</v>
      </c>
      <c r="AS109" s="126" t="s">
        <v>77</v>
      </c>
      <c r="AT109" s="96">
        <v>116973430</v>
      </c>
      <c r="AU109" s="160">
        <f t="shared" si="18"/>
        <v>48026570</v>
      </c>
      <c r="AV109" s="98">
        <f t="shared" si="19"/>
        <v>0.70892987878787883</v>
      </c>
      <c r="AW109" s="126" t="s">
        <v>77</v>
      </c>
      <c r="AX109" s="119" t="s">
        <v>1215</v>
      </c>
      <c r="AY109" s="120" t="s">
        <v>5272</v>
      </c>
      <c r="AZ109" s="116" t="s">
        <v>69</v>
      </c>
      <c r="BA109" s="116" t="s">
        <v>3456</v>
      </c>
    </row>
    <row r="110" spans="2:53" x14ac:dyDescent="0.25">
      <c r="B110" s="116">
        <v>2024</v>
      </c>
      <c r="C110" s="116">
        <v>891780111</v>
      </c>
      <c r="D110" s="117" t="s">
        <v>64</v>
      </c>
      <c r="E110" s="118" t="s">
        <v>5271</v>
      </c>
      <c r="F110" s="118" t="s">
        <v>5270</v>
      </c>
      <c r="G110" s="119">
        <v>0</v>
      </c>
      <c r="H110" s="119" t="s">
        <v>75</v>
      </c>
      <c r="I110" s="117" t="s">
        <v>65</v>
      </c>
      <c r="J110" s="120" t="s">
        <v>5269</v>
      </c>
      <c r="K110" s="118">
        <v>100000000</v>
      </c>
      <c r="L110" s="116" t="s">
        <v>70</v>
      </c>
      <c r="M110" s="120" t="s">
        <v>5268</v>
      </c>
      <c r="N110" s="121" t="s">
        <v>5267</v>
      </c>
      <c r="O110" s="122">
        <v>245</v>
      </c>
      <c r="P110" s="219">
        <v>45323</v>
      </c>
      <c r="Q110" s="118">
        <v>206971000</v>
      </c>
      <c r="R110" s="219">
        <v>45328</v>
      </c>
      <c r="S110" s="118">
        <v>100000000</v>
      </c>
      <c r="T110" s="119" t="s">
        <v>67</v>
      </c>
      <c r="U110" s="122">
        <v>85459497</v>
      </c>
      <c r="V110" s="120" t="s">
        <v>1186</v>
      </c>
      <c r="W110" s="219">
        <v>45329</v>
      </c>
      <c r="X110" s="219">
        <v>45329</v>
      </c>
      <c r="Y110" s="126" t="s">
        <v>77</v>
      </c>
      <c r="Z110" s="275">
        <v>45504</v>
      </c>
      <c r="AA110" s="124">
        <f t="shared" si="15"/>
        <v>175</v>
      </c>
      <c r="AB110" s="118">
        <v>0</v>
      </c>
      <c r="AC110" s="118">
        <v>0</v>
      </c>
      <c r="AD110" s="118">
        <v>0</v>
      </c>
      <c r="AE110" s="126" t="s">
        <v>77</v>
      </c>
      <c r="AF110" s="124">
        <f t="shared" si="16"/>
        <v>0</v>
      </c>
      <c r="AG110" s="118">
        <v>0</v>
      </c>
      <c r="AH110" s="118">
        <v>0</v>
      </c>
      <c r="AI110" s="126" t="s">
        <v>77</v>
      </c>
      <c r="AJ110" s="119">
        <v>0</v>
      </c>
      <c r="AK110" s="126" t="s">
        <v>77</v>
      </c>
      <c r="AL110" s="126" t="s">
        <v>77</v>
      </c>
      <c r="AM110" s="124">
        <f t="shared" si="17"/>
        <v>0</v>
      </c>
      <c r="AN110" s="124">
        <f>+K110+AC110-AH110</f>
        <v>100000000</v>
      </c>
      <c r="AO110" s="119" t="s">
        <v>69</v>
      </c>
      <c r="AP110" s="118">
        <v>100000000</v>
      </c>
      <c r="AQ110" s="116" t="s">
        <v>1214</v>
      </c>
      <c r="AR110" s="118">
        <v>0</v>
      </c>
      <c r="AS110" s="126" t="s">
        <v>77</v>
      </c>
      <c r="AT110" s="96">
        <v>9206121</v>
      </c>
      <c r="AU110" s="160">
        <f t="shared" si="18"/>
        <v>90793879</v>
      </c>
      <c r="AV110" s="98">
        <f t="shared" si="19"/>
        <v>9.2061210000000004E-2</v>
      </c>
      <c r="AW110" s="126" t="s">
        <v>77</v>
      </c>
      <c r="AX110" s="119" t="s">
        <v>1215</v>
      </c>
      <c r="AY110" s="120" t="s">
        <v>5266</v>
      </c>
      <c r="AZ110" s="116" t="s">
        <v>69</v>
      </c>
      <c r="BA110" s="116" t="s">
        <v>3456</v>
      </c>
    </row>
    <row r="111" spans="2:53" x14ac:dyDescent="0.25">
      <c r="B111" s="116">
        <v>2024</v>
      </c>
      <c r="C111" s="116">
        <v>891780111</v>
      </c>
      <c r="D111" s="117" t="s">
        <v>64</v>
      </c>
      <c r="E111" s="118" t="s">
        <v>5265</v>
      </c>
      <c r="F111" s="118" t="s">
        <v>5264</v>
      </c>
      <c r="G111" s="119">
        <v>0</v>
      </c>
      <c r="H111" s="119" t="s">
        <v>75</v>
      </c>
      <c r="I111" s="117" t="s">
        <v>65</v>
      </c>
      <c r="J111" s="120" t="s">
        <v>5263</v>
      </c>
      <c r="K111" s="118">
        <v>41212262</v>
      </c>
      <c r="L111" s="116" t="s">
        <v>70</v>
      </c>
      <c r="M111" s="120" t="s">
        <v>5262</v>
      </c>
      <c r="N111" s="121" t="s">
        <v>5261</v>
      </c>
      <c r="O111" s="122">
        <v>432</v>
      </c>
      <c r="P111" s="219">
        <v>45343</v>
      </c>
      <c r="Q111" s="118">
        <v>41212262</v>
      </c>
      <c r="R111" s="219">
        <v>45351</v>
      </c>
      <c r="S111" s="118">
        <v>41212262</v>
      </c>
      <c r="T111" s="119" t="s">
        <v>67</v>
      </c>
      <c r="U111" s="122">
        <v>7144175</v>
      </c>
      <c r="V111" s="120" t="s">
        <v>3158</v>
      </c>
      <c r="W111" s="275">
        <v>45351</v>
      </c>
      <c r="X111" s="219">
        <v>45352</v>
      </c>
      <c r="Y111" s="126" t="s">
        <v>77</v>
      </c>
      <c r="Z111" s="275">
        <v>45473</v>
      </c>
      <c r="AA111" s="124">
        <f t="shared" si="15"/>
        <v>121</v>
      </c>
      <c r="AB111" s="118">
        <v>0</v>
      </c>
      <c r="AC111" s="118">
        <v>0</v>
      </c>
      <c r="AD111" s="118">
        <v>0</v>
      </c>
      <c r="AE111" s="126" t="s">
        <v>77</v>
      </c>
      <c r="AF111" s="124">
        <f t="shared" si="16"/>
        <v>0</v>
      </c>
      <c r="AG111" s="118">
        <v>0</v>
      </c>
      <c r="AH111" s="118">
        <v>0</v>
      </c>
      <c r="AI111" s="126" t="s">
        <v>77</v>
      </c>
      <c r="AJ111" s="119">
        <v>0</v>
      </c>
      <c r="AK111" s="126" t="s">
        <v>77</v>
      </c>
      <c r="AL111" s="126" t="s">
        <v>77</v>
      </c>
      <c r="AM111" s="124">
        <f t="shared" si="17"/>
        <v>0</v>
      </c>
      <c r="AN111" s="124">
        <f>+K111+AC111-AH111</f>
        <v>41212262</v>
      </c>
      <c r="AO111" s="119" t="s">
        <v>69</v>
      </c>
      <c r="AP111" s="118">
        <v>41212262</v>
      </c>
      <c r="AQ111" s="116" t="s">
        <v>1214</v>
      </c>
      <c r="AR111" s="118">
        <v>0</v>
      </c>
      <c r="AS111" s="126" t="s">
        <v>77</v>
      </c>
      <c r="AT111" s="96">
        <v>0</v>
      </c>
      <c r="AU111" s="160">
        <f t="shared" si="18"/>
        <v>41212262</v>
      </c>
      <c r="AV111" s="98">
        <f t="shared" si="19"/>
        <v>0</v>
      </c>
      <c r="AW111" s="126" t="s">
        <v>77</v>
      </c>
      <c r="AX111" s="119" t="s">
        <v>1215</v>
      </c>
      <c r="AY111" s="120" t="s">
        <v>5260</v>
      </c>
      <c r="AZ111" s="116" t="s">
        <v>69</v>
      </c>
      <c r="BA111" s="116" t="s">
        <v>3456</v>
      </c>
    </row>
    <row r="112" spans="2:53" x14ac:dyDescent="0.25">
      <c r="B112" s="116">
        <v>2024</v>
      </c>
      <c r="C112" s="116">
        <v>891780111</v>
      </c>
      <c r="D112" s="117" t="s">
        <v>64</v>
      </c>
      <c r="E112" s="118" t="s">
        <v>5259</v>
      </c>
      <c r="F112" s="118" t="s">
        <v>5258</v>
      </c>
      <c r="G112" s="119">
        <v>0</v>
      </c>
      <c r="H112" s="119" t="s">
        <v>75</v>
      </c>
      <c r="I112" s="117" t="s">
        <v>65</v>
      </c>
      <c r="J112" s="120" t="s">
        <v>5257</v>
      </c>
      <c r="K112" s="118">
        <v>250000000</v>
      </c>
      <c r="L112" s="116" t="s">
        <v>70</v>
      </c>
      <c r="M112" s="120" t="s">
        <v>5256</v>
      </c>
      <c r="N112" s="121" t="s">
        <v>5255</v>
      </c>
      <c r="O112" s="122">
        <v>446</v>
      </c>
      <c r="P112" s="219">
        <v>45344</v>
      </c>
      <c r="Q112" s="118">
        <v>250000000</v>
      </c>
      <c r="R112" s="219">
        <v>45357</v>
      </c>
      <c r="S112" s="118">
        <v>250000000</v>
      </c>
      <c r="T112" s="119" t="s">
        <v>67</v>
      </c>
      <c r="U112" s="122">
        <v>85459497</v>
      </c>
      <c r="V112" s="120" t="s">
        <v>1186</v>
      </c>
      <c r="W112" s="275">
        <v>45357</v>
      </c>
      <c r="X112" s="219">
        <v>45358</v>
      </c>
      <c r="Y112" s="219">
        <v>45358</v>
      </c>
      <c r="Z112" s="275">
        <v>45504</v>
      </c>
      <c r="AA112" s="124">
        <f t="shared" si="15"/>
        <v>146</v>
      </c>
      <c r="AB112" s="118">
        <v>0</v>
      </c>
      <c r="AC112" s="118">
        <v>0</v>
      </c>
      <c r="AD112" s="118">
        <v>0</v>
      </c>
      <c r="AE112" s="126" t="s">
        <v>77</v>
      </c>
      <c r="AF112" s="124">
        <f t="shared" si="16"/>
        <v>0</v>
      </c>
      <c r="AG112" s="118">
        <v>0</v>
      </c>
      <c r="AH112" s="118">
        <v>0</v>
      </c>
      <c r="AI112" s="126" t="s">
        <v>77</v>
      </c>
      <c r="AJ112" s="119">
        <v>0</v>
      </c>
      <c r="AK112" s="126" t="s">
        <v>77</v>
      </c>
      <c r="AL112" s="126" t="s">
        <v>77</v>
      </c>
      <c r="AM112" s="124">
        <f t="shared" si="17"/>
        <v>0</v>
      </c>
      <c r="AN112" s="124">
        <f>+K112+AC112-AH112</f>
        <v>250000000</v>
      </c>
      <c r="AO112" s="119" t="s">
        <v>69</v>
      </c>
      <c r="AP112" s="118">
        <v>250000000</v>
      </c>
      <c r="AQ112" s="116" t="s">
        <v>1214</v>
      </c>
      <c r="AR112" s="118">
        <v>0</v>
      </c>
      <c r="AS112" s="126" t="s">
        <v>77</v>
      </c>
      <c r="AT112" s="96">
        <v>0</v>
      </c>
      <c r="AU112" s="160">
        <f t="shared" si="18"/>
        <v>250000000</v>
      </c>
      <c r="AV112" s="98">
        <f t="shared" si="19"/>
        <v>0</v>
      </c>
      <c r="AW112" s="126" t="s">
        <v>77</v>
      </c>
      <c r="AX112" s="119" t="s">
        <v>1215</v>
      </c>
      <c r="AY112" s="120" t="s">
        <v>5254</v>
      </c>
      <c r="AZ112" s="116" t="s">
        <v>69</v>
      </c>
      <c r="BA112" s="116" t="s">
        <v>3456</v>
      </c>
    </row>
    <row r="113" spans="2:53" x14ac:dyDescent="0.25">
      <c r="B113" s="116">
        <v>2024</v>
      </c>
      <c r="C113" s="116">
        <v>891780111</v>
      </c>
      <c r="D113" s="117" t="s">
        <v>64</v>
      </c>
      <c r="E113" s="118" t="s">
        <v>5253</v>
      </c>
      <c r="F113" s="118" t="s">
        <v>5252</v>
      </c>
      <c r="G113" s="119">
        <v>0</v>
      </c>
      <c r="H113" s="119" t="s">
        <v>75</v>
      </c>
      <c r="I113" s="117" t="s">
        <v>65</v>
      </c>
      <c r="J113" s="120" t="s">
        <v>5251</v>
      </c>
      <c r="K113" s="118">
        <v>100000000</v>
      </c>
      <c r="L113" s="116" t="s">
        <v>70</v>
      </c>
      <c r="M113" s="120" t="s">
        <v>4889</v>
      </c>
      <c r="N113" s="121" t="s">
        <v>4888</v>
      </c>
      <c r="O113" s="122">
        <v>397</v>
      </c>
      <c r="P113" s="219">
        <v>45341</v>
      </c>
      <c r="Q113" s="118">
        <v>100000000</v>
      </c>
      <c r="R113" s="219">
        <v>45359</v>
      </c>
      <c r="S113" s="118">
        <v>100000000</v>
      </c>
      <c r="T113" s="119" t="s">
        <v>67</v>
      </c>
      <c r="U113" s="122">
        <v>36665858</v>
      </c>
      <c r="V113" s="120" t="s">
        <v>1200</v>
      </c>
      <c r="W113" s="275">
        <v>45359</v>
      </c>
      <c r="X113" s="219">
        <v>45359</v>
      </c>
      <c r="Y113" s="219">
        <v>45359</v>
      </c>
      <c r="Z113" s="275">
        <v>45657</v>
      </c>
      <c r="AA113" s="124">
        <f t="shared" si="15"/>
        <v>298</v>
      </c>
      <c r="AB113" s="118">
        <v>0</v>
      </c>
      <c r="AC113" s="118">
        <v>0</v>
      </c>
      <c r="AD113" s="118">
        <v>0</v>
      </c>
      <c r="AE113" s="126" t="s">
        <v>77</v>
      </c>
      <c r="AF113" s="124">
        <f t="shared" si="16"/>
        <v>0</v>
      </c>
      <c r="AG113" s="118">
        <v>0</v>
      </c>
      <c r="AH113" s="118">
        <v>0</v>
      </c>
      <c r="AI113" s="126" t="s">
        <v>77</v>
      </c>
      <c r="AJ113" s="119">
        <v>0</v>
      </c>
      <c r="AK113" s="126" t="s">
        <v>77</v>
      </c>
      <c r="AL113" s="126" t="s">
        <v>77</v>
      </c>
      <c r="AM113" s="124">
        <f t="shared" si="17"/>
        <v>0</v>
      </c>
      <c r="AN113" s="124">
        <f>+K113+AC113-AH113</f>
        <v>100000000</v>
      </c>
      <c r="AO113" s="119" t="s">
        <v>69</v>
      </c>
      <c r="AP113" s="118">
        <v>100000000</v>
      </c>
      <c r="AQ113" s="116" t="s">
        <v>1214</v>
      </c>
      <c r="AR113" s="118">
        <v>0</v>
      </c>
      <c r="AS113" s="126" t="s">
        <v>77</v>
      </c>
      <c r="AT113" s="96">
        <v>0</v>
      </c>
      <c r="AU113" s="160">
        <f t="shared" si="18"/>
        <v>100000000</v>
      </c>
      <c r="AV113" s="98">
        <f t="shared" si="19"/>
        <v>0</v>
      </c>
      <c r="AW113" s="126" t="s">
        <v>77</v>
      </c>
      <c r="AX113" s="119" t="s">
        <v>1215</v>
      </c>
      <c r="AY113" s="120" t="s">
        <v>5250</v>
      </c>
      <c r="AZ113" s="116" t="s">
        <v>69</v>
      </c>
      <c r="BA113" s="116" t="s">
        <v>3456</v>
      </c>
    </row>
    <row r="114" spans="2:53" x14ac:dyDescent="0.25">
      <c r="B114" s="116">
        <v>2024</v>
      </c>
      <c r="C114" s="116">
        <v>891780111</v>
      </c>
      <c r="D114" s="117" t="s">
        <v>64</v>
      </c>
      <c r="E114" s="118" t="s">
        <v>5249</v>
      </c>
      <c r="F114" s="118" t="s">
        <v>5248</v>
      </c>
      <c r="G114" s="119">
        <v>0</v>
      </c>
      <c r="H114" s="119" t="s">
        <v>75</v>
      </c>
      <c r="I114" s="117" t="s">
        <v>65</v>
      </c>
      <c r="J114" s="120" t="s">
        <v>5247</v>
      </c>
      <c r="K114" s="118">
        <v>89894690</v>
      </c>
      <c r="L114" s="116" t="s">
        <v>70</v>
      </c>
      <c r="M114" s="120" t="s">
        <v>5246</v>
      </c>
      <c r="N114" s="121" t="s">
        <v>5245</v>
      </c>
      <c r="O114" s="122">
        <v>427</v>
      </c>
      <c r="P114" s="219">
        <v>45343</v>
      </c>
      <c r="Q114" s="118">
        <v>89894690</v>
      </c>
      <c r="R114" s="219">
        <v>45362</v>
      </c>
      <c r="S114" s="118">
        <v>89894690</v>
      </c>
      <c r="T114" s="119" t="s">
        <v>67</v>
      </c>
      <c r="U114" s="122">
        <v>85466528</v>
      </c>
      <c r="V114" s="120" t="s">
        <v>5059</v>
      </c>
      <c r="W114" s="275">
        <v>45362</v>
      </c>
      <c r="X114" s="219">
        <v>45362</v>
      </c>
      <c r="Y114" s="219">
        <v>45362</v>
      </c>
      <c r="Z114" s="275">
        <v>45657</v>
      </c>
      <c r="AA114" s="124">
        <f t="shared" si="15"/>
        <v>295</v>
      </c>
      <c r="AB114" s="118">
        <v>0</v>
      </c>
      <c r="AC114" s="118">
        <v>0</v>
      </c>
      <c r="AD114" s="118">
        <v>0</v>
      </c>
      <c r="AE114" s="126" t="s">
        <v>77</v>
      </c>
      <c r="AF114" s="124">
        <f t="shared" si="16"/>
        <v>0</v>
      </c>
      <c r="AG114" s="118">
        <v>0</v>
      </c>
      <c r="AH114" s="118">
        <v>0</v>
      </c>
      <c r="AI114" s="126" t="s">
        <v>77</v>
      </c>
      <c r="AJ114" s="119">
        <v>0</v>
      </c>
      <c r="AK114" s="126" t="s">
        <v>77</v>
      </c>
      <c r="AL114" s="126" t="s">
        <v>77</v>
      </c>
      <c r="AM114" s="124">
        <f t="shared" si="17"/>
        <v>0</v>
      </c>
      <c r="AN114" s="124">
        <f>+K114+AC114-AH114</f>
        <v>89894690</v>
      </c>
      <c r="AO114" s="119" t="s">
        <v>69</v>
      </c>
      <c r="AP114" s="118">
        <v>89894690</v>
      </c>
      <c r="AQ114" s="116" t="s">
        <v>1214</v>
      </c>
      <c r="AR114" s="118">
        <v>0</v>
      </c>
      <c r="AS114" s="126" t="s">
        <v>77</v>
      </c>
      <c r="AT114" s="96">
        <v>0</v>
      </c>
      <c r="AU114" s="160">
        <f t="shared" si="18"/>
        <v>89894690</v>
      </c>
      <c r="AV114" s="98">
        <f t="shared" si="19"/>
        <v>0</v>
      </c>
      <c r="AW114" s="126" t="s">
        <v>77</v>
      </c>
      <c r="AX114" s="119" t="s">
        <v>1215</v>
      </c>
      <c r="AY114" s="120" t="s">
        <v>5244</v>
      </c>
      <c r="AZ114" s="116" t="s">
        <v>69</v>
      </c>
      <c r="BA114" s="116" t="s">
        <v>3456</v>
      </c>
    </row>
    <row r="115" spans="2:53" x14ac:dyDescent="0.25">
      <c r="B115" s="116">
        <v>2024</v>
      </c>
      <c r="C115" s="116">
        <v>891780111</v>
      </c>
      <c r="D115" s="117" t="s">
        <v>64</v>
      </c>
      <c r="E115" s="118" t="s">
        <v>5243</v>
      </c>
      <c r="F115" s="118" t="s">
        <v>5242</v>
      </c>
      <c r="G115" s="119">
        <v>0</v>
      </c>
      <c r="H115" s="119" t="s">
        <v>75</v>
      </c>
      <c r="I115" s="117" t="s">
        <v>65</v>
      </c>
      <c r="J115" s="120" t="s">
        <v>5241</v>
      </c>
      <c r="K115" s="118">
        <v>10000000</v>
      </c>
      <c r="L115" s="116" t="s">
        <v>70</v>
      </c>
      <c r="M115" s="120" t="s">
        <v>5240</v>
      </c>
      <c r="N115" s="121" t="s">
        <v>5239</v>
      </c>
      <c r="O115" s="122">
        <v>529</v>
      </c>
      <c r="P115" s="219">
        <v>45351</v>
      </c>
      <c r="Q115" s="118">
        <v>10000000</v>
      </c>
      <c r="R115" s="219">
        <v>45363</v>
      </c>
      <c r="S115" s="118">
        <v>10000000</v>
      </c>
      <c r="T115" s="119" t="s">
        <v>67</v>
      </c>
      <c r="U115" s="122">
        <v>57462359</v>
      </c>
      <c r="V115" s="120" t="s">
        <v>5221</v>
      </c>
      <c r="W115" s="275">
        <v>45363</v>
      </c>
      <c r="X115" s="219">
        <v>45366</v>
      </c>
      <c r="Y115" s="219">
        <v>45366</v>
      </c>
      <c r="Z115" s="275">
        <v>45488</v>
      </c>
      <c r="AA115" s="124">
        <f t="shared" si="15"/>
        <v>122</v>
      </c>
      <c r="AB115" s="118">
        <v>0</v>
      </c>
      <c r="AC115" s="118">
        <v>5000000</v>
      </c>
      <c r="AD115" s="118">
        <v>0</v>
      </c>
      <c r="AE115" s="126" t="s">
        <v>77</v>
      </c>
      <c r="AF115" s="124">
        <f t="shared" si="16"/>
        <v>0</v>
      </c>
      <c r="AG115" s="118">
        <v>0</v>
      </c>
      <c r="AH115" s="118">
        <v>0</v>
      </c>
      <c r="AI115" s="126" t="s">
        <v>77</v>
      </c>
      <c r="AJ115" s="119">
        <v>0</v>
      </c>
      <c r="AK115" s="126" t="s">
        <v>77</v>
      </c>
      <c r="AL115" s="126" t="s">
        <v>77</v>
      </c>
      <c r="AM115" s="124">
        <f t="shared" si="17"/>
        <v>0</v>
      </c>
      <c r="AN115" s="124">
        <f>+K115+AC115-AH115</f>
        <v>15000000</v>
      </c>
      <c r="AO115" s="119" t="s">
        <v>69</v>
      </c>
      <c r="AP115" s="118">
        <v>10000000</v>
      </c>
      <c r="AQ115" s="116" t="s">
        <v>1214</v>
      </c>
      <c r="AR115" s="118">
        <v>0</v>
      </c>
      <c r="AS115" s="126" t="s">
        <v>77</v>
      </c>
      <c r="AT115" s="96">
        <v>0</v>
      </c>
      <c r="AU115" s="160">
        <f t="shared" si="18"/>
        <v>15000000</v>
      </c>
      <c r="AV115" s="98">
        <f t="shared" si="19"/>
        <v>0</v>
      </c>
      <c r="AW115" s="126" t="s">
        <v>77</v>
      </c>
      <c r="AX115" s="119" t="s">
        <v>1215</v>
      </c>
      <c r="AY115" s="120" t="s">
        <v>5238</v>
      </c>
      <c r="AZ115" s="116" t="s">
        <v>69</v>
      </c>
      <c r="BA115" s="116" t="s">
        <v>3456</v>
      </c>
    </row>
    <row r="116" spans="2:53" x14ac:dyDescent="0.25">
      <c r="B116" s="116">
        <v>2024</v>
      </c>
      <c r="C116" s="116">
        <v>891780111</v>
      </c>
      <c r="D116" s="117" t="s">
        <v>64</v>
      </c>
      <c r="E116" s="118" t="s">
        <v>5237</v>
      </c>
      <c r="F116" s="118" t="s">
        <v>5236</v>
      </c>
      <c r="G116" s="119">
        <v>0</v>
      </c>
      <c r="H116" s="119" t="s">
        <v>75</v>
      </c>
      <c r="I116" s="117" t="s">
        <v>65</v>
      </c>
      <c r="J116" s="120" t="s">
        <v>5235</v>
      </c>
      <c r="K116" s="118">
        <v>150000000</v>
      </c>
      <c r="L116" s="116" t="s">
        <v>70</v>
      </c>
      <c r="M116" s="120" t="s">
        <v>5234</v>
      </c>
      <c r="N116" s="121" t="s">
        <v>5233</v>
      </c>
      <c r="O116" s="122">
        <v>625</v>
      </c>
      <c r="P116" s="219">
        <v>45359</v>
      </c>
      <c r="Q116" s="118">
        <v>150000000</v>
      </c>
      <c r="R116" s="219">
        <v>45364</v>
      </c>
      <c r="S116" s="118">
        <v>150000000</v>
      </c>
      <c r="T116" s="119" t="s">
        <v>67</v>
      </c>
      <c r="U116" s="122">
        <v>57298660</v>
      </c>
      <c r="V116" s="120" t="s">
        <v>5232</v>
      </c>
      <c r="W116" s="275">
        <v>45364</v>
      </c>
      <c r="X116" s="219">
        <v>45365</v>
      </c>
      <c r="Y116" s="219" t="s">
        <v>77</v>
      </c>
      <c r="Z116" s="275">
        <v>45426</v>
      </c>
      <c r="AA116" s="124">
        <f t="shared" si="15"/>
        <v>61</v>
      </c>
      <c r="AB116" s="118">
        <v>0</v>
      </c>
      <c r="AC116" s="118">
        <v>0</v>
      </c>
      <c r="AD116" s="118">
        <v>0</v>
      </c>
      <c r="AE116" s="126" t="s">
        <v>77</v>
      </c>
      <c r="AF116" s="124">
        <f t="shared" si="16"/>
        <v>0</v>
      </c>
      <c r="AG116" s="118">
        <v>0</v>
      </c>
      <c r="AH116" s="118">
        <v>0</v>
      </c>
      <c r="AI116" s="126" t="s">
        <v>77</v>
      </c>
      <c r="AJ116" s="119">
        <v>0</v>
      </c>
      <c r="AK116" s="126" t="s">
        <v>77</v>
      </c>
      <c r="AL116" s="126" t="s">
        <v>77</v>
      </c>
      <c r="AM116" s="124">
        <f t="shared" si="17"/>
        <v>0</v>
      </c>
      <c r="AN116" s="124">
        <f>+K116+AC116-AH116</f>
        <v>150000000</v>
      </c>
      <c r="AO116" s="119" t="s">
        <v>69</v>
      </c>
      <c r="AP116" s="118">
        <v>150000000</v>
      </c>
      <c r="AQ116" s="116" t="s">
        <v>1214</v>
      </c>
      <c r="AR116" s="118">
        <v>0</v>
      </c>
      <c r="AS116" s="126" t="s">
        <v>77</v>
      </c>
      <c r="AT116" s="96">
        <v>0</v>
      </c>
      <c r="AU116" s="160">
        <f t="shared" si="18"/>
        <v>150000000</v>
      </c>
      <c r="AV116" s="98">
        <f t="shared" si="19"/>
        <v>0</v>
      </c>
      <c r="AW116" s="126" t="s">
        <v>77</v>
      </c>
      <c r="AX116" s="119" t="s">
        <v>1215</v>
      </c>
      <c r="AY116" s="120" t="s">
        <v>5231</v>
      </c>
      <c r="AZ116" s="116" t="s">
        <v>69</v>
      </c>
      <c r="BA116" s="116" t="s">
        <v>3456</v>
      </c>
    </row>
    <row r="117" spans="2:53" x14ac:dyDescent="0.25">
      <c r="B117" s="116">
        <v>2024</v>
      </c>
      <c r="C117" s="116">
        <v>891780111</v>
      </c>
      <c r="D117" s="117" t="s">
        <v>64</v>
      </c>
      <c r="E117" s="118" t="s">
        <v>5230</v>
      </c>
      <c r="F117" s="118" t="s">
        <v>5229</v>
      </c>
      <c r="G117" s="119">
        <v>0</v>
      </c>
      <c r="H117" s="119" t="s">
        <v>75</v>
      </c>
      <c r="I117" s="117" t="s">
        <v>65</v>
      </c>
      <c r="J117" s="120" t="s">
        <v>5228</v>
      </c>
      <c r="K117" s="118">
        <v>8000000</v>
      </c>
      <c r="L117" s="116" t="s">
        <v>70</v>
      </c>
      <c r="M117" s="120" t="s">
        <v>5170</v>
      </c>
      <c r="N117" s="121" t="s">
        <v>5169</v>
      </c>
      <c r="O117" s="122">
        <v>399</v>
      </c>
      <c r="P117" s="219">
        <v>45341</v>
      </c>
      <c r="Q117" s="118">
        <v>8000000</v>
      </c>
      <c r="R117" s="219">
        <v>45364</v>
      </c>
      <c r="S117" s="118">
        <v>8000000</v>
      </c>
      <c r="T117" s="119" t="s">
        <v>67</v>
      </c>
      <c r="U117" s="122">
        <v>36665858</v>
      </c>
      <c r="V117" s="120" t="s">
        <v>1200</v>
      </c>
      <c r="W117" s="275">
        <v>45364</v>
      </c>
      <c r="X117" s="219">
        <v>45364</v>
      </c>
      <c r="Y117" s="219" t="s">
        <v>77</v>
      </c>
      <c r="Z117" s="275">
        <v>45657</v>
      </c>
      <c r="AA117" s="124">
        <f t="shared" si="15"/>
        <v>293</v>
      </c>
      <c r="AB117" s="118">
        <v>0</v>
      </c>
      <c r="AC117" s="118">
        <v>0</v>
      </c>
      <c r="AD117" s="118">
        <v>0</v>
      </c>
      <c r="AE117" s="126" t="s">
        <v>77</v>
      </c>
      <c r="AF117" s="124">
        <f t="shared" si="16"/>
        <v>0</v>
      </c>
      <c r="AG117" s="118">
        <v>0</v>
      </c>
      <c r="AH117" s="118">
        <v>0</v>
      </c>
      <c r="AI117" s="126" t="s">
        <v>77</v>
      </c>
      <c r="AJ117" s="119">
        <v>0</v>
      </c>
      <c r="AK117" s="126" t="s">
        <v>77</v>
      </c>
      <c r="AL117" s="126" t="s">
        <v>77</v>
      </c>
      <c r="AM117" s="124">
        <f t="shared" si="17"/>
        <v>0</v>
      </c>
      <c r="AN117" s="124">
        <f>+K117+AC117-AH117</f>
        <v>8000000</v>
      </c>
      <c r="AO117" s="119" t="s">
        <v>69</v>
      </c>
      <c r="AP117" s="118">
        <v>8000000</v>
      </c>
      <c r="AQ117" s="116" t="s">
        <v>1214</v>
      </c>
      <c r="AR117" s="118">
        <v>0</v>
      </c>
      <c r="AS117" s="126" t="s">
        <v>77</v>
      </c>
      <c r="AT117" s="96">
        <v>0</v>
      </c>
      <c r="AU117" s="160">
        <f t="shared" si="18"/>
        <v>8000000</v>
      </c>
      <c r="AV117" s="98">
        <f t="shared" si="19"/>
        <v>0</v>
      </c>
      <c r="AW117" s="126" t="s">
        <v>77</v>
      </c>
      <c r="AX117" s="119" t="s">
        <v>1215</v>
      </c>
      <c r="AY117" s="120" t="s">
        <v>5227</v>
      </c>
      <c r="AZ117" s="116" t="s">
        <v>69</v>
      </c>
      <c r="BA117" s="116" t="s">
        <v>3456</v>
      </c>
    </row>
    <row r="118" spans="2:53" x14ac:dyDescent="0.25">
      <c r="B118" s="116">
        <v>2024</v>
      </c>
      <c r="C118" s="116">
        <v>891780111</v>
      </c>
      <c r="D118" s="117" t="s">
        <v>64</v>
      </c>
      <c r="E118" s="118" t="s">
        <v>5226</v>
      </c>
      <c r="F118" s="118" t="s">
        <v>5225</v>
      </c>
      <c r="G118" s="119">
        <v>0</v>
      </c>
      <c r="H118" s="119" t="s">
        <v>75</v>
      </c>
      <c r="I118" s="117" t="s">
        <v>65</v>
      </c>
      <c r="J118" s="120" t="s">
        <v>5224</v>
      </c>
      <c r="K118" s="118">
        <v>150000000</v>
      </c>
      <c r="L118" s="116" t="s">
        <v>70</v>
      </c>
      <c r="M118" s="120" t="s">
        <v>5223</v>
      </c>
      <c r="N118" s="121" t="s">
        <v>5222</v>
      </c>
      <c r="O118" s="122">
        <v>531</v>
      </c>
      <c r="P118" s="219">
        <v>45351</v>
      </c>
      <c r="Q118" s="118">
        <v>150000000</v>
      </c>
      <c r="R118" s="219">
        <v>45370</v>
      </c>
      <c r="S118" s="118">
        <v>150000000</v>
      </c>
      <c r="T118" s="119" t="s">
        <v>67</v>
      </c>
      <c r="U118" s="122">
        <v>57462359</v>
      </c>
      <c r="V118" s="120" t="s">
        <v>5221</v>
      </c>
      <c r="W118" s="275">
        <v>45370</v>
      </c>
      <c r="X118" s="219">
        <v>45371</v>
      </c>
      <c r="Y118" s="219">
        <v>45371</v>
      </c>
      <c r="Z118" s="275">
        <v>45646</v>
      </c>
      <c r="AA118" s="124">
        <f t="shared" si="15"/>
        <v>275</v>
      </c>
      <c r="AB118" s="118">
        <v>0</v>
      </c>
      <c r="AC118" s="118">
        <v>0</v>
      </c>
      <c r="AD118" s="118">
        <v>0</v>
      </c>
      <c r="AE118" s="126" t="s">
        <v>77</v>
      </c>
      <c r="AF118" s="124">
        <f t="shared" si="16"/>
        <v>0</v>
      </c>
      <c r="AG118" s="118">
        <v>0</v>
      </c>
      <c r="AH118" s="118">
        <v>0</v>
      </c>
      <c r="AI118" s="126" t="s">
        <v>77</v>
      </c>
      <c r="AJ118" s="119">
        <v>0</v>
      </c>
      <c r="AK118" s="126" t="s">
        <v>77</v>
      </c>
      <c r="AL118" s="126" t="s">
        <v>77</v>
      </c>
      <c r="AM118" s="124">
        <f t="shared" si="17"/>
        <v>0</v>
      </c>
      <c r="AN118" s="124">
        <f>+K118+AC118-AH118</f>
        <v>150000000</v>
      </c>
      <c r="AO118" s="119" t="s">
        <v>69</v>
      </c>
      <c r="AP118" s="118">
        <v>150000000</v>
      </c>
      <c r="AQ118" s="116" t="s">
        <v>1214</v>
      </c>
      <c r="AR118" s="118">
        <v>0</v>
      </c>
      <c r="AS118" s="126" t="s">
        <v>77</v>
      </c>
      <c r="AT118" s="96">
        <v>0</v>
      </c>
      <c r="AU118" s="160">
        <f t="shared" si="18"/>
        <v>150000000</v>
      </c>
      <c r="AV118" s="98">
        <f t="shared" si="19"/>
        <v>0</v>
      </c>
      <c r="AW118" s="126" t="s">
        <v>77</v>
      </c>
      <c r="AX118" s="119" t="s">
        <v>1215</v>
      </c>
      <c r="AY118" s="120" t="s">
        <v>5220</v>
      </c>
      <c r="AZ118" s="116" t="s">
        <v>69</v>
      </c>
      <c r="BA118" s="116" t="s">
        <v>3456</v>
      </c>
    </row>
    <row r="119" spans="2:53" x14ac:dyDescent="0.25">
      <c r="B119" s="116">
        <v>2024</v>
      </c>
      <c r="C119" s="116">
        <v>891780111</v>
      </c>
      <c r="D119" s="117" t="s">
        <v>64</v>
      </c>
      <c r="E119" s="118" t="s">
        <v>5219</v>
      </c>
      <c r="F119" s="118" t="s">
        <v>5218</v>
      </c>
      <c r="G119" s="119">
        <v>0</v>
      </c>
      <c r="H119" s="119" t="s">
        <v>75</v>
      </c>
      <c r="I119" s="117" t="s">
        <v>1819</v>
      </c>
      <c r="J119" s="120" t="s">
        <v>5217</v>
      </c>
      <c r="K119" s="118">
        <v>45000000</v>
      </c>
      <c r="L119" s="116" t="s">
        <v>70</v>
      </c>
      <c r="M119" s="120" t="s">
        <v>5216</v>
      </c>
      <c r="N119" s="121" t="s">
        <v>5215</v>
      </c>
      <c r="O119" s="122">
        <v>589</v>
      </c>
      <c r="P119" s="219">
        <v>45356</v>
      </c>
      <c r="Q119" s="118">
        <v>45000000</v>
      </c>
      <c r="R119" s="219">
        <v>45383</v>
      </c>
      <c r="S119" s="118">
        <v>45000000</v>
      </c>
      <c r="T119" s="119" t="s">
        <v>67</v>
      </c>
      <c r="U119" s="122">
        <v>85152695</v>
      </c>
      <c r="V119" s="120" t="s">
        <v>5071</v>
      </c>
      <c r="W119" s="275">
        <v>45383</v>
      </c>
      <c r="X119" s="219">
        <v>45383</v>
      </c>
      <c r="Y119" s="219">
        <v>45383</v>
      </c>
      <c r="Z119" s="275">
        <v>45534</v>
      </c>
      <c r="AA119" s="124">
        <f t="shared" si="15"/>
        <v>151</v>
      </c>
      <c r="AB119" s="118">
        <v>0</v>
      </c>
      <c r="AC119" s="118">
        <v>22500000</v>
      </c>
      <c r="AD119" s="118">
        <v>0</v>
      </c>
      <c r="AE119" s="126" t="s">
        <v>77</v>
      </c>
      <c r="AF119" s="124">
        <f t="shared" si="16"/>
        <v>0</v>
      </c>
      <c r="AG119" s="118">
        <v>0</v>
      </c>
      <c r="AH119" s="118">
        <v>0</v>
      </c>
      <c r="AI119" s="126" t="s">
        <v>77</v>
      </c>
      <c r="AJ119" s="119">
        <v>0</v>
      </c>
      <c r="AK119" s="126" t="s">
        <v>77</v>
      </c>
      <c r="AL119" s="126" t="s">
        <v>77</v>
      </c>
      <c r="AM119" s="124">
        <f t="shared" si="17"/>
        <v>0</v>
      </c>
      <c r="AN119" s="124">
        <f>+K119+AC119-AH119</f>
        <v>67500000</v>
      </c>
      <c r="AO119" s="119" t="s">
        <v>69</v>
      </c>
      <c r="AP119" s="118">
        <v>45000000</v>
      </c>
      <c r="AQ119" s="116" t="s">
        <v>1214</v>
      </c>
      <c r="AR119" s="118">
        <v>0</v>
      </c>
      <c r="AS119" s="126" t="s">
        <v>77</v>
      </c>
      <c r="AT119" s="96">
        <v>0</v>
      </c>
      <c r="AU119" s="160">
        <f t="shared" si="18"/>
        <v>67500000</v>
      </c>
      <c r="AV119" s="98">
        <f t="shared" si="19"/>
        <v>0</v>
      </c>
      <c r="AW119" s="126" t="s">
        <v>77</v>
      </c>
      <c r="AX119" s="119" t="s">
        <v>1215</v>
      </c>
      <c r="AY119" s="120" t="s">
        <v>5214</v>
      </c>
      <c r="AZ119" s="116" t="s">
        <v>69</v>
      </c>
      <c r="BA119" s="116" t="s">
        <v>3456</v>
      </c>
    </row>
    <row r="120" spans="2:53" x14ac:dyDescent="0.25">
      <c r="B120" s="116">
        <v>2024</v>
      </c>
      <c r="C120" s="116">
        <v>891780111</v>
      </c>
      <c r="D120" s="117" t="s">
        <v>64</v>
      </c>
      <c r="E120" s="118" t="s">
        <v>5213</v>
      </c>
      <c r="F120" s="118" t="s">
        <v>5212</v>
      </c>
      <c r="G120" s="119">
        <v>0</v>
      </c>
      <c r="H120" s="119" t="s">
        <v>75</v>
      </c>
      <c r="I120" s="117" t="s">
        <v>1819</v>
      </c>
      <c r="J120" s="120" t="s">
        <v>5211</v>
      </c>
      <c r="K120" s="118">
        <v>100000000</v>
      </c>
      <c r="L120" s="116" t="s">
        <v>70</v>
      </c>
      <c r="M120" s="120" t="s">
        <v>5210</v>
      </c>
      <c r="N120" s="121" t="s">
        <v>5209</v>
      </c>
      <c r="O120" s="122">
        <v>648</v>
      </c>
      <c r="P120" s="219">
        <v>45363</v>
      </c>
      <c r="Q120" s="118">
        <v>100000000</v>
      </c>
      <c r="R120" s="219">
        <v>45383</v>
      </c>
      <c r="S120" s="118">
        <v>100000000</v>
      </c>
      <c r="T120" s="119" t="s">
        <v>67</v>
      </c>
      <c r="U120" s="122">
        <v>85152695</v>
      </c>
      <c r="V120" s="120" t="s">
        <v>5071</v>
      </c>
      <c r="W120" s="275">
        <v>45383</v>
      </c>
      <c r="X120" s="219">
        <v>45384</v>
      </c>
      <c r="Y120" s="219">
        <v>45383</v>
      </c>
      <c r="Z120" s="275">
        <v>45656</v>
      </c>
      <c r="AA120" s="124">
        <f t="shared" si="15"/>
        <v>273</v>
      </c>
      <c r="AB120" s="118">
        <v>0</v>
      </c>
      <c r="AC120" s="118">
        <v>0</v>
      </c>
      <c r="AD120" s="118">
        <v>0</v>
      </c>
      <c r="AE120" s="126" t="s">
        <v>77</v>
      </c>
      <c r="AF120" s="124">
        <f t="shared" si="16"/>
        <v>0</v>
      </c>
      <c r="AG120" s="118">
        <v>0</v>
      </c>
      <c r="AH120" s="118">
        <v>0</v>
      </c>
      <c r="AI120" s="126" t="s">
        <v>77</v>
      </c>
      <c r="AJ120" s="119">
        <v>0</v>
      </c>
      <c r="AK120" s="126" t="s">
        <v>77</v>
      </c>
      <c r="AL120" s="126" t="s">
        <v>77</v>
      </c>
      <c r="AM120" s="124">
        <f t="shared" si="17"/>
        <v>0</v>
      </c>
      <c r="AN120" s="124">
        <f>+K120+AC120-AH120</f>
        <v>100000000</v>
      </c>
      <c r="AO120" s="119" t="s">
        <v>69</v>
      </c>
      <c r="AP120" s="118">
        <v>100000000</v>
      </c>
      <c r="AQ120" s="116" t="s">
        <v>1214</v>
      </c>
      <c r="AR120" s="118">
        <v>0</v>
      </c>
      <c r="AS120" s="126" t="s">
        <v>77</v>
      </c>
      <c r="AT120" s="96">
        <v>0</v>
      </c>
      <c r="AU120" s="160">
        <f t="shared" si="18"/>
        <v>100000000</v>
      </c>
      <c r="AV120" s="98">
        <f t="shared" si="19"/>
        <v>0</v>
      </c>
      <c r="AW120" s="126" t="s">
        <v>77</v>
      </c>
      <c r="AX120" s="119" t="s">
        <v>1215</v>
      </c>
      <c r="AY120" s="120" t="s">
        <v>5208</v>
      </c>
      <c r="AZ120" s="116" t="s">
        <v>69</v>
      </c>
      <c r="BA120" s="116" t="s">
        <v>3456</v>
      </c>
    </row>
    <row r="121" spans="2:53" x14ac:dyDescent="0.25">
      <c r="B121" s="116">
        <v>2024</v>
      </c>
      <c r="C121" s="116">
        <v>891780111</v>
      </c>
      <c r="D121" s="117" t="s">
        <v>64</v>
      </c>
      <c r="E121" s="118" t="s">
        <v>5207</v>
      </c>
      <c r="F121" s="118" t="s">
        <v>5206</v>
      </c>
      <c r="G121" s="119">
        <v>0</v>
      </c>
      <c r="H121" s="119" t="s">
        <v>75</v>
      </c>
      <c r="I121" s="117" t="s">
        <v>65</v>
      </c>
      <c r="J121" s="120" t="s">
        <v>5205</v>
      </c>
      <c r="K121" s="118">
        <v>100000000</v>
      </c>
      <c r="L121" s="116" t="s">
        <v>70</v>
      </c>
      <c r="M121" s="120" t="s">
        <v>5204</v>
      </c>
      <c r="N121" s="121" t="s">
        <v>5203</v>
      </c>
      <c r="O121" s="122">
        <v>578</v>
      </c>
      <c r="P121" s="219">
        <v>45356</v>
      </c>
      <c r="Q121" s="118">
        <v>100000000</v>
      </c>
      <c r="R121" s="219">
        <v>45383</v>
      </c>
      <c r="S121" s="118">
        <v>100000000</v>
      </c>
      <c r="T121" s="119" t="s">
        <v>67</v>
      </c>
      <c r="U121" s="122">
        <v>36665858</v>
      </c>
      <c r="V121" s="120" t="s">
        <v>1200</v>
      </c>
      <c r="W121" s="275">
        <v>45383</v>
      </c>
      <c r="X121" s="219">
        <v>45387</v>
      </c>
      <c r="Y121" s="219">
        <v>45387</v>
      </c>
      <c r="Z121" s="275">
        <v>45657</v>
      </c>
      <c r="AA121" s="124">
        <f t="shared" si="15"/>
        <v>270</v>
      </c>
      <c r="AB121" s="118">
        <v>0</v>
      </c>
      <c r="AC121" s="118">
        <v>0</v>
      </c>
      <c r="AD121" s="118">
        <v>0</v>
      </c>
      <c r="AE121" s="126" t="s">
        <v>77</v>
      </c>
      <c r="AF121" s="124">
        <f t="shared" si="16"/>
        <v>0</v>
      </c>
      <c r="AG121" s="118">
        <v>0</v>
      </c>
      <c r="AH121" s="118">
        <v>0</v>
      </c>
      <c r="AI121" s="126" t="s">
        <v>77</v>
      </c>
      <c r="AJ121" s="119">
        <v>0</v>
      </c>
      <c r="AK121" s="126" t="s">
        <v>77</v>
      </c>
      <c r="AL121" s="126" t="s">
        <v>77</v>
      </c>
      <c r="AM121" s="124">
        <f t="shared" si="17"/>
        <v>0</v>
      </c>
      <c r="AN121" s="124">
        <f>+K121+AC121-AH121</f>
        <v>100000000</v>
      </c>
      <c r="AO121" s="119" t="s">
        <v>69</v>
      </c>
      <c r="AP121" s="118">
        <v>100000000</v>
      </c>
      <c r="AQ121" s="116" t="s">
        <v>1214</v>
      </c>
      <c r="AR121" s="118">
        <v>0</v>
      </c>
      <c r="AS121" s="126" t="s">
        <v>77</v>
      </c>
      <c r="AT121" s="96">
        <v>0</v>
      </c>
      <c r="AU121" s="160">
        <f t="shared" si="18"/>
        <v>100000000</v>
      </c>
      <c r="AV121" s="98">
        <f t="shared" si="19"/>
        <v>0</v>
      </c>
      <c r="AW121" s="126" t="s">
        <v>77</v>
      </c>
      <c r="AX121" s="119" t="s">
        <v>1215</v>
      </c>
      <c r="AY121" s="120" t="s">
        <v>5202</v>
      </c>
      <c r="AZ121" s="116" t="s">
        <v>69</v>
      </c>
      <c r="BA121" s="116" t="s">
        <v>3456</v>
      </c>
    </row>
    <row r="122" spans="2:53" x14ac:dyDescent="0.25">
      <c r="B122" s="116">
        <v>2024</v>
      </c>
      <c r="C122" s="116">
        <v>891780111</v>
      </c>
      <c r="D122" s="117" t="s">
        <v>64</v>
      </c>
      <c r="E122" s="118" t="s">
        <v>5201</v>
      </c>
      <c r="F122" s="118" t="s">
        <v>5200</v>
      </c>
      <c r="G122" s="119">
        <v>0</v>
      </c>
      <c r="H122" s="119" t="s">
        <v>75</v>
      </c>
      <c r="I122" s="117" t="s">
        <v>1819</v>
      </c>
      <c r="J122" s="120" t="s">
        <v>5199</v>
      </c>
      <c r="K122" s="118">
        <v>65648750</v>
      </c>
      <c r="L122" s="116" t="s">
        <v>70</v>
      </c>
      <c r="M122" s="120" t="s">
        <v>5073</v>
      </c>
      <c r="N122" s="121" t="s">
        <v>5072</v>
      </c>
      <c r="O122" s="122">
        <v>708</v>
      </c>
      <c r="P122" s="219">
        <v>45369</v>
      </c>
      <c r="Q122" s="118">
        <v>65648750</v>
      </c>
      <c r="R122" s="219">
        <v>45383</v>
      </c>
      <c r="S122" s="118">
        <v>65648750</v>
      </c>
      <c r="T122" s="119" t="s">
        <v>67</v>
      </c>
      <c r="U122" s="122">
        <v>85152695</v>
      </c>
      <c r="V122" s="120" t="s">
        <v>5071</v>
      </c>
      <c r="W122" s="275">
        <v>45383</v>
      </c>
      <c r="X122" s="219">
        <v>45383</v>
      </c>
      <c r="Y122" s="219">
        <v>45383</v>
      </c>
      <c r="Z122" s="275">
        <v>45504</v>
      </c>
      <c r="AA122" s="124">
        <f t="shared" si="15"/>
        <v>121</v>
      </c>
      <c r="AB122" s="118">
        <v>0</v>
      </c>
      <c r="AC122" s="118">
        <v>0</v>
      </c>
      <c r="AD122" s="118">
        <v>0</v>
      </c>
      <c r="AE122" s="126" t="s">
        <v>77</v>
      </c>
      <c r="AF122" s="124">
        <f t="shared" si="16"/>
        <v>0</v>
      </c>
      <c r="AG122" s="118">
        <v>0</v>
      </c>
      <c r="AH122" s="118">
        <v>0</v>
      </c>
      <c r="AI122" s="126" t="s">
        <v>77</v>
      </c>
      <c r="AJ122" s="119">
        <v>0</v>
      </c>
      <c r="AK122" s="126" t="s">
        <v>77</v>
      </c>
      <c r="AL122" s="126" t="s">
        <v>77</v>
      </c>
      <c r="AM122" s="124">
        <f t="shared" si="17"/>
        <v>0</v>
      </c>
      <c r="AN122" s="124">
        <f>+K122+AC122-AH122</f>
        <v>65648750</v>
      </c>
      <c r="AO122" s="119" t="s">
        <v>69</v>
      </c>
      <c r="AP122" s="118">
        <v>65648750</v>
      </c>
      <c r="AQ122" s="116" t="s">
        <v>1214</v>
      </c>
      <c r="AR122" s="118">
        <v>0</v>
      </c>
      <c r="AS122" s="126" t="s">
        <v>77</v>
      </c>
      <c r="AT122" s="96">
        <v>0</v>
      </c>
      <c r="AU122" s="160">
        <f t="shared" si="18"/>
        <v>65648750</v>
      </c>
      <c r="AV122" s="98">
        <f t="shared" si="19"/>
        <v>0</v>
      </c>
      <c r="AW122" s="126" t="s">
        <v>77</v>
      </c>
      <c r="AX122" s="119" t="s">
        <v>1215</v>
      </c>
      <c r="AY122" s="120" t="s">
        <v>5198</v>
      </c>
      <c r="AZ122" s="116" t="s">
        <v>69</v>
      </c>
      <c r="BA122" s="116" t="s">
        <v>3456</v>
      </c>
    </row>
    <row r="123" spans="2:53" x14ac:dyDescent="0.25">
      <c r="B123" s="116">
        <v>2024</v>
      </c>
      <c r="C123" s="116">
        <v>891780111</v>
      </c>
      <c r="D123" s="117" t="s">
        <v>64</v>
      </c>
      <c r="E123" s="118" t="s">
        <v>5197</v>
      </c>
      <c r="F123" s="118" t="s">
        <v>5196</v>
      </c>
      <c r="G123" s="119">
        <v>0</v>
      </c>
      <c r="H123" s="119" t="s">
        <v>75</v>
      </c>
      <c r="I123" s="117" t="s">
        <v>65</v>
      </c>
      <c r="J123" s="120" t="s">
        <v>5195</v>
      </c>
      <c r="K123" s="118">
        <v>6697104</v>
      </c>
      <c r="L123" s="116" t="s">
        <v>70</v>
      </c>
      <c r="M123" s="120" t="s">
        <v>5194</v>
      </c>
      <c r="N123" s="121" t="s">
        <v>5193</v>
      </c>
      <c r="O123" s="122">
        <v>704</v>
      </c>
      <c r="P123" s="219">
        <v>45366</v>
      </c>
      <c r="Q123" s="118">
        <v>35247833.5</v>
      </c>
      <c r="R123" s="219">
        <v>45387</v>
      </c>
      <c r="S123" s="118">
        <v>6697104</v>
      </c>
      <c r="T123" s="119" t="s">
        <v>67</v>
      </c>
      <c r="U123" s="122">
        <v>85467461</v>
      </c>
      <c r="V123" s="120" t="s">
        <v>4894</v>
      </c>
      <c r="W123" s="275">
        <v>45387</v>
      </c>
      <c r="X123" s="219">
        <v>45387</v>
      </c>
      <c r="Y123" s="219" t="s">
        <v>77</v>
      </c>
      <c r="Z123" s="219">
        <v>45407</v>
      </c>
      <c r="AA123" s="124">
        <f t="shared" si="15"/>
        <v>20</v>
      </c>
      <c r="AB123" s="118">
        <v>0</v>
      </c>
      <c r="AC123" s="118">
        <v>0</v>
      </c>
      <c r="AD123" s="118">
        <v>0</v>
      </c>
      <c r="AE123" s="126" t="s">
        <v>77</v>
      </c>
      <c r="AF123" s="124">
        <f t="shared" si="16"/>
        <v>0</v>
      </c>
      <c r="AG123" s="118">
        <v>0</v>
      </c>
      <c r="AH123" s="118">
        <v>0</v>
      </c>
      <c r="AI123" s="126" t="s">
        <v>77</v>
      </c>
      <c r="AJ123" s="119">
        <v>0</v>
      </c>
      <c r="AK123" s="126" t="s">
        <v>77</v>
      </c>
      <c r="AL123" s="126" t="s">
        <v>77</v>
      </c>
      <c r="AM123" s="124">
        <f t="shared" si="17"/>
        <v>0</v>
      </c>
      <c r="AN123" s="124">
        <f>+K123+AC123-AH123</f>
        <v>6697104</v>
      </c>
      <c r="AO123" s="119" t="s">
        <v>69</v>
      </c>
      <c r="AP123" s="118">
        <v>6697104</v>
      </c>
      <c r="AQ123" s="116" t="s">
        <v>1214</v>
      </c>
      <c r="AR123" s="118">
        <v>0</v>
      </c>
      <c r="AS123" s="126" t="s">
        <v>77</v>
      </c>
      <c r="AT123" s="96">
        <v>0</v>
      </c>
      <c r="AU123" s="160">
        <f t="shared" si="18"/>
        <v>6697104</v>
      </c>
      <c r="AV123" s="98">
        <f t="shared" si="19"/>
        <v>0</v>
      </c>
      <c r="AW123" s="126" t="s">
        <v>77</v>
      </c>
      <c r="AX123" s="119" t="s">
        <v>1215</v>
      </c>
      <c r="AY123" s="120" t="s">
        <v>5192</v>
      </c>
      <c r="AZ123" s="116" t="s">
        <v>69</v>
      </c>
      <c r="BA123" s="116" t="s">
        <v>3456</v>
      </c>
    </row>
    <row r="124" spans="2:53" x14ac:dyDescent="0.25">
      <c r="B124" s="116">
        <v>2024</v>
      </c>
      <c r="C124" s="116">
        <v>891780111</v>
      </c>
      <c r="D124" s="117" t="s">
        <v>64</v>
      </c>
      <c r="E124" s="118" t="s">
        <v>5191</v>
      </c>
      <c r="F124" s="118" t="s">
        <v>5190</v>
      </c>
      <c r="G124" s="119">
        <v>0</v>
      </c>
      <c r="H124" s="119" t="s">
        <v>75</v>
      </c>
      <c r="I124" s="117" t="s">
        <v>65</v>
      </c>
      <c r="J124" s="120" t="s">
        <v>5189</v>
      </c>
      <c r="K124" s="118">
        <v>11535000</v>
      </c>
      <c r="L124" s="116" t="s">
        <v>70</v>
      </c>
      <c r="M124" s="120" t="s">
        <v>5188</v>
      </c>
      <c r="N124" s="121" t="s">
        <v>5187</v>
      </c>
      <c r="O124" s="122">
        <v>699</v>
      </c>
      <c r="P124" s="219">
        <v>45366</v>
      </c>
      <c r="Q124" s="118">
        <v>11535000</v>
      </c>
      <c r="R124" s="219">
        <v>45391</v>
      </c>
      <c r="S124" s="118">
        <v>11535000</v>
      </c>
      <c r="T124" s="119" t="s">
        <v>67</v>
      </c>
      <c r="U124" s="122">
        <v>36693503</v>
      </c>
      <c r="V124" s="120" t="s">
        <v>5186</v>
      </c>
      <c r="W124" s="275">
        <v>45391</v>
      </c>
      <c r="X124" s="219">
        <v>45397</v>
      </c>
      <c r="Y124" s="219" t="s">
        <v>77</v>
      </c>
      <c r="Z124" s="275">
        <v>45657</v>
      </c>
      <c r="AA124" s="124">
        <f t="shared" si="15"/>
        <v>260</v>
      </c>
      <c r="AB124" s="118">
        <v>0</v>
      </c>
      <c r="AC124" s="118">
        <v>0</v>
      </c>
      <c r="AD124" s="118">
        <v>0</v>
      </c>
      <c r="AE124" s="126" t="s">
        <v>77</v>
      </c>
      <c r="AF124" s="124">
        <f t="shared" si="16"/>
        <v>0</v>
      </c>
      <c r="AG124" s="118">
        <v>0</v>
      </c>
      <c r="AH124" s="118">
        <v>0</v>
      </c>
      <c r="AI124" s="126" t="s">
        <v>77</v>
      </c>
      <c r="AJ124" s="119">
        <v>0</v>
      </c>
      <c r="AK124" s="126" t="s">
        <v>77</v>
      </c>
      <c r="AL124" s="126" t="s">
        <v>77</v>
      </c>
      <c r="AM124" s="124">
        <f t="shared" si="17"/>
        <v>0</v>
      </c>
      <c r="AN124" s="124">
        <f>+K124+AC124-AH124</f>
        <v>11535000</v>
      </c>
      <c r="AO124" s="119" t="s">
        <v>69</v>
      </c>
      <c r="AP124" s="118">
        <v>11535000</v>
      </c>
      <c r="AQ124" s="116" t="s">
        <v>1214</v>
      </c>
      <c r="AR124" s="118">
        <v>0</v>
      </c>
      <c r="AS124" s="126" t="s">
        <v>77</v>
      </c>
      <c r="AT124" s="96">
        <v>0</v>
      </c>
      <c r="AU124" s="160">
        <f t="shared" si="18"/>
        <v>11535000</v>
      </c>
      <c r="AV124" s="98">
        <f t="shared" si="19"/>
        <v>0</v>
      </c>
      <c r="AW124" s="126" t="s">
        <v>77</v>
      </c>
      <c r="AX124" s="119" t="s">
        <v>1215</v>
      </c>
      <c r="AY124" s="120" t="s">
        <v>5185</v>
      </c>
      <c r="AZ124" s="116" t="s">
        <v>69</v>
      </c>
      <c r="BA124" s="116" t="s">
        <v>3456</v>
      </c>
    </row>
    <row r="125" spans="2:53" x14ac:dyDescent="0.25">
      <c r="B125" s="116">
        <v>2024</v>
      </c>
      <c r="C125" s="116">
        <v>891780111</v>
      </c>
      <c r="D125" s="117" t="s">
        <v>64</v>
      </c>
      <c r="E125" s="118" t="s">
        <v>5184</v>
      </c>
      <c r="F125" s="118" t="s">
        <v>5183</v>
      </c>
      <c r="G125" s="119">
        <v>0</v>
      </c>
      <c r="H125" s="119" t="s">
        <v>75</v>
      </c>
      <c r="I125" s="117" t="s">
        <v>65</v>
      </c>
      <c r="J125" s="120" t="s">
        <v>5182</v>
      </c>
      <c r="K125" s="118">
        <v>28548587</v>
      </c>
      <c r="L125" s="116" t="s">
        <v>70</v>
      </c>
      <c r="M125" s="120" t="s">
        <v>5181</v>
      </c>
      <c r="N125" s="121" t="s">
        <v>5180</v>
      </c>
      <c r="O125" s="122">
        <v>704</v>
      </c>
      <c r="P125" s="219">
        <v>45366</v>
      </c>
      <c r="Q125" s="118">
        <v>35247833.5</v>
      </c>
      <c r="R125" s="219">
        <v>45392</v>
      </c>
      <c r="S125" s="118">
        <v>28548587</v>
      </c>
      <c r="T125" s="119" t="s">
        <v>67</v>
      </c>
      <c r="U125" s="122">
        <v>85467461</v>
      </c>
      <c r="V125" s="120" t="s">
        <v>4894</v>
      </c>
      <c r="W125" s="275">
        <v>45392</v>
      </c>
      <c r="X125" s="219">
        <v>45392</v>
      </c>
      <c r="Y125" s="219" t="s">
        <v>77</v>
      </c>
      <c r="Z125" s="219">
        <v>45420</v>
      </c>
      <c r="AA125" s="124">
        <f t="shared" si="15"/>
        <v>28</v>
      </c>
      <c r="AB125" s="118">
        <v>0</v>
      </c>
      <c r="AC125" s="118">
        <v>0</v>
      </c>
      <c r="AD125" s="118">
        <v>0</v>
      </c>
      <c r="AE125" s="126" t="s">
        <v>77</v>
      </c>
      <c r="AF125" s="124">
        <f t="shared" si="16"/>
        <v>0</v>
      </c>
      <c r="AG125" s="118">
        <v>0</v>
      </c>
      <c r="AH125" s="118">
        <v>0</v>
      </c>
      <c r="AI125" s="126" t="s">
        <v>77</v>
      </c>
      <c r="AJ125" s="119">
        <v>0</v>
      </c>
      <c r="AK125" s="126" t="s">
        <v>77</v>
      </c>
      <c r="AL125" s="126" t="s">
        <v>77</v>
      </c>
      <c r="AM125" s="124">
        <f t="shared" si="17"/>
        <v>0</v>
      </c>
      <c r="AN125" s="124">
        <f>+K125+AC125-AH125</f>
        <v>28548587</v>
      </c>
      <c r="AO125" s="119" t="s">
        <v>69</v>
      </c>
      <c r="AP125" s="118">
        <v>28548587</v>
      </c>
      <c r="AQ125" s="116" t="s">
        <v>1214</v>
      </c>
      <c r="AR125" s="118">
        <v>0</v>
      </c>
      <c r="AS125" s="126" t="s">
        <v>77</v>
      </c>
      <c r="AT125" s="96">
        <v>0</v>
      </c>
      <c r="AU125" s="160">
        <f t="shared" si="18"/>
        <v>28548587</v>
      </c>
      <c r="AV125" s="98">
        <f t="shared" si="19"/>
        <v>0</v>
      </c>
      <c r="AW125" s="126" t="s">
        <v>77</v>
      </c>
      <c r="AX125" s="119" t="s">
        <v>1215</v>
      </c>
      <c r="AY125" s="120" t="s">
        <v>5179</v>
      </c>
      <c r="AZ125" s="116" t="s">
        <v>69</v>
      </c>
      <c r="BA125" s="116" t="s">
        <v>3456</v>
      </c>
    </row>
    <row r="126" spans="2:53" x14ac:dyDescent="0.25">
      <c r="B126" s="116">
        <v>2024</v>
      </c>
      <c r="C126" s="116">
        <v>891780111</v>
      </c>
      <c r="D126" s="117" t="s">
        <v>64</v>
      </c>
      <c r="E126" s="118" t="s">
        <v>5178</v>
      </c>
      <c r="F126" s="118" t="s">
        <v>5177</v>
      </c>
      <c r="G126" s="119">
        <v>0</v>
      </c>
      <c r="H126" s="119" t="s">
        <v>75</v>
      </c>
      <c r="I126" s="117" t="s">
        <v>65</v>
      </c>
      <c r="J126" s="120" t="s">
        <v>5176</v>
      </c>
      <c r="K126" s="118">
        <v>3944000</v>
      </c>
      <c r="L126" s="116" t="s">
        <v>70</v>
      </c>
      <c r="M126" s="120" t="s">
        <v>5175</v>
      </c>
      <c r="N126" s="121" t="s">
        <v>5122</v>
      </c>
      <c r="O126" s="122">
        <v>862</v>
      </c>
      <c r="P126" s="219">
        <v>45390</v>
      </c>
      <c r="Q126" s="118">
        <v>3944000</v>
      </c>
      <c r="R126" s="219">
        <v>45394</v>
      </c>
      <c r="S126" s="118">
        <v>3944000</v>
      </c>
      <c r="T126" s="119" t="s">
        <v>67</v>
      </c>
      <c r="U126" s="122">
        <v>72175282</v>
      </c>
      <c r="V126" s="120" t="s">
        <v>1197</v>
      </c>
      <c r="W126" s="275">
        <v>45394</v>
      </c>
      <c r="X126" s="219">
        <v>45394</v>
      </c>
      <c r="Y126" s="219" t="s">
        <v>77</v>
      </c>
      <c r="Z126" s="275">
        <v>45657</v>
      </c>
      <c r="AA126" s="124">
        <f t="shared" si="15"/>
        <v>263</v>
      </c>
      <c r="AB126" s="118">
        <v>0</v>
      </c>
      <c r="AC126" s="118">
        <v>0</v>
      </c>
      <c r="AD126" s="118">
        <v>0</v>
      </c>
      <c r="AE126" s="126" t="s">
        <v>77</v>
      </c>
      <c r="AF126" s="124">
        <f t="shared" si="16"/>
        <v>0</v>
      </c>
      <c r="AG126" s="118">
        <v>0</v>
      </c>
      <c r="AH126" s="118">
        <v>0</v>
      </c>
      <c r="AI126" s="126" t="s">
        <v>77</v>
      </c>
      <c r="AJ126" s="119">
        <v>0</v>
      </c>
      <c r="AK126" s="126" t="s">
        <v>77</v>
      </c>
      <c r="AL126" s="126" t="s">
        <v>77</v>
      </c>
      <c r="AM126" s="124">
        <f t="shared" si="17"/>
        <v>0</v>
      </c>
      <c r="AN126" s="124">
        <f>+K126+AC126-AH126</f>
        <v>3944000</v>
      </c>
      <c r="AO126" s="119" t="s">
        <v>69</v>
      </c>
      <c r="AP126" s="118">
        <v>3944000</v>
      </c>
      <c r="AQ126" s="116" t="s">
        <v>1214</v>
      </c>
      <c r="AR126" s="118">
        <v>0</v>
      </c>
      <c r="AS126" s="126" t="s">
        <v>77</v>
      </c>
      <c r="AT126" s="96">
        <v>0</v>
      </c>
      <c r="AU126" s="160">
        <f t="shared" si="18"/>
        <v>3944000</v>
      </c>
      <c r="AV126" s="98">
        <f t="shared" si="19"/>
        <v>0</v>
      </c>
      <c r="AW126" s="126" t="s">
        <v>77</v>
      </c>
      <c r="AX126" s="119" t="s">
        <v>1215</v>
      </c>
      <c r="AY126" s="120" t="s">
        <v>5174</v>
      </c>
      <c r="AZ126" s="116" t="s">
        <v>69</v>
      </c>
      <c r="BA126" s="116" t="s">
        <v>3456</v>
      </c>
    </row>
    <row r="127" spans="2:53" x14ac:dyDescent="0.25">
      <c r="B127" s="116">
        <v>2024</v>
      </c>
      <c r="C127" s="116">
        <v>891780111</v>
      </c>
      <c r="D127" s="117" t="s">
        <v>64</v>
      </c>
      <c r="E127" s="118" t="s">
        <v>5173</v>
      </c>
      <c r="F127" s="118" t="s">
        <v>5172</v>
      </c>
      <c r="G127" s="119">
        <v>0</v>
      </c>
      <c r="H127" s="119" t="s">
        <v>75</v>
      </c>
      <c r="I127" s="117" t="s">
        <v>65</v>
      </c>
      <c r="J127" s="120" t="s">
        <v>5171</v>
      </c>
      <c r="K127" s="118">
        <v>32000000</v>
      </c>
      <c r="L127" s="116" t="s">
        <v>70</v>
      </c>
      <c r="M127" s="120" t="s">
        <v>5170</v>
      </c>
      <c r="N127" s="121" t="s">
        <v>5169</v>
      </c>
      <c r="O127" s="122">
        <v>806</v>
      </c>
      <c r="P127" s="219">
        <v>45384</v>
      </c>
      <c r="Q127" s="118">
        <v>32000000</v>
      </c>
      <c r="R127" s="219">
        <v>45399</v>
      </c>
      <c r="S127" s="118">
        <v>32000000</v>
      </c>
      <c r="T127" s="119" t="s">
        <v>67</v>
      </c>
      <c r="U127" s="122">
        <v>36665858</v>
      </c>
      <c r="V127" s="120" t="s">
        <v>1200</v>
      </c>
      <c r="W127" s="275">
        <v>45399</v>
      </c>
      <c r="X127" s="219">
        <v>45399</v>
      </c>
      <c r="Y127" s="219" t="s">
        <v>77</v>
      </c>
      <c r="Z127" s="275">
        <v>45657</v>
      </c>
      <c r="AA127" s="124">
        <f t="shared" si="15"/>
        <v>258</v>
      </c>
      <c r="AB127" s="118">
        <v>0</v>
      </c>
      <c r="AC127" s="118">
        <v>0</v>
      </c>
      <c r="AD127" s="118">
        <v>0</v>
      </c>
      <c r="AE127" s="126" t="s">
        <v>77</v>
      </c>
      <c r="AF127" s="124">
        <f t="shared" si="16"/>
        <v>0</v>
      </c>
      <c r="AG127" s="118">
        <v>0</v>
      </c>
      <c r="AH127" s="118">
        <v>0</v>
      </c>
      <c r="AI127" s="126" t="s">
        <v>77</v>
      </c>
      <c r="AJ127" s="119">
        <v>0</v>
      </c>
      <c r="AK127" s="126" t="s">
        <v>77</v>
      </c>
      <c r="AL127" s="126" t="s">
        <v>77</v>
      </c>
      <c r="AM127" s="124">
        <f t="shared" si="17"/>
        <v>0</v>
      </c>
      <c r="AN127" s="124">
        <f>+K127+AC127-AH127</f>
        <v>32000000</v>
      </c>
      <c r="AO127" s="119" t="s">
        <v>69</v>
      </c>
      <c r="AP127" s="118">
        <v>32000000</v>
      </c>
      <c r="AQ127" s="116" t="s">
        <v>1214</v>
      </c>
      <c r="AR127" s="118">
        <v>0</v>
      </c>
      <c r="AS127" s="126" t="s">
        <v>77</v>
      </c>
      <c r="AT127" s="96">
        <v>0</v>
      </c>
      <c r="AU127" s="160">
        <f t="shared" si="18"/>
        <v>32000000</v>
      </c>
      <c r="AV127" s="98">
        <f t="shared" si="19"/>
        <v>0</v>
      </c>
      <c r="AW127" s="126" t="s">
        <v>77</v>
      </c>
      <c r="AX127" s="119" t="s">
        <v>1215</v>
      </c>
      <c r="AY127" s="120" t="s">
        <v>5168</v>
      </c>
      <c r="AZ127" s="116" t="s">
        <v>69</v>
      </c>
      <c r="BA127" s="116" t="s">
        <v>3456</v>
      </c>
    </row>
    <row r="128" spans="2:53" x14ac:dyDescent="0.25">
      <c r="B128" s="116">
        <v>2024</v>
      </c>
      <c r="C128" s="116">
        <v>891780111</v>
      </c>
      <c r="D128" s="117" t="s">
        <v>64</v>
      </c>
      <c r="E128" s="118" t="s">
        <v>5167</v>
      </c>
      <c r="F128" s="118" t="s">
        <v>5166</v>
      </c>
      <c r="G128" s="119">
        <v>0</v>
      </c>
      <c r="H128" s="119" t="s">
        <v>75</v>
      </c>
      <c r="I128" s="117" t="s">
        <v>1819</v>
      </c>
      <c r="J128" s="120" t="s">
        <v>5165</v>
      </c>
      <c r="K128" s="118">
        <v>7996800</v>
      </c>
      <c r="L128" s="116" t="s">
        <v>70</v>
      </c>
      <c r="M128" s="120" t="s">
        <v>5164</v>
      </c>
      <c r="N128" s="121" t="s">
        <v>5163</v>
      </c>
      <c r="O128" s="122">
        <v>986</v>
      </c>
      <c r="P128" s="219">
        <v>45400</v>
      </c>
      <c r="Q128" s="118">
        <v>7996800</v>
      </c>
      <c r="R128" s="219">
        <v>45412</v>
      </c>
      <c r="S128" s="118">
        <v>7996800</v>
      </c>
      <c r="T128" s="119" t="s">
        <v>67</v>
      </c>
      <c r="U128" s="122">
        <v>85152695</v>
      </c>
      <c r="V128" s="120" t="s">
        <v>5071</v>
      </c>
      <c r="W128" s="275">
        <v>45412</v>
      </c>
      <c r="X128" s="275">
        <v>45414</v>
      </c>
      <c r="Y128" s="275">
        <v>45414</v>
      </c>
      <c r="Z128" s="275">
        <v>45442</v>
      </c>
      <c r="AA128" s="124">
        <f t="shared" si="15"/>
        <v>28</v>
      </c>
      <c r="AB128" s="118">
        <v>0</v>
      </c>
      <c r="AC128" s="118">
        <v>0</v>
      </c>
      <c r="AD128" s="118">
        <v>0</v>
      </c>
      <c r="AE128" s="126" t="s">
        <v>77</v>
      </c>
      <c r="AF128" s="124">
        <f t="shared" si="16"/>
        <v>0</v>
      </c>
      <c r="AG128" s="118">
        <v>0</v>
      </c>
      <c r="AH128" s="118">
        <v>0</v>
      </c>
      <c r="AI128" s="126" t="s">
        <v>77</v>
      </c>
      <c r="AJ128" s="119">
        <v>0</v>
      </c>
      <c r="AK128" s="126" t="s">
        <v>77</v>
      </c>
      <c r="AL128" s="126" t="s">
        <v>77</v>
      </c>
      <c r="AM128" s="124">
        <f t="shared" si="17"/>
        <v>0</v>
      </c>
      <c r="AN128" s="124">
        <f>+K128+AC128-AH128</f>
        <v>7996800</v>
      </c>
      <c r="AO128" s="119" t="s">
        <v>69</v>
      </c>
      <c r="AP128" s="118">
        <v>7996800</v>
      </c>
      <c r="AQ128" s="116" t="s">
        <v>1214</v>
      </c>
      <c r="AR128" s="118">
        <v>0</v>
      </c>
      <c r="AS128" s="126" t="s">
        <v>77</v>
      </c>
      <c r="AT128" s="96">
        <v>0</v>
      </c>
      <c r="AU128" s="160">
        <f t="shared" si="18"/>
        <v>7996800</v>
      </c>
      <c r="AV128" s="98">
        <f t="shared" si="19"/>
        <v>0</v>
      </c>
      <c r="AW128" s="126" t="s">
        <v>77</v>
      </c>
      <c r="AX128" s="119" t="s">
        <v>1215</v>
      </c>
      <c r="AY128" s="120" t="s">
        <v>5162</v>
      </c>
      <c r="AZ128" s="116" t="s">
        <v>69</v>
      </c>
      <c r="BA128" s="116" t="s">
        <v>3456</v>
      </c>
    </row>
    <row r="129" spans="2:53" x14ac:dyDescent="0.25">
      <c r="B129" s="116">
        <v>2024</v>
      </c>
      <c r="C129" s="116">
        <v>891780111</v>
      </c>
      <c r="D129" s="117" t="s">
        <v>64</v>
      </c>
      <c r="E129" s="118" t="s">
        <v>5161</v>
      </c>
      <c r="F129" s="118" t="s">
        <v>5160</v>
      </c>
      <c r="G129" s="119">
        <v>0</v>
      </c>
      <c r="H129" s="119" t="s">
        <v>75</v>
      </c>
      <c r="I129" s="117" t="s">
        <v>65</v>
      </c>
      <c r="J129" s="120" t="s">
        <v>5159</v>
      </c>
      <c r="K129" s="118">
        <v>40000000</v>
      </c>
      <c r="L129" s="116" t="s">
        <v>70</v>
      </c>
      <c r="M129" s="120" t="s">
        <v>5158</v>
      </c>
      <c r="N129" s="121" t="s">
        <v>5157</v>
      </c>
      <c r="O129" s="122">
        <v>1048</v>
      </c>
      <c r="P129" s="219">
        <v>45407</v>
      </c>
      <c r="Q129" s="118">
        <v>40000000</v>
      </c>
      <c r="R129" s="219">
        <v>45412</v>
      </c>
      <c r="S129" s="118">
        <v>40000000</v>
      </c>
      <c r="T129" s="119" t="s">
        <v>67</v>
      </c>
      <c r="U129" s="122">
        <v>36665858</v>
      </c>
      <c r="V129" s="120" t="s">
        <v>1200</v>
      </c>
      <c r="W129" s="275">
        <v>45412</v>
      </c>
      <c r="X129" s="219">
        <v>45412</v>
      </c>
      <c r="Y129" s="219" t="s">
        <v>77</v>
      </c>
      <c r="Z129" s="275">
        <v>45657</v>
      </c>
      <c r="AA129" s="124">
        <f t="shared" si="15"/>
        <v>245</v>
      </c>
      <c r="AB129" s="118">
        <v>0</v>
      </c>
      <c r="AC129" s="118">
        <v>0</v>
      </c>
      <c r="AD129" s="118">
        <v>0</v>
      </c>
      <c r="AE129" s="126" t="s">
        <v>77</v>
      </c>
      <c r="AF129" s="124">
        <f t="shared" si="16"/>
        <v>0</v>
      </c>
      <c r="AG129" s="118">
        <v>0</v>
      </c>
      <c r="AH129" s="118">
        <v>0</v>
      </c>
      <c r="AI129" s="126" t="s">
        <v>77</v>
      </c>
      <c r="AJ129" s="119">
        <v>0</v>
      </c>
      <c r="AK129" s="126" t="s">
        <v>77</v>
      </c>
      <c r="AL129" s="126" t="s">
        <v>77</v>
      </c>
      <c r="AM129" s="124">
        <f t="shared" si="17"/>
        <v>0</v>
      </c>
      <c r="AN129" s="124">
        <f>+K129+AC129-AH129</f>
        <v>40000000</v>
      </c>
      <c r="AO129" s="119" t="s">
        <v>69</v>
      </c>
      <c r="AP129" s="118">
        <v>40000000</v>
      </c>
      <c r="AQ129" s="116" t="s">
        <v>1214</v>
      </c>
      <c r="AR129" s="118">
        <v>0</v>
      </c>
      <c r="AS129" s="126" t="s">
        <v>77</v>
      </c>
      <c r="AT129" s="96">
        <v>0</v>
      </c>
      <c r="AU129" s="160">
        <f t="shared" si="18"/>
        <v>40000000</v>
      </c>
      <c r="AV129" s="98">
        <f t="shared" si="19"/>
        <v>0</v>
      </c>
      <c r="AW129" s="126" t="s">
        <v>77</v>
      </c>
      <c r="AX129" s="119" t="s">
        <v>1215</v>
      </c>
      <c r="AY129" s="120" t="s">
        <v>5156</v>
      </c>
      <c r="AZ129" s="116" t="s">
        <v>69</v>
      </c>
      <c r="BA129" s="116" t="s">
        <v>3456</v>
      </c>
    </row>
    <row r="130" spans="2:53" x14ac:dyDescent="0.25">
      <c r="B130" s="116">
        <v>2024</v>
      </c>
      <c r="C130" s="116">
        <v>891780111</v>
      </c>
      <c r="D130" s="117" t="s">
        <v>64</v>
      </c>
      <c r="E130" s="172" t="s">
        <v>5155</v>
      </c>
      <c r="F130" s="118" t="s">
        <v>5154</v>
      </c>
      <c r="G130" s="119">
        <v>0</v>
      </c>
      <c r="H130" s="119" t="s">
        <v>75</v>
      </c>
      <c r="I130" s="117" t="s">
        <v>65</v>
      </c>
      <c r="J130" s="120" t="s">
        <v>5153</v>
      </c>
      <c r="K130" s="118">
        <v>11821820</v>
      </c>
      <c r="L130" s="116" t="s">
        <v>70</v>
      </c>
      <c r="M130" s="120" t="s">
        <v>5152</v>
      </c>
      <c r="N130" s="121" t="s">
        <v>5151</v>
      </c>
      <c r="O130" s="122">
        <v>1075</v>
      </c>
      <c r="P130" s="219">
        <v>45411</v>
      </c>
      <c r="Q130" s="118">
        <v>11821820</v>
      </c>
      <c r="R130" s="219">
        <v>45420</v>
      </c>
      <c r="S130" s="118">
        <v>11821820</v>
      </c>
      <c r="T130" s="119" t="s">
        <v>67</v>
      </c>
      <c r="U130" s="122">
        <v>85467461</v>
      </c>
      <c r="V130" s="120" t="s">
        <v>4894</v>
      </c>
      <c r="W130" s="275">
        <v>45420</v>
      </c>
      <c r="X130" s="219">
        <v>45420</v>
      </c>
      <c r="Y130" s="219" t="s">
        <v>77</v>
      </c>
      <c r="Z130" s="275">
        <v>45657</v>
      </c>
      <c r="AA130" s="124">
        <f t="shared" si="15"/>
        <v>237</v>
      </c>
      <c r="AB130" s="118">
        <v>0</v>
      </c>
      <c r="AC130" s="118">
        <v>0</v>
      </c>
      <c r="AD130" s="118">
        <v>0</v>
      </c>
      <c r="AE130" s="126" t="s">
        <v>77</v>
      </c>
      <c r="AF130" s="124">
        <f t="shared" si="16"/>
        <v>0</v>
      </c>
      <c r="AG130" s="118">
        <v>0</v>
      </c>
      <c r="AH130" s="118">
        <v>0</v>
      </c>
      <c r="AI130" s="126" t="s">
        <v>77</v>
      </c>
      <c r="AJ130" s="119">
        <v>0</v>
      </c>
      <c r="AK130" s="126" t="s">
        <v>77</v>
      </c>
      <c r="AL130" s="126" t="s">
        <v>77</v>
      </c>
      <c r="AM130" s="124">
        <f t="shared" si="17"/>
        <v>0</v>
      </c>
      <c r="AN130" s="124">
        <f>+K130+AC130-AH130</f>
        <v>11821820</v>
      </c>
      <c r="AO130" s="119" t="s">
        <v>69</v>
      </c>
      <c r="AP130" s="118">
        <v>11821820</v>
      </c>
      <c r="AQ130" s="116" t="s">
        <v>1214</v>
      </c>
      <c r="AR130" s="118">
        <v>0</v>
      </c>
      <c r="AS130" s="126" t="s">
        <v>77</v>
      </c>
      <c r="AT130" s="96">
        <v>0</v>
      </c>
      <c r="AU130" s="160">
        <f t="shared" si="18"/>
        <v>11821820</v>
      </c>
      <c r="AV130" s="98">
        <f t="shared" si="19"/>
        <v>0</v>
      </c>
      <c r="AW130" s="126" t="s">
        <v>5150</v>
      </c>
      <c r="AX130" s="119"/>
      <c r="AY130" s="120" t="s">
        <v>5149</v>
      </c>
      <c r="AZ130" s="116" t="s">
        <v>69</v>
      </c>
      <c r="BA130" s="116" t="s">
        <v>3456</v>
      </c>
    </row>
    <row r="131" spans="2:53" x14ac:dyDescent="0.25">
      <c r="B131" s="116">
        <v>2024</v>
      </c>
      <c r="C131" s="116">
        <v>891780111</v>
      </c>
      <c r="D131" s="117" t="s">
        <v>64</v>
      </c>
      <c r="E131" s="172" t="s">
        <v>5148</v>
      </c>
      <c r="F131" s="118" t="s">
        <v>5147</v>
      </c>
      <c r="G131" s="119">
        <v>0</v>
      </c>
      <c r="H131" s="119" t="s">
        <v>75</v>
      </c>
      <c r="I131" s="117" t="s">
        <v>65</v>
      </c>
      <c r="J131" s="120" t="s">
        <v>5146</v>
      </c>
      <c r="K131" s="118">
        <v>199964000</v>
      </c>
      <c r="L131" s="116" t="s">
        <v>70</v>
      </c>
      <c r="M131" s="120" t="s">
        <v>5145</v>
      </c>
      <c r="N131" s="121" t="s">
        <v>5144</v>
      </c>
      <c r="O131" s="122">
        <v>778</v>
      </c>
      <c r="P131" s="219">
        <v>45372</v>
      </c>
      <c r="Q131" s="118">
        <v>199964000</v>
      </c>
      <c r="R131" s="219">
        <v>45428</v>
      </c>
      <c r="S131" s="118">
        <v>199964000</v>
      </c>
      <c r="T131" s="119" t="s">
        <v>67</v>
      </c>
      <c r="U131" s="122">
        <v>45507423</v>
      </c>
      <c r="V131" s="120" t="s">
        <v>5143</v>
      </c>
      <c r="W131" s="275">
        <v>45428</v>
      </c>
      <c r="X131" s="219">
        <v>45436</v>
      </c>
      <c r="Y131" s="219">
        <v>45436</v>
      </c>
      <c r="Z131" s="275">
        <v>45657</v>
      </c>
      <c r="AA131" s="124">
        <f t="shared" si="15"/>
        <v>221</v>
      </c>
      <c r="AB131" s="118">
        <v>0</v>
      </c>
      <c r="AC131" s="118">
        <v>0</v>
      </c>
      <c r="AD131" s="118">
        <v>0</v>
      </c>
      <c r="AE131" s="126" t="s">
        <v>77</v>
      </c>
      <c r="AF131" s="124">
        <f t="shared" si="16"/>
        <v>0</v>
      </c>
      <c r="AG131" s="118">
        <v>0</v>
      </c>
      <c r="AH131" s="118">
        <v>0</v>
      </c>
      <c r="AI131" s="126" t="s">
        <v>77</v>
      </c>
      <c r="AJ131" s="119">
        <v>0</v>
      </c>
      <c r="AK131" s="126" t="s">
        <v>77</v>
      </c>
      <c r="AL131" s="126" t="s">
        <v>77</v>
      </c>
      <c r="AM131" s="124">
        <f t="shared" si="17"/>
        <v>0</v>
      </c>
      <c r="AN131" s="124">
        <f>+K131+AC131-AH131</f>
        <v>199964000</v>
      </c>
      <c r="AO131" s="119" t="s">
        <v>69</v>
      </c>
      <c r="AP131" s="118">
        <v>199964000</v>
      </c>
      <c r="AQ131" s="116" t="s">
        <v>1214</v>
      </c>
      <c r="AR131" s="118">
        <v>0</v>
      </c>
      <c r="AS131" s="126" t="s">
        <v>77</v>
      </c>
      <c r="AT131" s="96">
        <v>0</v>
      </c>
      <c r="AU131" s="160">
        <f t="shared" si="18"/>
        <v>199964000</v>
      </c>
      <c r="AV131" s="98">
        <f t="shared" si="19"/>
        <v>0</v>
      </c>
      <c r="AW131" s="126" t="s">
        <v>5142</v>
      </c>
      <c r="AX131" s="119"/>
      <c r="AY131" s="120" t="s">
        <v>5141</v>
      </c>
      <c r="AZ131" s="116" t="s">
        <v>69</v>
      </c>
      <c r="BA131" s="116" t="s">
        <v>3456</v>
      </c>
    </row>
    <row r="132" spans="2:53" x14ac:dyDescent="0.25">
      <c r="B132" s="116">
        <v>2024</v>
      </c>
      <c r="C132" s="116">
        <v>891780111</v>
      </c>
      <c r="D132" s="117" t="s">
        <v>64</v>
      </c>
      <c r="E132" s="172" t="s">
        <v>5140</v>
      </c>
      <c r="F132" s="118" t="s">
        <v>5139</v>
      </c>
      <c r="G132" s="119">
        <v>0</v>
      </c>
      <c r="H132" s="119" t="s">
        <v>75</v>
      </c>
      <c r="I132" s="117" t="s">
        <v>65</v>
      </c>
      <c r="J132" s="120" t="s">
        <v>5138</v>
      </c>
      <c r="K132" s="118">
        <v>258813444</v>
      </c>
      <c r="L132" s="116" t="s">
        <v>70</v>
      </c>
      <c r="M132" s="120" t="s">
        <v>5137</v>
      </c>
      <c r="N132" s="121" t="s">
        <v>5136</v>
      </c>
      <c r="O132" s="122">
        <v>1144</v>
      </c>
      <c r="P132" s="219">
        <v>45419</v>
      </c>
      <c r="Q132" s="118">
        <v>318295486</v>
      </c>
      <c r="R132" s="219">
        <v>45435</v>
      </c>
      <c r="S132" s="118">
        <v>258813444</v>
      </c>
      <c r="T132" s="119" t="s">
        <v>67</v>
      </c>
      <c r="U132" s="122">
        <v>85467461</v>
      </c>
      <c r="V132" s="120" t="s">
        <v>4894</v>
      </c>
      <c r="W132" s="275">
        <v>45435</v>
      </c>
      <c r="X132" s="219">
        <v>45440</v>
      </c>
      <c r="Y132" s="219">
        <v>45440</v>
      </c>
      <c r="Z132" s="275">
        <v>45624</v>
      </c>
      <c r="AA132" s="124">
        <f t="shared" si="15"/>
        <v>184</v>
      </c>
      <c r="AB132" s="118">
        <v>0</v>
      </c>
      <c r="AC132" s="118">
        <v>0</v>
      </c>
      <c r="AD132" s="118">
        <v>0</v>
      </c>
      <c r="AE132" s="126" t="s">
        <v>77</v>
      </c>
      <c r="AF132" s="124">
        <f t="shared" si="16"/>
        <v>0</v>
      </c>
      <c r="AG132" s="118">
        <v>0</v>
      </c>
      <c r="AH132" s="118">
        <v>0</v>
      </c>
      <c r="AI132" s="126" t="s">
        <v>77</v>
      </c>
      <c r="AJ132" s="119">
        <v>0</v>
      </c>
      <c r="AK132" s="126" t="s">
        <v>77</v>
      </c>
      <c r="AL132" s="126" t="s">
        <v>77</v>
      </c>
      <c r="AM132" s="124">
        <f t="shared" si="17"/>
        <v>0</v>
      </c>
      <c r="AN132" s="124">
        <f>+K132+AC132-AH132</f>
        <v>258813444</v>
      </c>
      <c r="AO132" s="119" t="s">
        <v>69</v>
      </c>
      <c r="AP132" s="118">
        <v>258813444</v>
      </c>
      <c r="AQ132" s="116" t="s">
        <v>1214</v>
      </c>
      <c r="AR132" s="118">
        <v>0</v>
      </c>
      <c r="AS132" s="126" t="s">
        <v>77</v>
      </c>
      <c r="AT132" s="96">
        <v>0</v>
      </c>
      <c r="AU132" s="160">
        <f t="shared" si="18"/>
        <v>258813444</v>
      </c>
      <c r="AV132" s="98">
        <f t="shared" si="19"/>
        <v>0</v>
      </c>
      <c r="AW132" s="126" t="s">
        <v>5135</v>
      </c>
      <c r="AX132" s="119"/>
      <c r="AY132" s="120" t="s">
        <v>5134</v>
      </c>
      <c r="AZ132" s="116" t="s">
        <v>69</v>
      </c>
      <c r="BA132" s="116" t="s">
        <v>3456</v>
      </c>
    </row>
    <row r="133" spans="2:53" x14ac:dyDescent="0.25">
      <c r="B133" s="116">
        <v>2024</v>
      </c>
      <c r="C133" s="116">
        <v>891780111</v>
      </c>
      <c r="D133" s="117" t="s">
        <v>64</v>
      </c>
      <c r="E133" s="172" t="s">
        <v>5133</v>
      </c>
      <c r="F133" s="118" t="s">
        <v>5132</v>
      </c>
      <c r="G133" s="119">
        <v>0</v>
      </c>
      <c r="H133" s="119" t="s">
        <v>75</v>
      </c>
      <c r="I133" s="117" t="s">
        <v>65</v>
      </c>
      <c r="J133" s="120" t="s">
        <v>5131</v>
      </c>
      <c r="K133" s="118">
        <v>57230358</v>
      </c>
      <c r="L133" s="116" t="s">
        <v>70</v>
      </c>
      <c r="M133" s="120" t="s">
        <v>5130</v>
      </c>
      <c r="N133" s="121" t="s">
        <v>5129</v>
      </c>
      <c r="O133" s="122">
        <v>1144</v>
      </c>
      <c r="P133" s="219">
        <v>45419</v>
      </c>
      <c r="Q133" s="118">
        <v>318295486</v>
      </c>
      <c r="R133" s="219">
        <v>45439</v>
      </c>
      <c r="S133" s="118">
        <v>57230358</v>
      </c>
      <c r="T133" s="119" t="s">
        <v>67</v>
      </c>
      <c r="U133" s="122">
        <v>85467461</v>
      </c>
      <c r="V133" s="120" t="s">
        <v>4894</v>
      </c>
      <c r="W133" s="275">
        <v>45439</v>
      </c>
      <c r="X133" s="219">
        <v>45447</v>
      </c>
      <c r="Y133" s="219">
        <v>45447</v>
      </c>
      <c r="Z133" s="219">
        <v>45569</v>
      </c>
      <c r="AA133" s="124">
        <f t="shared" si="15"/>
        <v>122</v>
      </c>
      <c r="AB133" s="118">
        <v>0</v>
      </c>
      <c r="AC133" s="118">
        <v>0</v>
      </c>
      <c r="AD133" s="118">
        <v>0</v>
      </c>
      <c r="AE133" s="126" t="s">
        <v>77</v>
      </c>
      <c r="AF133" s="124">
        <f t="shared" si="16"/>
        <v>0</v>
      </c>
      <c r="AG133" s="118">
        <v>0</v>
      </c>
      <c r="AH133" s="118">
        <v>0</v>
      </c>
      <c r="AI133" s="126" t="s">
        <v>77</v>
      </c>
      <c r="AJ133" s="119">
        <v>0</v>
      </c>
      <c r="AK133" s="126" t="s">
        <v>77</v>
      </c>
      <c r="AL133" s="126" t="s">
        <v>77</v>
      </c>
      <c r="AM133" s="124">
        <f t="shared" si="17"/>
        <v>0</v>
      </c>
      <c r="AN133" s="124">
        <f>+K133+AC133-AH133</f>
        <v>57230358</v>
      </c>
      <c r="AO133" s="119" t="s">
        <v>69</v>
      </c>
      <c r="AP133" s="118">
        <v>57230358</v>
      </c>
      <c r="AQ133" s="116" t="s">
        <v>1214</v>
      </c>
      <c r="AR133" s="118">
        <v>0</v>
      </c>
      <c r="AS133" s="126" t="s">
        <v>77</v>
      </c>
      <c r="AT133" s="96">
        <v>0</v>
      </c>
      <c r="AU133" s="160">
        <f t="shared" si="18"/>
        <v>57230358</v>
      </c>
      <c r="AV133" s="98">
        <f t="shared" si="19"/>
        <v>0</v>
      </c>
      <c r="AW133" s="126" t="s">
        <v>5128</v>
      </c>
      <c r="AX133" s="119"/>
      <c r="AY133" s="120" t="s">
        <v>5127</v>
      </c>
      <c r="AZ133" s="116" t="s">
        <v>69</v>
      </c>
      <c r="BA133" s="116" t="s">
        <v>3456</v>
      </c>
    </row>
    <row r="134" spans="2:53" x14ac:dyDescent="0.25">
      <c r="B134" s="116">
        <v>2024</v>
      </c>
      <c r="C134" s="116">
        <v>891780111</v>
      </c>
      <c r="D134" s="117" t="s">
        <v>64</v>
      </c>
      <c r="E134" s="172" t="s">
        <v>5126</v>
      </c>
      <c r="F134" s="118" t="s">
        <v>5125</v>
      </c>
      <c r="G134" s="119">
        <v>0</v>
      </c>
      <c r="H134" s="119" t="s">
        <v>75</v>
      </c>
      <c r="I134" s="117" t="s">
        <v>65</v>
      </c>
      <c r="J134" s="120" t="s">
        <v>5124</v>
      </c>
      <c r="K134" s="118">
        <v>23000000</v>
      </c>
      <c r="L134" s="116" t="s">
        <v>70</v>
      </c>
      <c r="M134" s="120" t="s">
        <v>5123</v>
      </c>
      <c r="N134" s="121" t="s">
        <v>5122</v>
      </c>
      <c r="O134" s="122">
        <v>987</v>
      </c>
      <c r="P134" s="219">
        <v>45400</v>
      </c>
      <c r="Q134" s="118">
        <v>23000000</v>
      </c>
      <c r="R134" s="219">
        <v>45440</v>
      </c>
      <c r="S134" s="118">
        <v>23000000</v>
      </c>
      <c r="T134" s="119" t="s">
        <v>67</v>
      </c>
      <c r="U134" s="122">
        <v>21400608</v>
      </c>
      <c r="V134" s="120" t="s">
        <v>5121</v>
      </c>
      <c r="W134" s="275">
        <v>45440</v>
      </c>
      <c r="X134" s="219">
        <v>45440</v>
      </c>
      <c r="Y134" s="219" t="s">
        <v>77</v>
      </c>
      <c r="Z134" s="275">
        <v>45657</v>
      </c>
      <c r="AA134" s="124">
        <f t="shared" si="15"/>
        <v>217</v>
      </c>
      <c r="AB134" s="118">
        <v>0</v>
      </c>
      <c r="AC134" s="118">
        <v>0</v>
      </c>
      <c r="AD134" s="118">
        <v>0</v>
      </c>
      <c r="AE134" s="126" t="s">
        <v>77</v>
      </c>
      <c r="AF134" s="124">
        <f t="shared" si="16"/>
        <v>0</v>
      </c>
      <c r="AG134" s="118">
        <v>0</v>
      </c>
      <c r="AH134" s="118">
        <v>0</v>
      </c>
      <c r="AI134" s="126" t="s">
        <v>77</v>
      </c>
      <c r="AJ134" s="119">
        <v>0</v>
      </c>
      <c r="AK134" s="126" t="s">
        <v>77</v>
      </c>
      <c r="AL134" s="126" t="s">
        <v>77</v>
      </c>
      <c r="AM134" s="124">
        <f t="shared" si="17"/>
        <v>0</v>
      </c>
      <c r="AN134" s="124">
        <f>+K134+AC134-AH134</f>
        <v>23000000</v>
      </c>
      <c r="AO134" s="119" t="s">
        <v>69</v>
      </c>
      <c r="AP134" s="118">
        <v>23000000</v>
      </c>
      <c r="AQ134" s="116" t="s">
        <v>1214</v>
      </c>
      <c r="AR134" s="118">
        <v>0</v>
      </c>
      <c r="AS134" s="126" t="s">
        <v>77</v>
      </c>
      <c r="AT134" s="96">
        <v>0</v>
      </c>
      <c r="AU134" s="160">
        <f t="shared" si="18"/>
        <v>23000000</v>
      </c>
      <c r="AV134" s="98">
        <f t="shared" si="19"/>
        <v>0</v>
      </c>
      <c r="AW134" s="126" t="s">
        <v>5120</v>
      </c>
      <c r="AX134" s="119"/>
      <c r="AY134" s="120" t="s">
        <v>5119</v>
      </c>
      <c r="AZ134" s="116" t="s">
        <v>69</v>
      </c>
      <c r="BA134" s="116" t="s">
        <v>3456</v>
      </c>
    </row>
    <row r="135" spans="2:53" x14ac:dyDescent="0.25">
      <c r="B135" s="116">
        <v>2024</v>
      </c>
      <c r="C135" s="116">
        <v>891780111</v>
      </c>
      <c r="D135" s="117" t="s">
        <v>64</v>
      </c>
      <c r="E135" s="118" t="s">
        <v>5118</v>
      </c>
      <c r="F135" s="118" t="s">
        <v>5117</v>
      </c>
      <c r="G135" s="119">
        <v>0</v>
      </c>
      <c r="H135" s="119" t="s">
        <v>75</v>
      </c>
      <c r="I135" s="117" t="s">
        <v>1819</v>
      </c>
      <c r="J135" s="120" t="s">
        <v>5116</v>
      </c>
      <c r="K135" s="118">
        <v>87645800</v>
      </c>
      <c r="L135" s="116" t="s">
        <v>70</v>
      </c>
      <c r="M135" s="120" t="s">
        <v>5115</v>
      </c>
      <c r="N135" s="121" t="s">
        <v>5114</v>
      </c>
      <c r="O135" s="122">
        <v>110</v>
      </c>
      <c r="P135" s="219">
        <v>45310</v>
      </c>
      <c r="Q135" s="118">
        <v>87645800</v>
      </c>
      <c r="R135" s="219">
        <v>45328</v>
      </c>
      <c r="S135" s="118">
        <v>87645800</v>
      </c>
      <c r="T135" s="119" t="s">
        <v>67</v>
      </c>
      <c r="U135" s="122">
        <v>85151631</v>
      </c>
      <c r="V135" s="120" t="s">
        <v>4862</v>
      </c>
      <c r="W135" s="219">
        <v>45329</v>
      </c>
      <c r="X135" s="219">
        <v>45345</v>
      </c>
      <c r="Y135" s="219">
        <v>45336</v>
      </c>
      <c r="Z135" s="219">
        <v>45390</v>
      </c>
      <c r="AA135" s="124">
        <f t="shared" si="15"/>
        <v>54</v>
      </c>
      <c r="AB135" s="118">
        <v>0</v>
      </c>
      <c r="AC135" s="118">
        <v>0</v>
      </c>
      <c r="AD135" s="118">
        <v>0</v>
      </c>
      <c r="AE135" s="126" t="s">
        <v>77</v>
      </c>
      <c r="AF135" s="124">
        <f t="shared" si="16"/>
        <v>0</v>
      </c>
      <c r="AG135" s="118">
        <v>0</v>
      </c>
      <c r="AH135" s="118">
        <v>0</v>
      </c>
      <c r="AI135" s="126" t="s">
        <v>77</v>
      </c>
      <c r="AJ135" s="119">
        <v>0</v>
      </c>
      <c r="AK135" s="126" t="s">
        <v>77</v>
      </c>
      <c r="AL135" s="126" t="s">
        <v>77</v>
      </c>
      <c r="AM135" s="124">
        <f t="shared" si="17"/>
        <v>0</v>
      </c>
      <c r="AN135" s="124">
        <f>+K135+AC135-AH135</f>
        <v>87645800</v>
      </c>
      <c r="AO135" s="119" t="s">
        <v>69</v>
      </c>
      <c r="AP135" s="118">
        <v>87645800</v>
      </c>
      <c r="AQ135" s="119" t="s">
        <v>69</v>
      </c>
      <c r="AR135" s="118">
        <v>43822900</v>
      </c>
      <c r="AS135" s="219">
        <v>45344</v>
      </c>
      <c r="AT135" s="118">
        <v>43822900</v>
      </c>
      <c r="AU135" s="160">
        <f t="shared" si="18"/>
        <v>43822900</v>
      </c>
      <c r="AV135" s="98">
        <f t="shared" si="19"/>
        <v>0.5</v>
      </c>
      <c r="AW135" s="126" t="s">
        <v>77</v>
      </c>
      <c r="AX135" s="119" t="s">
        <v>1215</v>
      </c>
      <c r="AY135" s="120" t="s">
        <v>5113</v>
      </c>
      <c r="AZ135" s="116" t="s">
        <v>69</v>
      </c>
      <c r="BA135" s="116" t="s">
        <v>3456</v>
      </c>
    </row>
    <row r="136" spans="2:53" x14ac:dyDescent="0.25">
      <c r="B136" s="116">
        <v>2024</v>
      </c>
      <c r="C136" s="116">
        <v>891780111</v>
      </c>
      <c r="D136" s="117" t="s">
        <v>64</v>
      </c>
      <c r="E136" s="118" t="s">
        <v>5112</v>
      </c>
      <c r="F136" s="118" t="s">
        <v>5111</v>
      </c>
      <c r="G136" s="119">
        <v>0</v>
      </c>
      <c r="H136" s="119" t="s">
        <v>75</v>
      </c>
      <c r="I136" s="117" t="s">
        <v>65</v>
      </c>
      <c r="J136" s="120" t="s">
        <v>5110</v>
      </c>
      <c r="K136" s="118">
        <v>185402000</v>
      </c>
      <c r="L136" s="116" t="s">
        <v>70</v>
      </c>
      <c r="M136" s="120" t="s">
        <v>4946</v>
      </c>
      <c r="N136" s="121" t="s">
        <v>4945</v>
      </c>
      <c r="O136" s="122">
        <v>330</v>
      </c>
      <c r="P136" s="219">
        <v>45331</v>
      </c>
      <c r="Q136" s="118">
        <v>185402000</v>
      </c>
      <c r="R136" s="219">
        <v>45338</v>
      </c>
      <c r="S136" s="118">
        <v>185402000</v>
      </c>
      <c r="T136" s="119" t="s">
        <v>67</v>
      </c>
      <c r="U136" s="122">
        <v>85465146</v>
      </c>
      <c r="V136" s="120" t="s">
        <v>4928</v>
      </c>
      <c r="W136" s="275">
        <v>45338</v>
      </c>
      <c r="X136" s="219">
        <v>45341</v>
      </c>
      <c r="Y136" s="219">
        <v>45341</v>
      </c>
      <c r="Z136" s="219">
        <v>45342</v>
      </c>
      <c r="AA136" s="124">
        <f t="shared" ref="AA136:AA167" si="20">+IF(Y136="1800-01-01",Z136-X136,Z136-Y136)</f>
        <v>1</v>
      </c>
      <c r="AB136" s="118">
        <v>0</v>
      </c>
      <c r="AC136" s="118">
        <v>0</v>
      </c>
      <c r="AD136" s="118">
        <v>0</v>
      </c>
      <c r="AE136" s="126" t="s">
        <v>77</v>
      </c>
      <c r="AF136" s="124">
        <f t="shared" ref="AF136:AF167" si="21">+IF(AE136="1800-01-01",0,AE136-Z136)</f>
        <v>0</v>
      </c>
      <c r="AG136" s="118">
        <v>0</v>
      </c>
      <c r="AH136" s="118">
        <v>0</v>
      </c>
      <c r="AI136" s="126" t="s">
        <v>77</v>
      </c>
      <c r="AJ136" s="119">
        <v>0</v>
      </c>
      <c r="AK136" s="126" t="s">
        <v>77</v>
      </c>
      <c r="AL136" s="126" t="s">
        <v>77</v>
      </c>
      <c r="AM136" s="124">
        <f t="shared" ref="AM136:AM167" si="22">+IF(AK136="1800-01-01",0,AL136-AK136)</f>
        <v>0</v>
      </c>
      <c r="AN136" s="124">
        <f>+K136+AC136-AH136</f>
        <v>185402000</v>
      </c>
      <c r="AO136" s="119" t="s">
        <v>69</v>
      </c>
      <c r="AP136" s="118">
        <v>185402000</v>
      </c>
      <c r="AQ136" s="116" t="s">
        <v>1214</v>
      </c>
      <c r="AR136" s="118">
        <v>0</v>
      </c>
      <c r="AS136" s="126" t="s">
        <v>77</v>
      </c>
      <c r="AT136" s="96">
        <v>185402000</v>
      </c>
      <c r="AU136" s="160">
        <f t="shared" ref="AU136:AU167" si="23">AN136-AT136</f>
        <v>0</v>
      </c>
      <c r="AV136" s="98">
        <f t="shared" ref="AV136:AV167" si="24">+IFERROR(AT136/AN136,"_")</f>
        <v>1</v>
      </c>
      <c r="AW136" s="126" t="s">
        <v>77</v>
      </c>
      <c r="AX136" s="119" t="s">
        <v>1497</v>
      </c>
      <c r="AY136" s="120" t="s">
        <v>5109</v>
      </c>
      <c r="AZ136" s="116" t="s">
        <v>69</v>
      </c>
      <c r="BA136" s="116" t="s">
        <v>3456</v>
      </c>
    </row>
    <row r="137" spans="2:53" x14ac:dyDescent="0.25">
      <c r="B137" s="116">
        <v>2024</v>
      </c>
      <c r="C137" s="116">
        <v>891780111</v>
      </c>
      <c r="D137" s="117" t="s">
        <v>64</v>
      </c>
      <c r="E137" s="118" t="s">
        <v>5108</v>
      </c>
      <c r="F137" s="118" t="s">
        <v>5107</v>
      </c>
      <c r="G137" s="119">
        <v>0</v>
      </c>
      <c r="H137" s="119" t="s">
        <v>75</v>
      </c>
      <c r="I137" s="117" t="s">
        <v>65</v>
      </c>
      <c r="J137" s="120" t="s">
        <v>5106</v>
      </c>
      <c r="K137" s="118">
        <v>44982000</v>
      </c>
      <c r="L137" s="116" t="s">
        <v>70</v>
      </c>
      <c r="M137" s="120" t="s">
        <v>5105</v>
      </c>
      <c r="N137" s="121" t="s">
        <v>5104</v>
      </c>
      <c r="O137" s="122">
        <v>395</v>
      </c>
      <c r="P137" s="219">
        <v>45341</v>
      </c>
      <c r="Q137" s="118">
        <v>44982000</v>
      </c>
      <c r="R137" s="219">
        <v>45345</v>
      </c>
      <c r="S137" s="118">
        <v>44982000</v>
      </c>
      <c r="T137" s="119" t="s">
        <v>67</v>
      </c>
      <c r="U137" s="122">
        <v>36665858</v>
      </c>
      <c r="V137" s="120" t="s">
        <v>1200</v>
      </c>
      <c r="W137" s="275">
        <v>45345</v>
      </c>
      <c r="X137" s="219">
        <v>45345</v>
      </c>
      <c r="Y137" s="126" t="s">
        <v>77</v>
      </c>
      <c r="Z137" s="219">
        <v>45394</v>
      </c>
      <c r="AA137" s="124">
        <f t="shared" si="20"/>
        <v>49</v>
      </c>
      <c r="AB137" s="118">
        <v>0</v>
      </c>
      <c r="AC137" s="118">
        <v>4998000</v>
      </c>
      <c r="AD137" s="118">
        <v>0</v>
      </c>
      <c r="AE137" s="126" t="s">
        <v>77</v>
      </c>
      <c r="AF137" s="124">
        <f t="shared" si="21"/>
        <v>0</v>
      </c>
      <c r="AG137" s="118">
        <v>0</v>
      </c>
      <c r="AH137" s="118">
        <v>0</v>
      </c>
      <c r="AI137" s="126" t="s">
        <v>77</v>
      </c>
      <c r="AJ137" s="119">
        <v>0</v>
      </c>
      <c r="AK137" s="126" t="s">
        <v>77</v>
      </c>
      <c r="AL137" s="126" t="s">
        <v>77</v>
      </c>
      <c r="AM137" s="124">
        <f t="shared" si="22"/>
        <v>0</v>
      </c>
      <c r="AN137" s="124">
        <f>+K137+AC137-AH137</f>
        <v>49980000</v>
      </c>
      <c r="AO137" s="119" t="s">
        <v>69</v>
      </c>
      <c r="AP137" s="118">
        <v>44982000</v>
      </c>
      <c r="AQ137" s="116" t="s">
        <v>1214</v>
      </c>
      <c r="AR137" s="118">
        <v>0</v>
      </c>
      <c r="AS137" s="126" t="s">
        <v>77</v>
      </c>
      <c r="AT137" s="96">
        <v>0</v>
      </c>
      <c r="AU137" s="160">
        <f t="shared" si="23"/>
        <v>49980000</v>
      </c>
      <c r="AV137" s="98">
        <f t="shared" si="24"/>
        <v>0</v>
      </c>
      <c r="AW137" s="126" t="s">
        <v>77</v>
      </c>
      <c r="AX137" s="119" t="s">
        <v>1215</v>
      </c>
      <c r="AY137" s="120" t="s">
        <v>5103</v>
      </c>
      <c r="AZ137" s="116" t="s">
        <v>69</v>
      </c>
      <c r="BA137" s="116" t="s">
        <v>3456</v>
      </c>
    </row>
    <row r="138" spans="2:53" x14ac:dyDescent="0.25">
      <c r="B138" s="116">
        <v>2024</v>
      </c>
      <c r="C138" s="116">
        <v>891780111</v>
      </c>
      <c r="D138" s="117" t="s">
        <v>64</v>
      </c>
      <c r="E138" s="118" t="s">
        <v>5102</v>
      </c>
      <c r="F138" s="118" t="s">
        <v>5101</v>
      </c>
      <c r="G138" s="119">
        <v>0</v>
      </c>
      <c r="H138" s="119" t="s">
        <v>75</v>
      </c>
      <c r="I138" s="117" t="s">
        <v>1819</v>
      </c>
      <c r="J138" s="120" t="s">
        <v>5100</v>
      </c>
      <c r="K138" s="118">
        <v>142719080</v>
      </c>
      <c r="L138" s="116" t="s">
        <v>70</v>
      </c>
      <c r="M138" s="120" t="s">
        <v>4889</v>
      </c>
      <c r="N138" s="121" t="s">
        <v>4888</v>
      </c>
      <c r="O138" s="122">
        <v>304</v>
      </c>
      <c r="P138" s="219">
        <v>45329</v>
      </c>
      <c r="Q138" s="118">
        <v>142719090</v>
      </c>
      <c r="R138" s="219">
        <v>45348</v>
      </c>
      <c r="S138" s="118">
        <v>142719080</v>
      </c>
      <c r="T138" s="119" t="s">
        <v>67</v>
      </c>
      <c r="U138" s="122">
        <v>7636558</v>
      </c>
      <c r="V138" s="120" t="s">
        <v>5099</v>
      </c>
      <c r="W138" s="275">
        <v>45348</v>
      </c>
      <c r="X138" s="219">
        <v>45351</v>
      </c>
      <c r="Y138" s="219">
        <v>45351</v>
      </c>
      <c r="Z138" s="219">
        <v>45357</v>
      </c>
      <c r="AA138" s="124">
        <f t="shared" si="20"/>
        <v>6</v>
      </c>
      <c r="AB138" s="118">
        <v>1</v>
      </c>
      <c r="AC138" s="118">
        <v>1399440</v>
      </c>
      <c r="AD138" s="118">
        <v>1</v>
      </c>
      <c r="AE138" s="193">
        <v>45364</v>
      </c>
      <c r="AF138" s="124">
        <f t="shared" si="21"/>
        <v>7</v>
      </c>
      <c r="AG138" s="118">
        <v>0</v>
      </c>
      <c r="AH138" s="118">
        <v>0</v>
      </c>
      <c r="AI138" s="126" t="s">
        <v>77</v>
      </c>
      <c r="AJ138" s="119">
        <v>0</v>
      </c>
      <c r="AK138" s="126" t="s">
        <v>77</v>
      </c>
      <c r="AL138" s="126" t="s">
        <v>77</v>
      </c>
      <c r="AM138" s="124">
        <f t="shared" si="22"/>
        <v>0</v>
      </c>
      <c r="AN138" s="124">
        <f>+K138+AC138-AH138</f>
        <v>144118520</v>
      </c>
      <c r="AO138" s="119" t="s">
        <v>69</v>
      </c>
      <c r="AP138" s="118">
        <v>142719080</v>
      </c>
      <c r="AQ138" s="116" t="s">
        <v>1214</v>
      </c>
      <c r="AR138" s="118">
        <v>0</v>
      </c>
      <c r="AS138" s="126" t="s">
        <v>77</v>
      </c>
      <c r="AT138" s="96">
        <v>0</v>
      </c>
      <c r="AU138" s="160">
        <f t="shared" si="23"/>
        <v>144118520</v>
      </c>
      <c r="AV138" s="98">
        <f t="shared" si="24"/>
        <v>0</v>
      </c>
      <c r="AW138" s="126" t="s">
        <v>77</v>
      </c>
      <c r="AX138" s="119" t="s">
        <v>1215</v>
      </c>
      <c r="AY138" s="120" t="s">
        <v>5098</v>
      </c>
      <c r="AZ138" s="116" t="s">
        <v>69</v>
      </c>
      <c r="BA138" s="116" t="s">
        <v>3456</v>
      </c>
    </row>
    <row r="139" spans="2:53" x14ac:dyDescent="0.25">
      <c r="B139" s="116">
        <v>2024</v>
      </c>
      <c r="C139" s="116">
        <v>891780111</v>
      </c>
      <c r="D139" s="117" t="s">
        <v>64</v>
      </c>
      <c r="E139" s="118" t="s">
        <v>5097</v>
      </c>
      <c r="F139" s="118" t="s">
        <v>5096</v>
      </c>
      <c r="G139" s="119">
        <v>0</v>
      </c>
      <c r="H139" s="119" t="s">
        <v>75</v>
      </c>
      <c r="I139" s="117" t="s">
        <v>1819</v>
      </c>
      <c r="J139" s="120" t="s">
        <v>5095</v>
      </c>
      <c r="K139" s="118">
        <v>323953745</v>
      </c>
      <c r="L139" s="116" t="s">
        <v>70</v>
      </c>
      <c r="M139" s="120" t="s">
        <v>5094</v>
      </c>
      <c r="N139" s="121" t="s">
        <v>5093</v>
      </c>
      <c r="O139" s="122">
        <v>447</v>
      </c>
      <c r="P139" s="219">
        <v>45344</v>
      </c>
      <c r="Q139" s="118">
        <v>323953745</v>
      </c>
      <c r="R139" s="219">
        <v>45349</v>
      </c>
      <c r="S139" s="118">
        <v>323953745</v>
      </c>
      <c r="T139" s="119" t="s">
        <v>67</v>
      </c>
      <c r="U139" s="122">
        <v>85459497</v>
      </c>
      <c r="V139" s="120" t="s">
        <v>1186</v>
      </c>
      <c r="W139" s="275">
        <v>45349</v>
      </c>
      <c r="X139" s="275">
        <v>45352</v>
      </c>
      <c r="Y139" s="275">
        <v>45352</v>
      </c>
      <c r="Z139" s="275">
        <v>45366</v>
      </c>
      <c r="AA139" s="124">
        <f t="shared" si="20"/>
        <v>14</v>
      </c>
      <c r="AB139" s="118">
        <v>0</v>
      </c>
      <c r="AC139" s="118">
        <v>0</v>
      </c>
      <c r="AD139" s="118">
        <v>0</v>
      </c>
      <c r="AE139" s="126" t="s">
        <v>77</v>
      </c>
      <c r="AF139" s="124">
        <f t="shared" si="21"/>
        <v>0</v>
      </c>
      <c r="AG139" s="118">
        <v>0</v>
      </c>
      <c r="AH139" s="118">
        <v>0</v>
      </c>
      <c r="AI139" s="126" t="s">
        <v>77</v>
      </c>
      <c r="AJ139" s="119">
        <v>0</v>
      </c>
      <c r="AK139" s="126" t="s">
        <v>77</v>
      </c>
      <c r="AL139" s="126" t="s">
        <v>77</v>
      </c>
      <c r="AM139" s="124">
        <f t="shared" si="22"/>
        <v>0</v>
      </c>
      <c r="AN139" s="124">
        <f>+K139+AC139-AH139</f>
        <v>323953745</v>
      </c>
      <c r="AO139" s="119" t="s">
        <v>69</v>
      </c>
      <c r="AP139" s="118">
        <v>323953745</v>
      </c>
      <c r="AQ139" s="119" t="s">
        <v>69</v>
      </c>
      <c r="AR139" s="118">
        <v>161976872.5</v>
      </c>
      <c r="AS139" s="219">
        <v>45351</v>
      </c>
      <c r="AT139" s="118">
        <v>161976872.5</v>
      </c>
      <c r="AU139" s="160">
        <f t="shared" si="23"/>
        <v>161976872.5</v>
      </c>
      <c r="AV139" s="98">
        <f t="shared" si="24"/>
        <v>0.5</v>
      </c>
      <c r="AW139" s="126" t="s">
        <v>77</v>
      </c>
      <c r="AX139" s="119" t="s">
        <v>1215</v>
      </c>
      <c r="AY139" s="120" t="s">
        <v>5092</v>
      </c>
      <c r="AZ139" s="116" t="s">
        <v>69</v>
      </c>
      <c r="BA139" s="116" t="s">
        <v>3456</v>
      </c>
    </row>
    <row r="140" spans="2:53" x14ac:dyDescent="0.25">
      <c r="B140" s="116">
        <v>2024</v>
      </c>
      <c r="C140" s="116">
        <v>891780111</v>
      </c>
      <c r="D140" s="117" t="s">
        <v>64</v>
      </c>
      <c r="E140" s="118" t="s">
        <v>5091</v>
      </c>
      <c r="F140" s="118" t="s">
        <v>5090</v>
      </c>
      <c r="G140" s="119">
        <v>0</v>
      </c>
      <c r="H140" s="119" t="s">
        <v>75</v>
      </c>
      <c r="I140" s="117" t="s">
        <v>65</v>
      </c>
      <c r="J140" s="120" t="s">
        <v>5089</v>
      </c>
      <c r="K140" s="118">
        <v>4284000</v>
      </c>
      <c r="L140" s="116" t="s">
        <v>70</v>
      </c>
      <c r="M140" s="120" t="s">
        <v>5073</v>
      </c>
      <c r="N140" s="121" t="s">
        <v>5088</v>
      </c>
      <c r="O140" s="122">
        <v>406</v>
      </c>
      <c r="P140" s="219">
        <v>45341</v>
      </c>
      <c r="Q140" s="118">
        <v>4284000</v>
      </c>
      <c r="R140" s="219">
        <v>45357</v>
      </c>
      <c r="S140" s="118">
        <v>4284000</v>
      </c>
      <c r="T140" s="119" t="s">
        <v>67</v>
      </c>
      <c r="U140" s="122">
        <v>85459497</v>
      </c>
      <c r="V140" s="120" t="s">
        <v>1186</v>
      </c>
      <c r="W140" s="275">
        <v>45357</v>
      </c>
      <c r="X140" s="275">
        <v>45357</v>
      </c>
      <c r="Y140" s="275" t="s">
        <v>77</v>
      </c>
      <c r="Z140" s="275">
        <v>45386</v>
      </c>
      <c r="AA140" s="124">
        <f t="shared" si="20"/>
        <v>29</v>
      </c>
      <c r="AB140" s="118">
        <v>0</v>
      </c>
      <c r="AC140" s="118">
        <v>0</v>
      </c>
      <c r="AD140" s="118">
        <v>0</v>
      </c>
      <c r="AE140" s="126" t="s">
        <v>77</v>
      </c>
      <c r="AF140" s="124">
        <f t="shared" si="21"/>
        <v>0</v>
      </c>
      <c r="AG140" s="118">
        <v>0</v>
      </c>
      <c r="AH140" s="118">
        <v>0</v>
      </c>
      <c r="AI140" s="126" t="s">
        <v>77</v>
      </c>
      <c r="AJ140" s="119">
        <v>0</v>
      </c>
      <c r="AK140" s="126" t="s">
        <v>77</v>
      </c>
      <c r="AL140" s="126" t="s">
        <v>77</v>
      </c>
      <c r="AM140" s="124">
        <f t="shared" si="22"/>
        <v>0</v>
      </c>
      <c r="AN140" s="124">
        <f>+K140+AC140-AH140</f>
        <v>4284000</v>
      </c>
      <c r="AO140" s="119" t="s">
        <v>69</v>
      </c>
      <c r="AP140" s="118">
        <v>4284000</v>
      </c>
      <c r="AQ140" s="119" t="s">
        <v>69</v>
      </c>
      <c r="AR140" s="118">
        <v>40625000</v>
      </c>
      <c r="AS140" s="219" t="s">
        <v>77</v>
      </c>
      <c r="AT140" s="118">
        <v>0</v>
      </c>
      <c r="AU140" s="160">
        <f t="shared" si="23"/>
        <v>4284000</v>
      </c>
      <c r="AV140" s="98">
        <f t="shared" si="24"/>
        <v>0</v>
      </c>
      <c r="AW140" s="126" t="s">
        <v>77</v>
      </c>
      <c r="AX140" s="119" t="s">
        <v>1215</v>
      </c>
      <c r="AY140" s="120" t="s">
        <v>5087</v>
      </c>
      <c r="AZ140" s="116" t="s">
        <v>69</v>
      </c>
      <c r="BA140" s="116" t="s">
        <v>3456</v>
      </c>
    </row>
    <row r="141" spans="2:53" x14ac:dyDescent="0.25">
      <c r="B141" s="116">
        <v>2024</v>
      </c>
      <c r="C141" s="116">
        <v>891780111</v>
      </c>
      <c r="D141" s="117" t="s">
        <v>64</v>
      </c>
      <c r="E141" s="118" t="s">
        <v>5086</v>
      </c>
      <c r="F141" s="118" t="s">
        <v>5085</v>
      </c>
      <c r="G141" s="119">
        <v>0</v>
      </c>
      <c r="H141" s="119" t="s">
        <v>75</v>
      </c>
      <c r="I141" s="117" t="s">
        <v>65</v>
      </c>
      <c r="J141" s="120" t="s">
        <v>5084</v>
      </c>
      <c r="K141" s="118">
        <v>18159400</v>
      </c>
      <c r="L141" s="116" t="s">
        <v>70</v>
      </c>
      <c r="M141" s="120" t="s">
        <v>3650</v>
      </c>
      <c r="N141" s="121" t="s">
        <v>5066</v>
      </c>
      <c r="O141" s="122">
        <v>396</v>
      </c>
      <c r="P141" s="219">
        <v>45341</v>
      </c>
      <c r="Q141" s="118">
        <v>18159400</v>
      </c>
      <c r="R141" s="219">
        <v>45359</v>
      </c>
      <c r="S141" s="118">
        <v>18159400</v>
      </c>
      <c r="T141" s="119" t="s">
        <v>67</v>
      </c>
      <c r="U141" s="122">
        <v>36665858</v>
      </c>
      <c r="V141" s="120" t="s">
        <v>1200</v>
      </c>
      <c r="W141" s="275">
        <v>45359</v>
      </c>
      <c r="X141" s="275">
        <v>45359</v>
      </c>
      <c r="Y141" s="275" t="s">
        <v>77</v>
      </c>
      <c r="Z141" s="275">
        <v>45391</v>
      </c>
      <c r="AA141" s="124">
        <f t="shared" si="20"/>
        <v>32</v>
      </c>
      <c r="AB141" s="118">
        <v>0</v>
      </c>
      <c r="AC141" s="118">
        <v>0</v>
      </c>
      <c r="AD141" s="118">
        <v>0</v>
      </c>
      <c r="AE141" s="126" t="s">
        <v>77</v>
      </c>
      <c r="AF141" s="124">
        <f t="shared" si="21"/>
        <v>0</v>
      </c>
      <c r="AG141" s="118">
        <v>0</v>
      </c>
      <c r="AH141" s="118">
        <v>0</v>
      </c>
      <c r="AI141" s="126" t="s">
        <v>77</v>
      </c>
      <c r="AJ141" s="119">
        <v>0</v>
      </c>
      <c r="AK141" s="126" t="s">
        <v>77</v>
      </c>
      <c r="AL141" s="126" t="s">
        <v>77</v>
      </c>
      <c r="AM141" s="124">
        <f t="shared" si="22"/>
        <v>0</v>
      </c>
      <c r="AN141" s="124">
        <f>+K141+AC141-AH141</f>
        <v>18159400</v>
      </c>
      <c r="AO141" s="119" t="s">
        <v>69</v>
      </c>
      <c r="AP141" s="118">
        <v>18159400</v>
      </c>
      <c r="AQ141" s="119" t="s">
        <v>69</v>
      </c>
      <c r="AR141" s="118">
        <v>16660000</v>
      </c>
      <c r="AS141" s="219" t="s">
        <v>77</v>
      </c>
      <c r="AT141" s="118">
        <v>0</v>
      </c>
      <c r="AU141" s="160">
        <f t="shared" si="23"/>
        <v>18159400</v>
      </c>
      <c r="AV141" s="98">
        <f t="shared" si="24"/>
        <v>0</v>
      </c>
      <c r="AW141" s="126" t="s">
        <v>77</v>
      </c>
      <c r="AX141" s="119" t="s">
        <v>1215</v>
      </c>
      <c r="AY141" s="120" t="s">
        <v>5083</v>
      </c>
      <c r="AZ141" s="116" t="s">
        <v>69</v>
      </c>
      <c r="BA141" s="116" t="s">
        <v>3456</v>
      </c>
    </row>
    <row r="142" spans="2:53" x14ac:dyDescent="0.25">
      <c r="B142" s="116">
        <v>2024</v>
      </c>
      <c r="C142" s="116">
        <v>891780111</v>
      </c>
      <c r="D142" s="117" t="s">
        <v>64</v>
      </c>
      <c r="E142" s="118" t="s">
        <v>5082</v>
      </c>
      <c r="F142" s="118" t="s">
        <v>5081</v>
      </c>
      <c r="G142" s="119">
        <v>0</v>
      </c>
      <c r="H142" s="119" t="s">
        <v>75</v>
      </c>
      <c r="I142" s="117" t="s">
        <v>65</v>
      </c>
      <c r="J142" s="120" t="s">
        <v>5080</v>
      </c>
      <c r="K142" s="118">
        <v>31594500</v>
      </c>
      <c r="L142" s="116" t="s">
        <v>70</v>
      </c>
      <c r="M142" s="120" t="s">
        <v>5079</v>
      </c>
      <c r="N142" s="121" t="s">
        <v>5078</v>
      </c>
      <c r="O142" s="122">
        <v>473</v>
      </c>
      <c r="P142" s="219">
        <v>45348</v>
      </c>
      <c r="Q142" s="118">
        <v>31594500</v>
      </c>
      <c r="R142" s="219">
        <v>45362</v>
      </c>
      <c r="S142" s="118">
        <v>31594500</v>
      </c>
      <c r="T142" s="119" t="s">
        <v>67</v>
      </c>
      <c r="U142" s="122">
        <v>85151631</v>
      </c>
      <c r="V142" s="120" t="s">
        <v>4862</v>
      </c>
      <c r="W142" s="275">
        <v>45362</v>
      </c>
      <c r="X142" s="275">
        <v>45363</v>
      </c>
      <c r="Y142" s="275">
        <v>45362</v>
      </c>
      <c r="Z142" s="275">
        <v>45372</v>
      </c>
      <c r="AA142" s="124">
        <f t="shared" si="20"/>
        <v>10</v>
      </c>
      <c r="AB142" s="118">
        <v>0</v>
      </c>
      <c r="AC142" s="118">
        <v>0</v>
      </c>
      <c r="AD142" s="118">
        <v>0</v>
      </c>
      <c r="AE142" s="126" t="s">
        <v>77</v>
      </c>
      <c r="AF142" s="124">
        <f t="shared" si="21"/>
        <v>0</v>
      </c>
      <c r="AG142" s="118">
        <v>0</v>
      </c>
      <c r="AH142" s="118">
        <v>0</v>
      </c>
      <c r="AI142" s="126" t="s">
        <v>77</v>
      </c>
      <c r="AJ142" s="119">
        <v>0</v>
      </c>
      <c r="AK142" s="126" t="s">
        <v>77</v>
      </c>
      <c r="AL142" s="126" t="s">
        <v>77</v>
      </c>
      <c r="AM142" s="124">
        <f t="shared" si="22"/>
        <v>0</v>
      </c>
      <c r="AN142" s="124">
        <f>+K142+AC142-AH142</f>
        <v>31594500</v>
      </c>
      <c r="AO142" s="119" t="s">
        <v>69</v>
      </c>
      <c r="AP142" s="118">
        <v>31594500</v>
      </c>
      <c r="AQ142" s="119" t="s">
        <v>69</v>
      </c>
      <c r="AR142" s="118">
        <v>25466000</v>
      </c>
      <c r="AS142" s="219" t="s">
        <v>77</v>
      </c>
      <c r="AT142" s="118">
        <v>0</v>
      </c>
      <c r="AU142" s="160">
        <f t="shared" si="23"/>
        <v>31594500</v>
      </c>
      <c r="AV142" s="98">
        <f t="shared" si="24"/>
        <v>0</v>
      </c>
      <c r="AW142" s="126" t="s">
        <v>77</v>
      </c>
      <c r="AX142" s="119" t="s">
        <v>1215</v>
      </c>
      <c r="AY142" s="120" t="s">
        <v>5077</v>
      </c>
      <c r="AZ142" s="116" t="s">
        <v>69</v>
      </c>
      <c r="BA142" s="116" t="s">
        <v>3456</v>
      </c>
    </row>
    <row r="143" spans="2:53" x14ac:dyDescent="0.25">
      <c r="B143" s="116">
        <v>2024</v>
      </c>
      <c r="C143" s="116">
        <v>891780111</v>
      </c>
      <c r="D143" s="117" t="s">
        <v>64</v>
      </c>
      <c r="E143" s="118" t="s">
        <v>5076</v>
      </c>
      <c r="F143" s="118" t="s">
        <v>5075</v>
      </c>
      <c r="G143" s="119">
        <v>0</v>
      </c>
      <c r="H143" s="119" t="s">
        <v>75</v>
      </c>
      <c r="I143" s="117" t="s">
        <v>1819</v>
      </c>
      <c r="J143" s="120" t="s">
        <v>5074</v>
      </c>
      <c r="K143" s="118">
        <v>87539375</v>
      </c>
      <c r="L143" s="116" t="s">
        <v>70</v>
      </c>
      <c r="M143" s="120" t="s">
        <v>5073</v>
      </c>
      <c r="N143" s="121" t="s">
        <v>5072</v>
      </c>
      <c r="O143" s="122">
        <v>627</v>
      </c>
      <c r="P143" s="219">
        <v>45362</v>
      </c>
      <c r="Q143" s="118">
        <v>87539650</v>
      </c>
      <c r="R143" s="219">
        <v>45364</v>
      </c>
      <c r="S143" s="118">
        <v>87539375</v>
      </c>
      <c r="T143" s="119" t="s">
        <v>67</v>
      </c>
      <c r="U143" s="122">
        <v>85152695</v>
      </c>
      <c r="V143" s="120" t="s">
        <v>5071</v>
      </c>
      <c r="W143" s="275">
        <v>45364</v>
      </c>
      <c r="X143" s="275">
        <v>45364</v>
      </c>
      <c r="Y143" s="275" t="s">
        <v>77</v>
      </c>
      <c r="Z143" s="275">
        <v>45366</v>
      </c>
      <c r="AA143" s="124">
        <f t="shared" si="20"/>
        <v>2</v>
      </c>
      <c r="AB143" s="118">
        <v>0</v>
      </c>
      <c r="AC143" s="118">
        <v>0</v>
      </c>
      <c r="AD143" s="118">
        <v>0</v>
      </c>
      <c r="AE143" s="126" t="s">
        <v>77</v>
      </c>
      <c r="AF143" s="124">
        <f t="shared" si="21"/>
        <v>0</v>
      </c>
      <c r="AG143" s="118">
        <v>0</v>
      </c>
      <c r="AH143" s="118">
        <v>0</v>
      </c>
      <c r="AI143" s="126" t="s">
        <v>77</v>
      </c>
      <c r="AJ143" s="119">
        <v>0</v>
      </c>
      <c r="AK143" s="126" t="s">
        <v>77</v>
      </c>
      <c r="AL143" s="126" t="s">
        <v>77</v>
      </c>
      <c r="AM143" s="124">
        <f t="shared" si="22"/>
        <v>0</v>
      </c>
      <c r="AN143" s="124">
        <f>+K143+AC143-AH143</f>
        <v>87539375</v>
      </c>
      <c r="AO143" s="119" t="s">
        <v>69</v>
      </c>
      <c r="AP143" s="118">
        <v>87539375</v>
      </c>
      <c r="AQ143" s="116" t="s">
        <v>1214</v>
      </c>
      <c r="AR143" s="118">
        <v>0</v>
      </c>
      <c r="AS143" s="219" t="s">
        <v>77</v>
      </c>
      <c r="AT143" s="118">
        <v>0</v>
      </c>
      <c r="AU143" s="160">
        <f t="shared" si="23"/>
        <v>87539375</v>
      </c>
      <c r="AV143" s="98">
        <f t="shared" si="24"/>
        <v>0</v>
      </c>
      <c r="AW143" s="126" t="s">
        <v>77</v>
      </c>
      <c r="AX143" s="119" t="s">
        <v>1215</v>
      </c>
      <c r="AY143" s="120" t="s">
        <v>5070</v>
      </c>
      <c r="AZ143" s="116" t="s">
        <v>69</v>
      </c>
      <c r="BA143" s="116" t="s">
        <v>3456</v>
      </c>
    </row>
    <row r="144" spans="2:53" ht="15.75" customHeight="1" x14ac:dyDescent="0.25">
      <c r="B144" s="116">
        <v>2024</v>
      </c>
      <c r="C144" s="116">
        <v>891780111</v>
      </c>
      <c r="D144" s="117" t="s">
        <v>64</v>
      </c>
      <c r="E144" s="118" t="s">
        <v>5069</v>
      </c>
      <c r="F144" s="118" t="s">
        <v>5068</v>
      </c>
      <c r="G144" s="119">
        <v>0</v>
      </c>
      <c r="H144" s="119" t="s">
        <v>75</v>
      </c>
      <c r="I144" s="117" t="s">
        <v>1819</v>
      </c>
      <c r="J144" s="120" t="s">
        <v>5067</v>
      </c>
      <c r="K144" s="118">
        <v>23109800</v>
      </c>
      <c r="L144" s="116" t="s">
        <v>70</v>
      </c>
      <c r="M144" s="120" t="s">
        <v>3650</v>
      </c>
      <c r="N144" s="121" t="s">
        <v>5066</v>
      </c>
      <c r="O144" s="122">
        <v>576</v>
      </c>
      <c r="P144" s="219">
        <v>45356</v>
      </c>
      <c r="Q144" s="118">
        <v>23109800</v>
      </c>
      <c r="R144" s="219">
        <v>45365</v>
      </c>
      <c r="S144" s="118">
        <v>23109800</v>
      </c>
      <c r="T144" s="119" t="s">
        <v>67</v>
      </c>
      <c r="U144" s="122">
        <v>85459497</v>
      </c>
      <c r="V144" s="120" t="s">
        <v>1186</v>
      </c>
      <c r="W144" s="275">
        <v>45365</v>
      </c>
      <c r="X144" s="275">
        <v>45365</v>
      </c>
      <c r="Y144" s="275" t="s">
        <v>77</v>
      </c>
      <c r="Z144" s="275">
        <v>45397</v>
      </c>
      <c r="AA144" s="124">
        <f t="shared" si="20"/>
        <v>32</v>
      </c>
      <c r="AB144" s="118">
        <v>0</v>
      </c>
      <c r="AC144" s="118">
        <v>0</v>
      </c>
      <c r="AD144" s="118">
        <v>0</v>
      </c>
      <c r="AE144" s="126" t="s">
        <v>77</v>
      </c>
      <c r="AF144" s="124">
        <f t="shared" si="21"/>
        <v>0</v>
      </c>
      <c r="AG144" s="118">
        <v>0</v>
      </c>
      <c r="AH144" s="118">
        <v>0</v>
      </c>
      <c r="AI144" s="126" t="s">
        <v>77</v>
      </c>
      <c r="AJ144" s="119">
        <v>0</v>
      </c>
      <c r="AK144" s="126" t="s">
        <v>77</v>
      </c>
      <c r="AL144" s="126" t="s">
        <v>77</v>
      </c>
      <c r="AM144" s="124">
        <f t="shared" si="22"/>
        <v>0</v>
      </c>
      <c r="AN144" s="124">
        <f>+K144+AC144-AH144</f>
        <v>23109800</v>
      </c>
      <c r="AO144" s="119" t="s">
        <v>69</v>
      </c>
      <c r="AP144" s="118">
        <v>23109800</v>
      </c>
      <c r="AQ144" s="116" t="s">
        <v>1214</v>
      </c>
      <c r="AR144" s="118">
        <v>0</v>
      </c>
      <c r="AS144" s="219" t="s">
        <v>77</v>
      </c>
      <c r="AT144" s="118">
        <v>0</v>
      </c>
      <c r="AU144" s="160">
        <f t="shared" si="23"/>
        <v>23109800</v>
      </c>
      <c r="AV144" s="98">
        <f t="shared" si="24"/>
        <v>0</v>
      </c>
      <c r="AW144" s="126" t="s">
        <v>77</v>
      </c>
      <c r="AX144" s="119" t="s">
        <v>1215</v>
      </c>
      <c r="AY144" s="120" t="s">
        <v>5065</v>
      </c>
      <c r="AZ144" s="116" t="s">
        <v>69</v>
      </c>
      <c r="BA144" s="116" t="s">
        <v>3456</v>
      </c>
    </row>
    <row r="145" spans="2:53" x14ac:dyDescent="0.25">
      <c r="B145" s="116">
        <v>2024</v>
      </c>
      <c r="C145" s="116">
        <v>891780111</v>
      </c>
      <c r="D145" s="117" t="s">
        <v>64</v>
      </c>
      <c r="E145" s="118" t="s">
        <v>5064</v>
      </c>
      <c r="F145" s="118" t="s">
        <v>5063</v>
      </c>
      <c r="G145" s="119">
        <v>0</v>
      </c>
      <c r="H145" s="119" t="s">
        <v>75</v>
      </c>
      <c r="I145" s="117" t="s">
        <v>65</v>
      </c>
      <c r="J145" s="120" t="s">
        <v>5062</v>
      </c>
      <c r="K145" s="118">
        <v>75751000</v>
      </c>
      <c r="L145" s="116" t="s">
        <v>70</v>
      </c>
      <c r="M145" s="120" t="s">
        <v>5061</v>
      </c>
      <c r="N145" s="121" t="s">
        <v>5060</v>
      </c>
      <c r="O145" s="122">
        <v>466</v>
      </c>
      <c r="P145" s="219">
        <v>45345</v>
      </c>
      <c r="Q145" s="118">
        <v>75751000</v>
      </c>
      <c r="R145" s="219">
        <v>45366</v>
      </c>
      <c r="S145" s="118">
        <v>75751000</v>
      </c>
      <c r="T145" s="119" t="s">
        <v>67</v>
      </c>
      <c r="U145" s="122">
        <v>85466528</v>
      </c>
      <c r="V145" s="120" t="s">
        <v>5059</v>
      </c>
      <c r="W145" s="275">
        <v>45366</v>
      </c>
      <c r="X145" s="275">
        <v>45369</v>
      </c>
      <c r="Y145" s="275">
        <v>45369</v>
      </c>
      <c r="Z145" s="275">
        <v>45399</v>
      </c>
      <c r="AA145" s="124">
        <f t="shared" si="20"/>
        <v>30</v>
      </c>
      <c r="AB145" s="118">
        <v>0</v>
      </c>
      <c r="AC145" s="118">
        <v>0</v>
      </c>
      <c r="AD145" s="118">
        <v>0</v>
      </c>
      <c r="AE145" s="126" t="s">
        <v>77</v>
      </c>
      <c r="AF145" s="124">
        <f t="shared" si="21"/>
        <v>0</v>
      </c>
      <c r="AG145" s="118">
        <v>0</v>
      </c>
      <c r="AH145" s="118">
        <v>0</v>
      </c>
      <c r="AI145" s="126" t="s">
        <v>77</v>
      </c>
      <c r="AJ145" s="119">
        <v>0</v>
      </c>
      <c r="AK145" s="126" t="s">
        <v>77</v>
      </c>
      <c r="AL145" s="126" t="s">
        <v>77</v>
      </c>
      <c r="AM145" s="124">
        <f t="shared" si="22"/>
        <v>0</v>
      </c>
      <c r="AN145" s="124">
        <f>+K145+AC145-AH145</f>
        <v>75751000</v>
      </c>
      <c r="AO145" s="119" t="s">
        <v>69</v>
      </c>
      <c r="AP145" s="118">
        <v>75751000</v>
      </c>
      <c r="AQ145" s="116" t="s">
        <v>1214</v>
      </c>
      <c r="AR145" s="118">
        <v>0</v>
      </c>
      <c r="AS145" s="219" t="s">
        <v>77</v>
      </c>
      <c r="AT145" s="118">
        <v>0</v>
      </c>
      <c r="AU145" s="160">
        <f t="shared" si="23"/>
        <v>75751000</v>
      </c>
      <c r="AV145" s="98">
        <f t="shared" si="24"/>
        <v>0</v>
      </c>
      <c r="AW145" s="126" t="s">
        <v>77</v>
      </c>
      <c r="AX145" s="119" t="s">
        <v>1215</v>
      </c>
      <c r="AY145" s="120" t="s">
        <v>5058</v>
      </c>
      <c r="AZ145" s="116" t="s">
        <v>69</v>
      </c>
      <c r="BA145" s="116" t="s">
        <v>3456</v>
      </c>
    </row>
    <row r="146" spans="2:53" x14ac:dyDescent="0.25">
      <c r="B146" s="116">
        <v>2024</v>
      </c>
      <c r="C146" s="116">
        <v>891780111</v>
      </c>
      <c r="D146" s="117" t="s">
        <v>64</v>
      </c>
      <c r="E146" s="118" t="s">
        <v>5057</v>
      </c>
      <c r="F146" s="118" t="s">
        <v>5056</v>
      </c>
      <c r="G146" s="119">
        <v>0</v>
      </c>
      <c r="H146" s="119" t="s">
        <v>75</v>
      </c>
      <c r="I146" s="117" t="s">
        <v>1819</v>
      </c>
      <c r="J146" s="120" t="s">
        <v>5055</v>
      </c>
      <c r="K146" s="118">
        <v>30070000</v>
      </c>
      <c r="L146" s="116" t="s">
        <v>70</v>
      </c>
      <c r="M146" s="120" t="s">
        <v>4889</v>
      </c>
      <c r="N146" s="121" t="s">
        <v>4888</v>
      </c>
      <c r="O146" s="122">
        <v>692</v>
      </c>
      <c r="P146" s="219">
        <v>45365</v>
      </c>
      <c r="Q146" s="118">
        <v>30070000</v>
      </c>
      <c r="R146" s="219">
        <v>45366</v>
      </c>
      <c r="S146" s="118">
        <v>30070000</v>
      </c>
      <c r="T146" s="119" t="s">
        <v>67</v>
      </c>
      <c r="U146" s="122">
        <v>57461216</v>
      </c>
      <c r="V146" s="120" t="s">
        <v>1180</v>
      </c>
      <c r="W146" s="275">
        <v>45366</v>
      </c>
      <c r="X146" s="275">
        <v>45366</v>
      </c>
      <c r="Y146" s="275" t="s">
        <v>77</v>
      </c>
      <c r="Z146" s="275">
        <v>45369</v>
      </c>
      <c r="AA146" s="124">
        <f t="shared" si="20"/>
        <v>3</v>
      </c>
      <c r="AB146" s="118">
        <v>0</v>
      </c>
      <c r="AC146" s="118">
        <v>0</v>
      </c>
      <c r="AD146" s="118">
        <v>0</v>
      </c>
      <c r="AE146" s="126" t="s">
        <v>77</v>
      </c>
      <c r="AF146" s="124">
        <f t="shared" si="21"/>
        <v>0</v>
      </c>
      <c r="AG146" s="118">
        <v>0</v>
      </c>
      <c r="AH146" s="118">
        <v>0</v>
      </c>
      <c r="AI146" s="126" t="s">
        <v>77</v>
      </c>
      <c r="AJ146" s="119">
        <v>0</v>
      </c>
      <c r="AK146" s="126" t="s">
        <v>77</v>
      </c>
      <c r="AL146" s="126" t="s">
        <v>77</v>
      </c>
      <c r="AM146" s="124">
        <f t="shared" si="22"/>
        <v>0</v>
      </c>
      <c r="AN146" s="124">
        <f>+K146+AC146-AH146</f>
        <v>30070000</v>
      </c>
      <c r="AO146" s="119" t="s">
        <v>69</v>
      </c>
      <c r="AP146" s="118">
        <v>30070000</v>
      </c>
      <c r="AQ146" s="116" t="s">
        <v>1214</v>
      </c>
      <c r="AR146" s="118">
        <v>0</v>
      </c>
      <c r="AS146" s="219" t="s">
        <v>77</v>
      </c>
      <c r="AT146" s="118">
        <v>0</v>
      </c>
      <c r="AU146" s="160">
        <f t="shared" si="23"/>
        <v>30070000</v>
      </c>
      <c r="AV146" s="98">
        <f t="shared" si="24"/>
        <v>0</v>
      </c>
      <c r="AW146" s="126" t="s">
        <v>77</v>
      </c>
      <c r="AX146" s="119" t="s">
        <v>1215</v>
      </c>
      <c r="AY146" s="120" t="s">
        <v>5054</v>
      </c>
      <c r="AZ146" s="116" t="s">
        <v>69</v>
      </c>
      <c r="BA146" s="116" t="s">
        <v>3456</v>
      </c>
    </row>
    <row r="147" spans="2:53" x14ac:dyDescent="0.25">
      <c r="B147" s="116">
        <v>2024</v>
      </c>
      <c r="C147" s="116">
        <v>891780111</v>
      </c>
      <c r="D147" s="117" t="s">
        <v>64</v>
      </c>
      <c r="E147" s="118" t="s">
        <v>5053</v>
      </c>
      <c r="F147" s="118" t="s">
        <v>5052</v>
      </c>
      <c r="G147" s="119">
        <v>0</v>
      </c>
      <c r="H147" s="119" t="s">
        <v>75</v>
      </c>
      <c r="I147" s="117" t="s">
        <v>1819</v>
      </c>
      <c r="J147" s="120" t="s">
        <v>5051</v>
      </c>
      <c r="K147" s="118">
        <v>81250000</v>
      </c>
      <c r="L147" s="116" t="s">
        <v>70</v>
      </c>
      <c r="M147" s="120" t="s">
        <v>5050</v>
      </c>
      <c r="N147" s="121" t="s">
        <v>5049</v>
      </c>
      <c r="O147" s="122">
        <v>467</v>
      </c>
      <c r="P147" s="219">
        <v>45345</v>
      </c>
      <c r="Q147" s="118">
        <v>240004973.43000001</v>
      </c>
      <c r="R147" s="219">
        <v>45373</v>
      </c>
      <c r="S147" s="118">
        <v>81250000</v>
      </c>
      <c r="T147" s="119" t="s">
        <v>67</v>
      </c>
      <c r="U147" s="122">
        <v>1082851808</v>
      </c>
      <c r="V147" s="120" t="s">
        <v>4901</v>
      </c>
      <c r="W147" s="275">
        <v>45373</v>
      </c>
      <c r="X147" s="275">
        <v>45386</v>
      </c>
      <c r="Y147" s="275" t="s">
        <v>77</v>
      </c>
      <c r="Z147" s="275">
        <v>45447</v>
      </c>
      <c r="AA147" s="124">
        <f t="shared" si="20"/>
        <v>61</v>
      </c>
      <c r="AB147" s="118">
        <v>0</v>
      </c>
      <c r="AC147" s="118">
        <v>0</v>
      </c>
      <c r="AD147" s="118">
        <v>0</v>
      </c>
      <c r="AE147" s="126" t="s">
        <v>77</v>
      </c>
      <c r="AF147" s="124">
        <f t="shared" si="21"/>
        <v>0</v>
      </c>
      <c r="AG147" s="118">
        <v>0</v>
      </c>
      <c r="AH147" s="118">
        <v>0</v>
      </c>
      <c r="AI147" s="126" t="s">
        <v>77</v>
      </c>
      <c r="AJ147" s="119">
        <v>0</v>
      </c>
      <c r="AK147" s="126" t="s">
        <v>77</v>
      </c>
      <c r="AL147" s="126" t="s">
        <v>77</v>
      </c>
      <c r="AM147" s="124">
        <f t="shared" si="22"/>
        <v>0</v>
      </c>
      <c r="AN147" s="124">
        <f>+K147+AC147-AH147</f>
        <v>81250000</v>
      </c>
      <c r="AO147" s="119" t="s">
        <v>69</v>
      </c>
      <c r="AP147" s="118">
        <v>81250000</v>
      </c>
      <c r="AQ147" s="116" t="s">
        <v>1214</v>
      </c>
      <c r="AR147" s="118">
        <v>0</v>
      </c>
      <c r="AS147" s="219" t="s">
        <v>77</v>
      </c>
      <c r="AT147" s="118">
        <v>0</v>
      </c>
      <c r="AU147" s="160">
        <f t="shared" si="23"/>
        <v>81250000</v>
      </c>
      <c r="AV147" s="98">
        <f t="shared" si="24"/>
        <v>0</v>
      </c>
      <c r="AW147" s="126" t="s">
        <v>77</v>
      </c>
      <c r="AX147" s="119" t="s">
        <v>1215</v>
      </c>
      <c r="AY147" s="120" t="s">
        <v>5048</v>
      </c>
      <c r="AZ147" s="116" t="s">
        <v>69</v>
      </c>
      <c r="BA147" s="116" t="s">
        <v>3456</v>
      </c>
    </row>
    <row r="148" spans="2:53" x14ac:dyDescent="0.25">
      <c r="B148" s="116">
        <v>2024</v>
      </c>
      <c r="C148" s="116">
        <v>891780111</v>
      </c>
      <c r="D148" s="117" t="s">
        <v>64</v>
      </c>
      <c r="E148" s="118" t="s">
        <v>5047</v>
      </c>
      <c r="F148" s="118" t="s">
        <v>5046</v>
      </c>
      <c r="G148" s="119">
        <v>0</v>
      </c>
      <c r="H148" s="119" t="s">
        <v>75</v>
      </c>
      <c r="I148" s="117" t="s">
        <v>1819</v>
      </c>
      <c r="J148" s="120" t="s">
        <v>5045</v>
      </c>
      <c r="K148" s="118">
        <v>33320000</v>
      </c>
      <c r="L148" s="116" t="s">
        <v>70</v>
      </c>
      <c r="M148" s="120" t="s">
        <v>5044</v>
      </c>
      <c r="N148" s="121" t="s">
        <v>5043</v>
      </c>
      <c r="O148" s="122">
        <v>467</v>
      </c>
      <c r="P148" s="219">
        <v>45345</v>
      </c>
      <c r="Q148" s="118">
        <v>240004973.43000001</v>
      </c>
      <c r="R148" s="219">
        <v>45373</v>
      </c>
      <c r="S148" s="118">
        <v>33320000</v>
      </c>
      <c r="T148" s="119" t="s">
        <v>67</v>
      </c>
      <c r="U148" s="122">
        <v>1082851808</v>
      </c>
      <c r="V148" s="120" t="s">
        <v>4901</v>
      </c>
      <c r="W148" s="275">
        <v>45373</v>
      </c>
      <c r="X148" s="275">
        <v>45386</v>
      </c>
      <c r="Y148" s="275" t="s">
        <v>77</v>
      </c>
      <c r="Z148" s="275">
        <v>45447</v>
      </c>
      <c r="AA148" s="124">
        <f t="shared" si="20"/>
        <v>61</v>
      </c>
      <c r="AB148" s="118">
        <v>0</v>
      </c>
      <c r="AC148" s="118">
        <v>0</v>
      </c>
      <c r="AD148" s="118">
        <v>0</v>
      </c>
      <c r="AE148" s="126" t="s">
        <v>77</v>
      </c>
      <c r="AF148" s="124">
        <f t="shared" si="21"/>
        <v>0</v>
      </c>
      <c r="AG148" s="118">
        <v>0</v>
      </c>
      <c r="AH148" s="118">
        <v>0</v>
      </c>
      <c r="AI148" s="126" t="s">
        <v>77</v>
      </c>
      <c r="AJ148" s="119">
        <v>0</v>
      </c>
      <c r="AK148" s="126" t="s">
        <v>77</v>
      </c>
      <c r="AL148" s="126" t="s">
        <v>77</v>
      </c>
      <c r="AM148" s="124">
        <f t="shared" si="22"/>
        <v>0</v>
      </c>
      <c r="AN148" s="124">
        <f>+K148+AC148-AH148</f>
        <v>33320000</v>
      </c>
      <c r="AO148" s="119" t="s">
        <v>69</v>
      </c>
      <c r="AP148" s="118">
        <v>33320000</v>
      </c>
      <c r="AQ148" s="116" t="s">
        <v>1214</v>
      </c>
      <c r="AR148" s="118">
        <v>0</v>
      </c>
      <c r="AS148" s="219" t="s">
        <v>77</v>
      </c>
      <c r="AT148" s="118">
        <v>0</v>
      </c>
      <c r="AU148" s="160">
        <f t="shared" si="23"/>
        <v>33320000</v>
      </c>
      <c r="AV148" s="98">
        <f t="shared" si="24"/>
        <v>0</v>
      </c>
      <c r="AW148" s="126" t="s">
        <v>77</v>
      </c>
      <c r="AX148" s="119" t="s">
        <v>1215</v>
      </c>
      <c r="AY148" s="120" t="s">
        <v>5042</v>
      </c>
      <c r="AZ148" s="116" t="s">
        <v>69</v>
      </c>
      <c r="BA148" s="116" t="s">
        <v>3456</v>
      </c>
    </row>
    <row r="149" spans="2:53" x14ac:dyDescent="0.25">
      <c r="B149" s="116">
        <v>2024</v>
      </c>
      <c r="C149" s="116">
        <v>891780111</v>
      </c>
      <c r="D149" s="117" t="s">
        <v>64</v>
      </c>
      <c r="E149" s="118" t="s">
        <v>5041</v>
      </c>
      <c r="F149" s="118" t="s">
        <v>5040</v>
      </c>
      <c r="G149" s="119">
        <v>0</v>
      </c>
      <c r="H149" s="119" t="s">
        <v>75</v>
      </c>
      <c r="I149" s="117" t="s">
        <v>1819</v>
      </c>
      <c r="J149" s="120" t="s">
        <v>5039</v>
      </c>
      <c r="K149" s="118">
        <v>50932000</v>
      </c>
      <c r="L149" s="116" t="s">
        <v>70</v>
      </c>
      <c r="M149" s="120" t="s">
        <v>5038</v>
      </c>
      <c r="N149" s="121" t="s">
        <v>5037</v>
      </c>
      <c r="O149" s="122">
        <v>467</v>
      </c>
      <c r="P149" s="219">
        <v>45345</v>
      </c>
      <c r="Q149" s="118">
        <v>240004973.43000001</v>
      </c>
      <c r="R149" s="219">
        <v>45373</v>
      </c>
      <c r="S149" s="118">
        <v>50932000</v>
      </c>
      <c r="T149" s="119" t="s">
        <v>67</v>
      </c>
      <c r="U149" s="122">
        <v>1082851808</v>
      </c>
      <c r="V149" s="120" t="s">
        <v>4901</v>
      </c>
      <c r="W149" s="275">
        <v>45373</v>
      </c>
      <c r="X149" s="275">
        <v>45386</v>
      </c>
      <c r="Y149" s="275" t="s">
        <v>77</v>
      </c>
      <c r="Z149" s="275">
        <v>45416</v>
      </c>
      <c r="AA149" s="124">
        <f t="shared" si="20"/>
        <v>30</v>
      </c>
      <c r="AB149" s="118">
        <v>0</v>
      </c>
      <c r="AC149" s="118">
        <v>0</v>
      </c>
      <c r="AD149" s="118">
        <v>0</v>
      </c>
      <c r="AE149" s="126" t="s">
        <v>77</v>
      </c>
      <c r="AF149" s="124">
        <f t="shared" si="21"/>
        <v>0</v>
      </c>
      <c r="AG149" s="118">
        <v>0</v>
      </c>
      <c r="AH149" s="118">
        <v>0</v>
      </c>
      <c r="AI149" s="126" t="s">
        <v>77</v>
      </c>
      <c r="AJ149" s="119">
        <v>0</v>
      </c>
      <c r="AK149" s="126" t="s">
        <v>77</v>
      </c>
      <c r="AL149" s="126" t="s">
        <v>77</v>
      </c>
      <c r="AM149" s="124">
        <f t="shared" si="22"/>
        <v>0</v>
      </c>
      <c r="AN149" s="124">
        <f>+K149+AC149-AH149</f>
        <v>50932000</v>
      </c>
      <c r="AO149" s="119" t="s">
        <v>69</v>
      </c>
      <c r="AP149" s="118">
        <v>50932000</v>
      </c>
      <c r="AQ149" s="119" t="s">
        <v>69</v>
      </c>
      <c r="AR149" s="118">
        <v>30000000</v>
      </c>
      <c r="AS149" s="219" t="s">
        <v>77</v>
      </c>
      <c r="AT149" s="118">
        <v>0</v>
      </c>
      <c r="AU149" s="160">
        <f t="shared" si="23"/>
        <v>50932000</v>
      </c>
      <c r="AV149" s="98">
        <f t="shared" si="24"/>
        <v>0</v>
      </c>
      <c r="AW149" s="126" t="s">
        <v>77</v>
      </c>
      <c r="AX149" s="119" t="s">
        <v>1215</v>
      </c>
      <c r="AY149" s="120" t="s">
        <v>5036</v>
      </c>
      <c r="AZ149" s="116" t="s">
        <v>69</v>
      </c>
      <c r="BA149" s="116" t="s">
        <v>3456</v>
      </c>
    </row>
    <row r="150" spans="2:53" x14ac:dyDescent="0.25">
      <c r="B150" s="116">
        <v>2024</v>
      </c>
      <c r="C150" s="116">
        <v>891780111</v>
      </c>
      <c r="D150" s="117" t="s">
        <v>64</v>
      </c>
      <c r="E150" s="118" t="s">
        <v>5035</v>
      </c>
      <c r="F150" s="118" t="s">
        <v>5034</v>
      </c>
      <c r="G150" s="119">
        <v>0</v>
      </c>
      <c r="H150" s="119" t="s">
        <v>75</v>
      </c>
      <c r="I150" s="117" t="s">
        <v>1819</v>
      </c>
      <c r="J150" s="120" t="s">
        <v>5033</v>
      </c>
      <c r="K150" s="118">
        <v>38300000</v>
      </c>
      <c r="L150" s="116" t="s">
        <v>70</v>
      </c>
      <c r="M150" s="120" t="s">
        <v>5032</v>
      </c>
      <c r="N150" s="121" t="s">
        <v>5031</v>
      </c>
      <c r="O150" s="122">
        <v>449</v>
      </c>
      <c r="P150" s="219">
        <v>45344</v>
      </c>
      <c r="Q150" s="118">
        <v>38300000</v>
      </c>
      <c r="R150" s="219">
        <v>45383</v>
      </c>
      <c r="S150" s="118">
        <v>38300000</v>
      </c>
      <c r="T150" s="119" t="s">
        <v>67</v>
      </c>
      <c r="U150" s="122">
        <v>15443332</v>
      </c>
      <c r="V150" s="120" t="s">
        <v>1177</v>
      </c>
      <c r="W150" s="275">
        <v>45383</v>
      </c>
      <c r="X150" s="275">
        <v>45383</v>
      </c>
      <c r="Y150" s="275">
        <v>45383</v>
      </c>
      <c r="Z150" s="275">
        <v>45412</v>
      </c>
      <c r="AA150" s="124">
        <f t="shared" si="20"/>
        <v>29</v>
      </c>
      <c r="AB150" s="118">
        <v>0</v>
      </c>
      <c r="AC150" s="118">
        <v>0</v>
      </c>
      <c r="AD150" s="118">
        <v>0</v>
      </c>
      <c r="AE150" s="126" t="s">
        <v>77</v>
      </c>
      <c r="AF150" s="124">
        <f t="shared" si="21"/>
        <v>0</v>
      </c>
      <c r="AG150" s="118">
        <v>0</v>
      </c>
      <c r="AH150" s="118">
        <v>0</v>
      </c>
      <c r="AI150" s="126" t="s">
        <v>77</v>
      </c>
      <c r="AJ150" s="119">
        <v>0</v>
      </c>
      <c r="AK150" s="126" t="s">
        <v>77</v>
      </c>
      <c r="AL150" s="126" t="s">
        <v>77</v>
      </c>
      <c r="AM150" s="124">
        <f t="shared" si="22"/>
        <v>0</v>
      </c>
      <c r="AN150" s="124">
        <f>+K150+AC150-AH150</f>
        <v>38300000</v>
      </c>
      <c r="AO150" s="119" t="s">
        <v>69</v>
      </c>
      <c r="AP150" s="118">
        <v>38300000</v>
      </c>
      <c r="AQ150" s="119" t="s">
        <v>1214</v>
      </c>
      <c r="AR150" s="118">
        <v>0</v>
      </c>
      <c r="AS150" s="219" t="s">
        <v>77</v>
      </c>
      <c r="AT150" s="118">
        <v>0</v>
      </c>
      <c r="AU150" s="160">
        <f t="shared" si="23"/>
        <v>38300000</v>
      </c>
      <c r="AV150" s="98">
        <f t="shared" si="24"/>
        <v>0</v>
      </c>
      <c r="AW150" s="126" t="s">
        <v>77</v>
      </c>
      <c r="AX150" s="119" t="s">
        <v>1497</v>
      </c>
      <c r="AY150" s="120" t="s">
        <v>5030</v>
      </c>
      <c r="AZ150" s="116" t="s">
        <v>69</v>
      </c>
      <c r="BA150" s="116" t="s">
        <v>3456</v>
      </c>
    </row>
    <row r="151" spans="2:53" x14ac:dyDescent="0.25">
      <c r="B151" s="116">
        <v>2024</v>
      </c>
      <c r="C151" s="116">
        <v>891780111</v>
      </c>
      <c r="D151" s="117" t="s">
        <v>64</v>
      </c>
      <c r="E151" s="118" t="s">
        <v>5029</v>
      </c>
      <c r="F151" s="118" t="s">
        <v>5028</v>
      </c>
      <c r="G151" s="119">
        <v>0</v>
      </c>
      <c r="H151" s="119" t="s">
        <v>75</v>
      </c>
      <c r="I151" s="117" t="s">
        <v>1819</v>
      </c>
      <c r="J151" s="120" t="s">
        <v>5027</v>
      </c>
      <c r="K151" s="118">
        <v>319999800</v>
      </c>
      <c r="L151" s="116" t="s">
        <v>70</v>
      </c>
      <c r="M151" s="120" t="s">
        <v>5026</v>
      </c>
      <c r="N151" s="121" t="s">
        <v>4945</v>
      </c>
      <c r="O151" s="122">
        <v>798</v>
      </c>
      <c r="P151" s="219">
        <v>45373</v>
      </c>
      <c r="Q151" s="118">
        <v>319999800</v>
      </c>
      <c r="R151" s="219">
        <v>45386</v>
      </c>
      <c r="S151" s="118">
        <v>319999800</v>
      </c>
      <c r="T151" s="119" t="s">
        <v>67</v>
      </c>
      <c r="U151" s="122">
        <v>7633815</v>
      </c>
      <c r="V151" s="120" t="s">
        <v>1185</v>
      </c>
      <c r="W151" s="275">
        <v>45386</v>
      </c>
      <c r="X151" s="275">
        <v>45391</v>
      </c>
      <c r="Y151" s="275">
        <v>45390</v>
      </c>
      <c r="Z151" s="275">
        <v>45397</v>
      </c>
      <c r="AA151" s="124">
        <f t="shared" si="20"/>
        <v>7</v>
      </c>
      <c r="AB151" s="118">
        <v>0</v>
      </c>
      <c r="AC151" s="118">
        <v>0</v>
      </c>
      <c r="AD151" s="118">
        <v>0</v>
      </c>
      <c r="AE151" s="126" t="s">
        <v>77</v>
      </c>
      <c r="AF151" s="124">
        <f t="shared" si="21"/>
        <v>0</v>
      </c>
      <c r="AG151" s="118">
        <v>0</v>
      </c>
      <c r="AH151" s="118">
        <v>0</v>
      </c>
      <c r="AI151" s="126" t="s">
        <v>77</v>
      </c>
      <c r="AJ151" s="119">
        <v>0</v>
      </c>
      <c r="AK151" s="126" t="s">
        <v>77</v>
      </c>
      <c r="AL151" s="126" t="s">
        <v>77</v>
      </c>
      <c r="AM151" s="124">
        <f t="shared" si="22"/>
        <v>0</v>
      </c>
      <c r="AN151" s="124">
        <f>+K151+AC151-AH151</f>
        <v>319999800</v>
      </c>
      <c r="AO151" s="119" t="s">
        <v>69</v>
      </c>
      <c r="AP151" s="118">
        <v>319999800</v>
      </c>
      <c r="AQ151" s="119" t="s">
        <v>67</v>
      </c>
      <c r="AR151" s="118">
        <v>159999900</v>
      </c>
      <c r="AS151" s="219" t="s">
        <v>77</v>
      </c>
      <c r="AT151" s="118">
        <v>0</v>
      </c>
      <c r="AU151" s="160">
        <f t="shared" si="23"/>
        <v>319999800</v>
      </c>
      <c r="AV151" s="98">
        <f t="shared" si="24"/>
        <v>0</v>
      </c>
      <c r="AW151" s="126" t="s">
        <v>77</v>
      </c>
      <c r="AX151" s="119" t="s">
        <v>1497</v>
      </c>
      <c r="AY151" s="120" t="s">
        <v>5025</v>
      </c>
      <c r="AZ151" s="116" t="s">
        <v>69</v>
      </c>
      <c r="BA151" s="116" t="s">
        <v>3456</v>
      </c>
    </row>
    <row r="152" spans="2:53" x14ac:dyDescent="0.25">
      <c r="B152" s="116">
        <v>2024</v>
      </c>
      <c r="C152" s="116">
        <v>891780111</v>
      </c>
      <c r="D152" s="117" t="s">
        <v>64</v>
      </c>
      <c r="E152" s="118" t="s">
        <v>5024</v>
      </c>
      <c r="F152" s="118" t="s">
        <v>5023</v>
      </c>
      <c r="G152" s="119">
        <v>0</v>
      </c>
      <c r="H152" s="119" t="s">
        <v>75</v>
      </c>
      <c r="I152" s="117" t="s">
        <v>1819</v>
      </c>
      <c r="J152" s="120" t="s">
        <v>5022</v>
      </c>
      <c r="K152" s="118">
        <v>38972500</v>
      </c>
      <c r="L152" s="116" t="s">
        <v>70</v>
      </c>
      <c r="M152" s="120" t="s">
        <v>5021</v>
      </c>
      <c r="N152" s="121" t="s">
        <v>5020</v>
      </c>
      <c r="O152" s="122">
        <v>467</v>
      </c>
      <c r="P152" s="219">
        <v>45345</v>
      </c>
      <c r="Q152" s="118">
        <v>240004973.43000001</v>
      </c>
      <c r="R152" s="219">
        <v>45386</v>
      </c>
      <c r="S152" s="118">
        <v>38972500</v>
      </c>
      <c r="T152" s="119" t="s">
        <v>67</v>
      </c>
      <c r="U152" s="122">
        <v>1082851808</v>
      </c>
      <c r="V152" s="120" t="s">
        <v>4901</v>
      </c>
      <c r="W152" s="275">
        <v>45386</v>
      </c>
      <c r="X152" s="275">
        <v>45386</v>
      </c>
      <c r="Y152" s="275" t="s">
        <v>77</v>
      </c>
      <c r="Z152" s="275">
        <v>45454</v>
      </c>
      <c r="AA152" s="124">
        <f t="shared" si="20"/>
        <v>68</v>
      </c>
      <c r="AB152" s="118">
        <v>0</v>
      </c>
      <c r="AC152" s="118">
        <v>0</v>
      </c>
      <c r="AD152" s="118">
        <v>0</v>
      </c>
      <c r="AE152" s="126" t="s">
        <v>77</v>
      </c>
      <c r="AF152" s="124">
        <f t="shared" si="21"/>
        <v>0</v>
      </c>
      <c r="AG152" s="118">
        <v>0</v>
      </c>
      <c r="AH152" s="118">
        <v>0</v>
      </c>
      <c r="AI152" s="126" t="s">
        <v>77</v>
      </c>
      <c r="AJ152" s="119">
        <v>0</v>
      </c>
      <c r="AK152" s="126" t="s">
        <v>77</v>
      </c>
      <c r="AL152" s="126" t="s">
        <v>77</v>
      </c>
      <c r="AM152" s="124">
        <f t="shared" si="22"/>
        <v>0</v>
      </c>
      <c r="AN152" s="124">
        <f>+K152+AC152-AH152</f>
        <v>38972500</v>
      </c>
      <c r="AO152" s="119" t="s">
        <v>69</v>
      </c>
      <c r="AP152" s="118">
        <v>38972500</v>
      </c>
      <c r="AQ152" s="119" t="s">
        <v>1214</v>
      </c>
      <c r="AR152" s="118">
        <v>0</v>
      </c>
      <c r="AS152" s="219" t="s">
        <v>77</v>
      </c>
      <c r="AT152" s="118">
        <v>0</v>
      </c>
      <c r="AU152" s="160">
        <f t="shared" si="23"/>
        <v>38972500</v>
      </c>
      <c r="AV152" s="98">
        <f t="shared" si="24"/>
        <v>0</v>
      </c>
      <c r="AW152" s="126" t="s">
        <v>77</v>
      </c>
      <c r="AX152" s="119" t="s">
        <v>1215</v>
      </c>
      <c r="AY152" s="120" t="s">
        <v>5019</v>
      </c>
      <c r="AZ152" s="116" t="s">
        <v>69</v>
      </c>
      <c r="BA152" s="116" t="s">
        <v>3456</v>
      </c>
    </row>
    <row r="153" spans="2:53" x14ac:dyDescent="0.25">
      <c r="B153" s="116">
        <v>2024</v>
      </c>
      <c r="C153" s="116">
        <v>891780111</v>
      </c>
      <c r="D153" s="117" t="s">
        <v>64</v>
      </c>
      <c r="E153" s="118" t="s">
        <v>5018</v>
      </c>
      <c r="F153" s="118" t="s">
        <v>5017</v>
      </c>
      <c r="G153" s="119">
        <v>0</v>
      </c>
      <c r="H153" s="119" t="s">
        <v>75</v>
      </c>
      <c r="I153" s="117" t="s">
        <v>1819</v>
      </c>
      <c r="J153" s="120" t="s">
        <v>5016</v>
      </c>
      <c r="K153" s="118">
        <v>19388854</v>
      </c>
      <c r="L153" s="116" t="s">
        <v>70</v>
      </c>
      <c r="M153" s="120" t="s">
        <v>5015</v>
      </c>
      <c r="N153" s="121" t="s">
        <v>5014</v>
      </c>
      <c r="O153" s="122">
        <v>650</v>
      </c>
      <c r="P153" s="219">
        <v>45363</v>
      </c>
      <c r="Q153" s="118">
        <v>19388854</v>
      </c>
      <c r="R153" s="219">
        <v>45387</v>
      </c>
      <c r="S153" s="118">
        <v>19388854</v>
      </c>
      <c r="T153" s="119" t="s">
        <v>67</v>
      </c>
      <c r="U153" s="122">
        <v>36665858</v>
      </c>
      <c r="V153" s="120" t="s">
        <v>1200</v>
      </c>
      <c r="W153" s="275">
        <v>45387</v>
      </c>
      <c r="X153" s="275">
        <v>45387</v>
      </c>
      <c r="Y153" s="275" t="s">
        <v>77</v>
      </c>
      <c r="Z153" s="275">
        <v>45394</v>
      </c>
      <c r="AA153" s="124">
        <f t="shared" si="20"/>
        <v>7</v>
      </c>
      <c r="AB153" s="118">
        <v>0</v>
      </c>
      <c r="AC153" s="118">
        <v>0</v>
      </c>
      <c r="AD153" s="118">
        <v>0</v>
      </c>
      <c r="AE153" s="126" t="s">
        <v>77</v>
      </c>
      <c r="AF153" s="124">
        <f t="shared" si="21"/>
        <v>0</v>
      </c>
      <c r="AG153" s="118">
        <v>0</v>
      </c>
      <c r="AH153" s="118">
        <v>0</v>
      </c>
      <c r="AI153" s="126" t="s">
        <v>77</v>
      </c>
      <c r="AJ153" s="119">
        <v>0</v>
      </c>
      <c r="AK153" s="126" t="s">
        <v>77</v>
      </c>
      <c r="AL153" s="126" t="s">
        <v>77</v>
      </c>
      <c r="AM153" s="124">
        <f t="shared" si="22"/>
        <v>0</v>
      </c>
      <c r="AN153" s="124">
        <f>+K153+AC153-AH153</f>
        <v>19388854</v>
      </c>
      <c r="AO153" s="119" t="s">
        <v>69</v>
      </c>
      <c r="AP153" s="118">
        <v>19388854</v>
      </c>
      <c r="AQ153" s="119" t="s">
        <v>1214</v>
      </c>
      <c r="AR153" s="118">
        <v>0</v>
      </c>
      <c r="AS153" s="219" t="s">
        <v>77</v>
      </c>
      <c r="AT153" s="118">
        <v>0</v>
      </c>
      <c r="AU153" s="160">
        <f t="shared" si="23"/>
        <v>19388854</v>
      </c>
      <c r="AV153" s="98">
        <f t="shared" si="24"/>
        <v>0</v>
      </c>
      <c r="AW153" s="126" t="s">
        <v>77</v>
      </c>
      <c r="AX153" s="119" t="s">
        <v>1497</v>
      </c>
      <c r="AY153" s="120" t="s">
        <v>5013</v>
      </c>
      <c r="AZ153" s="116" t="s">
        <v>69</v>
      </c>
      <c r="BA153" s="116" t="s">
        <v>3456</v>
      </c>
    </row>
    <row r="154" spans="2:53" x14ac:dyDescent="0.25">
      <c r="B154" s="116">
        <v>2024</v>
      </c>
      <c r="C154" s="116">
        <v>891780111</v>
      </c>
      <c r="D154" s="117" t="s">
        <v>64</v>
      </c>
      <c r="E154" s="118" t="s">
        <v>5012</v>
      </c>
      <c r="F154" s="118" t="s">
        <v>5011</v>
      </c>
      <c r="G154" s="119">
        <v>0</v>
      </c>
      <c r="H154" s="119" t="s">
        <v>75</v>
      </c>
      <c r="I154" s="117" t="s">
        <v>1819</v>
      </c>
      <c r="J154" s="120" t="s">
        <v>5010</v>
      </c>
      <c r="K154" s="118">
        <v>8514129</v>
      </c>
      <c r="L154" s="116" t="s">
        <v>70</v>
      </c>
      <c r="M154" s="120" t="s">
        <v>4940</v>
      </c>
      <c r="N154" s="121" t="s">
        <v>4939</v>
      </c>
      <c r="O154" s="122">
        <v>702</v>
      </c>
      <c r="P154" s="219">
        <v>45366</v>
      </c>
      <c r="Q154" s="118">
        <v>8514129</v>
      </c>
      <c r="R154" s="219">
        <v>45390</v>
      </c>
      <c r="S154" s="118">
        <v>8514129</v>
      </c>
      <c r="T154" s="119" t="s">
        <v>67</v>
      </c>
      <c r="U154" s="122">
        <v>36665858</v>
      </c>
      <c r="V154" s="120" t="s">
        <v>1200</v>
      </c>
      <c r="W154" s="275">
        <v>45390</v>
      </c>
      <c r="X154" s="275">
        <v>45390</v>
      </c>
      <c r="Y154" s="275" t="s">
        <v>77</v>
      </c>
      <c r="Z154" s="275">
        <v>45408</v>
      </c>
      <c r="AA154" s="124">
        <f t="shared" si="20"/>
        <v>18</v>
      </c>
      <c r="AB154" s="118">
        <v>0</v>
      </c>
      <c r="AC154" s="118">
        <v>0</v>
      </c>
      <c r="AD154" s="118">
        <v>0</v>
      </c>
      <c r="AE154" s="126" t="s">
        <v>77</v>
      </c>
      <c r="AF154" s="124">
        <f t="shared" si="21"/>
        <v>0</v>
      </c>
      <c r="AG154" s="118">
        <v>0</v>
      </c>
      <c r="AH154" s="118">
        <v>0</v>
      </c>
      <c r="AI154" s="126" t="s">
        <v>77</v>
      </c>
      <c r="AJ154" s="119">
        <v>0</v>
      </c>
      <c r="AK154" s="126" t="s">
        <v>77</v>
      </c>
      <c r="AL154" s="126" t="s">
        <v>77</v>
      </c>
      <c r="AM154" s="124">
        <f t="shared" si="22"/>
        <v>0</v>
      </c>
      <c r="AN154" s="124">
        <f>+K154+AC154-AH154</f>
        <v>8514129</v>
      </c>
      <c r="AO154" s="119" t="s">
        <v>69</v>
      </c>
      <c r="AP154" s="118">
        <v>8514129</v>
      </c>
      <c r="AQ154" s="119" t="s">
        <v>1214</v>
      </c>
      <c r="AR154" s="118">
        <v>0</v>
      </c>
      <c r="AS154" s="219" t="s">
        <v>77</v>
      </c>
      <c r="AT154" s="118">
        <v>0</v>
      </c>
      <c r="AU154" s="160">
        <f t="shared" si="23"/>
        <v>8514129</v>
      </c>
      <c r="AV154" s="98">
        <f t="shared" si="24"/>
        <v>0</v>
      </c>
      <c r="AW154" s="126" t="s">
        <v>77</v>
      </c>
      <c r="AX154" s="119" t="s">
        <v>1497</v>
      </c>
      <c r="AY154" s="120" t="s">
        <v>5009</v>
      </c>
      <c r="AZ154" s="116" t="s">
        <v>69</v>
      </c>
      <c r="BA154" s="116" t="s">
        <v>3456</v>
      </c>
    </row>
    <row r="155" spans="2:53" x14ac:dyDescent="0.25">
      <c r="B155" s="116">
        <v>2024</v>
      </c>
      <c r="C155" s="116">
        <v>891780111</v>
      </c>
      <c r="D155" s="117" t="s">
        <v>64</v>
      </c>
      <c r="E155" s="118" t="s">
        <v>5008</v>
      </c>
      <c r="F155" s="118" t="s">
        <v>5007</v>
      </c>
      <c r="G155" s="119">
        <v>0</v>
      </c>
      <c r="H155" s="119" t="s">
        <v>75</v>
      </c>
      <c r="I155" s="117" t="s">
        <v>1819</v>
      </c>
      <c r="J155" s="120" t="s">
        <v>5006</v>
      </c>
      <c r="K155" s="118">
        <v>29316007</v>
      </c>
      <c r="L155" s="116" t="s">
        <v>70</v>
      </c>
      <c r="M155" s="120" t="s">
        <v>5005</v>
      </c>
      <c r="N155" s="121" t="s">
        <v>5004</v>
      </c>
      <c r="O155" s="122">
        <v>597</v>
      </c>
      <c r="P155" s="219">
        <v>45357</v>
      </c>
      <c r="Q155" s="118">
        <v>29316007</v>
      </c>
      <c r="R155" s="219">
        <v>45390</v>
      </c>
      <c r="S155" s="118">
        <v>29316007</v>
      </c>
      <c r="T155" s="119" t="s">
        <v>67</v>
      </c>
      <c r="U155" s="122">
        <v>72221403</v>
      </c>
      <c r="V155" s="120" t="s">
        <v>5003</v>
      </c>
      <c r="W155" s="275">
        <v>45390</v>
      </c>
      <c r="X155" s="275">
        <v>45390</v>
      </c>
      <c r="Y155" s="275" t="s">
        <v>77</v>
      </c>
      <c r="Z155" s="275">
        <v>45419</v>
      </c>
      <c r="AA155" s="124">
        <f t="shared" si="20"/>
        <v>29</v>
      </c>
      <c r="AB155" s="118">
        <v>0</v>
      </c>
      <c r="AC155" s="118">
        <v>0</v>
      </c>
      <c r="AD155" s="118">
        <v>0</v>
      </c>
      <c r="AE155" s="126" t="s">
        <v>77</v>
      </c>
      <c r="AF155" s="124">
        <f t="shared" si="21"/>
        <v>0</v>
      </c>
      <c r="AG155" s="118">
        <v>0</v>
      </c>
      <c r="AH155" s="118">
        <v>0</v>
      </c>
      <c r="AI155" s="126" t="s">
        <v>77</v>
      </c>
      <c r="AJ155" s="119">
        <v>0</v>
      </c>
      <c r="AK155" s="126" t="s">
        <v>77</v>
      </c>
      <c r="AL155" s="126" t="s">
        <v>77</v>
      </c>
      <c r="AM155" s="124">
        <f t="shared" si="22"/>
        <v>0</v>
      </c>
      <c r="AN155" s="124">
        <f>+K155+AC155-AH155</f>
        <v>29316007</v>
      </c>
      <c r="AO155" s="119" t="s">
        <v>69</v>
      </c>
      <c r="AP155" s="118">
        <v>29316007</v>
      </c>
      <c r="AQ155" s="119" t="s">
        <v>1214</v>
      </c>
      <c r="AR155" s="118">
        <v>0</v>
      </c>
      <c r="AS155" s="219" t="s">
        <v>77</v>
      </c>
      <c r="AT155" s="118">
        <v>0</v>
      </c>
      <c r="AU155" s="160">
        <f t="shared" si="23"/>
        <v>29316007</v>
      </c>
      <c r="AV155" s="98">
        <f t="shared" si="24"/>
        <v>0</v>
      </c>
      <c r="AW155" s="126" t="s">
        <v>77</v>
      </c>
      <c r="AX155" s="119" t="s">
        <v>1215</v>
      </c>
      <c r="AY155" s="120" t="s">
        <v>5002</v>
      </c>
      <c r="AZ155" s="116" t="s">
        <v>69</v>
      </c>
      <c r="BA155" s="116" t="s">
        <v>3456</v>
      </c>
    </row>
    <row r="156" spans="2:53" x14ac:dyDescent="0.25">
      <c r="B156" s="116">
        <v>2024</v>
      </c>
      <c r="C156" s="116">
        <v>891780111</v>
      </c>
      <c r="D156" s="117" t="s">
        <v>64</v>
      </c>
      <c r="E156" s="118" t="s">
        <v>5001</v>
      </c>
      <c r="F156" s="118" t="s">
        <v>5000</v>
      </c>
      <c r="G156" s="119">
        <v>0</v>
      </c>
      <c r="H156" s="119" t="s">
        <v>75</v>
      </c>
      <c r="I156" s="117" t="s">
        <v>1819</v>
      </c>
      <c r="J156" s="120" t="s">
        <v>4999</v>
      </c>
      <c r="K156" s="118">
        <v>31639173</v>
      </c>
      <c r="L156" s="116" t="s">
        <v>70</v>
      </c>
      <c r="M156" s="120" t="s">
        <v>4998</v>
      </c>
      <c r="N156" s="121" t="s">
        <v>4997</v>
      </c>
      <c r="O156" s="122">
        <v>467</v>
      </c>
      <c r="P156" s="219">
        <v>45345</v>
      </c>
      <c r="Q156" s="118">
        <v>240004973.43000001</v>
      </c>
      <c r="R156" s="219">
        <v>45390</v>
      </c>
      <c r="S156" s="118">
        <v>31639173</v>
      </c>
      <c r="T156" s="119" t="s">
        <v>67</v>
      </c>
      <c r="U156" s="122">
        <v>1082851808</v>
      </c>
      <c r="V156" s="120" t="s">
        <v>4901</v>
      </c>
      <c r="W156" s="275">
        <v>45390</v>
      </c>
      <c r="X156" s="275">
        <v>45390</v>
      </c>
      <c r="Y156" s="275" t="s">
        <v>77</v>
      </c>
      <c r="Z156" s="275">
        <v>45434</v>
      </c>
      <c r="AA156" s="124">
        <f t="shared" si="20"/>
        <v>44</v>
      </c>
      <c r="AB156" s="118">
        <v>0</v>
      </c>
      <c r="AC156" s="118">
        <v>0</v>
      </c>
      <c r="AD156" s="118">
        <v>0</v>
      </c>
      <c r="AE156" s="126" t="s">
        <v>77</v>
      </c>
      <c r="AF156" s="124">
        <f t="shared" si="21"/>
        <v>0</v>
      </c>
      <c r="AG156" s="118">
        <v>0</v>
      </c>
      <c r="AH156" s="118">
        <v>0</v>
      </c>
      <c r="AI156" s="126" t="s">
        <v>77</v>
      </c>
      <c r="AJ156" s="119">
        <v>0</v>
      </c>
      <c r="AK156" s="126" t="s">
        <v>77</v>
      </c>
      <c r="AL156" s="126" t="s">
        <v>77</v>
      </c>
      <c r="AM156" s="124">
        <f t="shared" si="22"/>
        <v>0</v>
      </c>
      <c r="AN156" s="124">
        <f>+K156+AC156-AH156</f>
        <v>31639173</v>
      </c>
      <c r="AO156" s="119" t="s">
        <v>69</v>
      </c>
      <c r="AP156" s="118">
        <v>31639173</v>
      </c>
      <c r="AQ156" s="119" t="s">
        <v>1214</v>
      </c>
      <c r="AR156" s="118">
        <v>0</v>
      </c>
      <c r="AS156" s="219" t="s">
        <v>77</v>
      </c>
      <c r="AT156" s="118">
        <v>0</v>
      </c>
      <c r="AU156" s="160">
        <f t="shared" si="23"/>
        <v>31639173</v>
      </c>
      <c r="AV156" s="98">
        <f t="shared" si="24"/>
        <v>0</v>
      </c>
      <c r="AW156" s="126" t="s">
        <v>77</v>
      </c>
      <c r="AX156" s="119" t="s">
        <v>1215</v>
      </c>
      <c r="AY156" s="120" t="s">
        <v>4996</v>
      </c>
      <c r="AZ156" s="116" t="s">
        <v>69</v>
      </c>
      <c r="BA156" s="116" t="s">
        <v>3456</v>
      </c>
    </row>
    <row r="157" spans="2:53" x14ac:dyDescent="0.25">
      <c r="B157" s="116">
        <v>2024</v>
      </c>
      <c r="C157" s="116">
        <v>891780111</v>
      </c>
      <c r="D157" s="117" t="s">
        <v>64</v>
      </c>
      <c r="E157" s="118" t="s">
        <v>4995</v>
      </c>
      <c r="F157" s="118" t="s">
        <v>4994</v>
      </c>
      <c r="G157" s="119">
        <v>0</v>
      </c>
      <c r="H157" s="119" t="s">
        <v>75</v>
      </c>
      <c r="I157" s="117" t="s">
        <v>1819</v>
      </c>
      <c r="J157" s="120" t="s">
        <v>4993</v>
      </c>
      <c r="K157" s="118">
        <v>27509783</v>
      </c>
      <c r="L157" s="116" t="s">
        <v>70</v>
      </c>
      <c r="M157" s="120" t="s">
        <v>4940</v>
      </c>
      <c r="N157" s="121" t="s">
        <v>4939</v>
      </c>
      <c r="O157" s="122">
        <v>834</v>
      </c>
      <c r="P157" s="219">
        <v>45386</v>
      </c>
      <c r="Q157" s="118">
        <v>27509783</v>
      </c>
      <c r="R157" s="219">
        <v>45392</v>
      </c>
      <c r="S157" s="118">
        <v>27509783</v>
      </c>
      <c r="T157" s="119" t="s">
        <v>67</v>
      </c>
      <c r="U157" s="122">
        <v>36665858</v>
      </c>
      <c r="V157" s="120" t="s">
        <v>1200</v>
      </c>
      <c r="W157" s="275">
        <v>45392</v>
      </c>
      <c r="X157" s="275">
        <v>45392</v>
      </c>
      <c r="Y157" s="275" t="s">
        <v>77</v>
      </c>
      <c r="Z157" s="275">
        <v>45412</v>
      </c>
      <c r="AA157" s="124">
        <f t="shared" si="20"/>
        <v>20</v>
      </c>
      <c r="AB157" s="118">
        <v>0</v>
      </c>
      <c r="AC157" s="118">
        <v>0</v>
      </c>
      <c r="AD157" s="118">
        <v>0</v>
      </c>
      <c r="AE157" s="126" t="s">
        <v>77</v>
      </c>
      <c r="AF157" s="124">
        <f t="shared" si="21"/>
        <v>0</v>
      </c>
      <c r="AG157" s="118">
        <v>0</v>
      </c>
      <c r="AH157" s="118">
        <v>0</v>
      </c>
      <c r="AI157" s="126" t="s">
        <v>77</v>
      </c>
      <c r="AJ157" s="119">
        <v>0</v>
      </c>
      <c r="AK157" s="126" t="s">
        <v>77</v>
      </c>
      <c r="AL157" s="126" t="s">
        <v>77</v>
      </c>
      <c r="AM157" s="124">
        <f t="shared" si="22"/>
        <v>0</v>
      </c>
      <c r="AN157" s="124">
        <f>+K157+AC157-AH157</f>
        <v>27509783</v>
      </c>
      <c r="AO157" s="119" t="s">
        <v>69</v>
      </c>
      <c r="AP157" s="118">
        <v>27509783</v>
      </c>
      <c r="AQ157" s="119" t="s">
        <v>1214</v>
      </c>
      <c r="AR157" s="118">
        <v>0</v>
      </c>
      <c r="AS157" s="219" t="s">
        <v>77</v>
      </c>
      <c r="AT157" s="118">
        <v>0</v>
      </c>
      <c r="AU157" s="160">
        <f t="shared" si="23"/>
        <v>27509783</v>
      </c>
      <c r="AV157" s="98">
        <f t="shared" si="24"/>
        <v>0</v>
      </c>
      <c r="AW157" s="126" t="s">
        <v>77</v>
      </c>
      <c r="AX157" s="119" t="s">
        <v>1497</v>
      </c>
      <c r="AY157" s="120" t="s">
        <v>4992</v>
      </c>
      <c r="AZ157" s="116" t="s">
        <v>69</v>
      </c>
      <c r="BA157" s="116" t="s">
        <v>3456</v>
      </c>
    </row>
    <row r="158" spans="2:53" x14ac:dyDescent="0.25">
      <c r="B158" s="116">
        <v>2024</v>
      </c>
      <c r="C158" s="116">
        <v>891780111</v>
      </c>
      <c r="D158" s="117" t="s">
        <v>64</v>
      </c>
      <c r="E158" s="118" t="s">
        <v>4991</v>
      </c>
      <c r="F158" s="118" t="s">
        <v>4990</v>
      </c>
      <c r="G158" s="119">
        <v>0</v>
      </c>
      <c r="H158" s="119" t="s">
        <v>75</v>
      </c>
      <c r="I158" s="117" t="s">
        <v>65</v>
      </c>
      <c r="J158" s="120" t="s">
        <v>4989</v>
      </c>
      <c r="K158" s="118">
        <v>21291196</v>
      </c>
      <c r="L158" s="116" t="s">
        <v>70</v>
      </c>
      <c r="M158" s="120" t="s">
        <v>4988</v>
      </c>
      <c r="N158" s="121" t="s">
        <v>4987</v>
      </c>
      <c r="O158" s="122">
        <v>909</v>
      </c>
      <c r="P158" s="219">
        <v>45392</v>
      </c>
      <c r="Q158" s="118">
        <v>21291196</v>
      </c>
      <c r="R158" s="219">
        <v>45398</v>
      </c>
      <c r="S158" s="118">
        <v>21291196</v>
      </c>
      <c r="T158" s="119" t="s">
        <v>67</v>
      </c>
      <c r="U158" s="122">
        <v>7633815</v>
      </c>
      <c r="V158" s="120" t="s">
        <v>1185</v>
      </c>
      <c r="W158" s="275">
        <v>45398</v>
      </c>
      <c r="X158" s="275">
        <v>45398</v>
      </c>
      <c r="Y158" s="275" t="s">
        <v>77</v>
      </c>
      <c r="Z158" s="275">
        <v>45487</v>
      </c>
      <c r="AA158" s="124">
        <f t="shared" si="20"/>
        <v>89</v>
      </c>
      <c r="AB158" s="118">
        <v>0</v>
      </c>
      <c r="AC158" s="118">
        <v>0</v>
      </c>
      <c r="AD158" s="118">
        <v>0</v>
      </c>
      <c r="AE158" s="126" t="s">
        <v>77</v>
      </c>
      <c r="AF158" s="124">
        <f t="shared" si="21"/>
        <v>0</v>
      </c>
      <c r="AG158" s="118">
        <v>0</v>
      </c>
      <c r="AH158" s="118">
        <v>0</v>
      </c>
      <c r="AI158" s="126" t="s">
        <v>77</v>
      </c>
      <c r="AJ158" s="119">
        <v>0</v>
      </c>
      <c r="AK158" s="126" t="s">
        <v>77</v>
      </c>
      <c r="AL158" s="126" t="s">
        <v>77</v>
      </c>
      <c r="AM158" s="124">
        <f t="shared" si="22"/>
        <v>0</v>
      </c>
      <c r="AN158" s="124">
        <f>+K158+AC158-AH158</f>
        <v>21291196</v>
      </c>
      <c r="AO158" s="119" t="s">
        <v>69</v>
      </c>
      <c r="AP158" s="118">
        <v>21291196</v>
      </c>
      <c r="AQ158" s="119" t="s">
        <v>1214</v>
      </c>
      <c r="AR158" s="118">
        <v>0</v>
      </c>
      <c r="AS158" s="219" t="s">
        <v>77</v>
      </c>
      <c r="AT158" s="118">
        <v>0</v>
      </c>
      <c r="AU158" s="160">
        <f t="shared" si="23"/>
        <v>21291196</v>
      </c>
      <c r="AV158" s="98">
        <f t="shared" si="24"/>
        <v>0</v>
      </c>
      <c r="AW158" s="126" t="s">
        <v>77</v>
      </c>
      <c r="AX158" s="119" t="s">
        <v>1215</v>
      </c>
      <c r="AY158" s="120" t="s">
        <v>4986</v>
      </c>
      <c r="AZ158" s="116" t="s">
        <v>69</v>
      </c>
      <c r="BA158" s="116" t="s">
        <v>3456</v>
      </c>
    </row>
    <row r="159" spans="2:53" x14ac:dyDescent="0.25">
      <c r="B159" s="116">
        <v>2024</v>
      </c>
      <c r="C159" s="116">
        <v>891780111</v>
      </c>
      <c r="D159" s="117" t="s">
        <v>64</v>
      </c>
      <c r="E159" s="118" t="s">
        <v>4985</v>
      </c>
      <c r="F159" s="118" t="s">
        <v>4984</v>
      </c>
      <c r="G159" s="119">
        <v>0</v>
      </c>
      <c r="H159" s="119" t="s">
        <v>75</v>
      </c>
      <c r="I159" s="117" t="s">
        <v>65</v>
      </c>
      <c r="J159" s="120" t="s">
        <v>4983</v>
      </c>
      <c r="K159" s="118">
        <v>7289830</v>
      </c>
      <c r="L159" s="116" t="s">
        <v>70</v>
      </c>
      <c r="M159" s="120" t="s">
        <v>4982</v>
      </c>
      <c r="N159" s="121" t="s">
        <v>4981</v>
      </c>
      <c r="O159" s="122">
        <v>904</v>
      </c>
      <c r="P159" s="219">
        <v>45392</v>
      </c>
      <c r="Q159" s="118">
        <v>7289830</v>
      </c>
      <c r="R159" s="219">
        <v>45400</v>
      </c>
      <c r="S159" s="118">
        <v>7289830</v>
      </c>
      <c r="T159" s="119" t="s">
        <v>67</v>
      </c>
      <c r="U159" s="122">
        <v>85467461</v>
      </c>
      <c r="V159" s="120" t="s">
        <v>4894</v>
      </c>
      <c r="W159" s="275">
        <v>45400</v>
      </c>
      <c r="X159" s="275">
        <v>45400</v>
      </c>
      <c r="Y159" s="275" t="s">
        <v>77</v>
      </c>
      <c r="Z159" s="275">
        <v>45411</v>
      </c>
      <c r="AA159" s="124">
        <f t="shared" si="20"/>
        <v>11</v>
      </c>
      <c r="AB159" s="118">
        <v>0</v>
      </c>
      <c r="AC159" s="118">
        <v>0</v>
      </c>
      <c r="AD159" s="118">
        <v>0</v>
      </c>
      <c r="AE159" s="126" t="s">
        <v>77</v>
      </c>
      <c r="AF159" s="124">
        <f t="shared" si="21"/>
        <v>0</v>
      </c>
      <c r="AG159" s="118">
        <v>0</v>
      </c>
      <c r="AH159" s="118">
        <v>0</v>
      </c>
      <c r="AI159" s="126" t="s">
        <v>77</v>
      </c>
      <c r="AJ159" s="119">
        <v>0</v>
      </c>
      <c r="AK159" s="126" t="s">
        <v>77</v>
      </c>
      <c r="AL159" s="126" t="s">
        <v>77</v>
      </c>
      <c r="AM159" s="124">
        <f t="shared" si="22"/>
        <v>0</v>
      </c>
      <c r="AN159" s="124">
        <f>+K159+AC159-AH159</f>
        <v>7289830</v>
      </c>
      <c r="AO159" s="119" t="s">
        <v>69</v>
      </c>
      <c r="AP159" s="118">
        <v>7289830</v>
      </c>
      <c r="AQ159" s="119" t="s">
        <v>1214</v>
      </c>
      <c r="AR159" s="118">
        <v>0</v>
      </c>
      <c r="AS159" s="219" t="s">
        <v>77</v>
      </c>
      <c r="AT159" s="118">
        <v>0</v>
      </c>
      <c r="AU159" s="160">
        <f t="shared" si="23"/>
        <v>7289830</v>
      </c>
      <c r="AV159" s="98">
        <f t="shared" si="24"/>
        <v>0</v>
      </c>
      <c r="AW159" s="126" t="s">
        <v>77</v>
      </c>
      <c r="AX159" s="119" t="s">
        <v>1497</v>
      </c>
      <c r="AY159" s="120" t="s">
        <v>4980</v>
      </c>
      <c r="AZ159" s="116" t="s">
        <v>69</v>
      </c>
      <c r="BA159" s="116" t="s">
        <v>3456</v>
      </c>
    </row>
    <row r="160" spans="2:53" x14ac:dyDescent="0.25">
      <c r="B160" s="116">
        <v>2024</v>
      </c>
      <c r="C160" s="116">
        <v>891780111</v>
      </c>
      <c r="D160" s="117" t="s">
        <v>64</v>
      </c>
      <c r="E160" s="118" t="s">
        <v>4979</v>
      </c>
      <c r="F160" s="118" t="s">
        <v>4978</v>
      </c>
      <c r="G160" s="119">
        <v>0</v>
      </c>
      <c r="H160" s="119" t="s">
        <v>75</v>
      </c>
      <c r="I160" s="117" t="s">
        <v>1819</v>
      </c>
      <c r="J160" s="120" t="s">
        <v>4977</v>
      </c>
      <c r="K160" s="118">
        <v>21241500</v>
      </c>
      <c r="L160" s="116" t="s">
        <v>70</v>
      </c>
      <c r="M160" s="120" t="s">
        <v>4976</v>
      </c>
      <c r="N160" s="121" t="s">
        <v>4975</v>
      </c>
      <c r="O160" s="122">
        <v>955</v>
      </c>
      <c r="P160" s="219">
        <v>45398</v>
      </c>
      <c r="Q160" s="118">
        <v>21241500</v>
      </c>
      <c r="R160" s="219">
        <v>45406</v>
      </c>
      <c r="S160" s="118">
        <v>21241500</v>
      </c>
      <c r="T160" s="119" t="s">
        <v>67</v>
      </c>
      <c r="U160" s="122">
        <v>85465146</v>
      </c>
      <c r="V160" s="120" t="s">
        <v>4928</v>
      </c>
      <c r="W160" s="275">
        <v>45406</v>
      </c>
      <c r="X160" s="275">
        <v>45406</v>
      </c>
      <c r="Y160" s="275" t="s">
        <v>77</v>
      </c>
      <c r="Z160" s="275">
        <v>45420</v>
      </c>
      <c r="AA160" s="124">
        <f t="shared" si="20"/>
        <v>14</v>
      </c>
      <c r="AB160" s="118">
        <v>0</v>
      </c>
      <c r="AC160" s="118">
        <v>0</v>
      </c>
      <c r="AD160" s="118">
        <v>0</v>
      </c>
      <c r="AE160" s="126" t="s">
        <v>77</v>
      </c>
      <c r="AF160" s="124">
        <f t="shared" si="21"/>
        <v>0</v>
      </c>
      <c r="AG160" s="118">
        <v>0</v>
      </c>
      <c r="AH160" s="118">
        <v>0</v>
      </c>
      <c r="AI160" s="126" t="s">
        <v>77</v>
      </c>
      <c r="AJ160" s="119">
        <v>0</v>
      </c>
      <c r="AK160" s="126" t="s">
        <v>77</v>
      </c>
      <c r="AL160" s="126" t="s">
        <v>77</v>
      </c>
      <c r="AM160" s="124">
        <f t="shared" si="22"/>
        <v>0</v>
      </c>
      <c r="AN160" s="124">
        <f>+K160+AC160-AH160</f>
        <v>21241500</v>
      </c>
      <c r="AO160" s="119" t="s">
        <v>69</v>
      </c>
      <c r="AP160" s="118">
        <v>21241500</v>
      </c>
      <c r="AQ160" s="119" t="s">
        <v>1214</v>
      </c>
      <c r="AR160" s="118">
        <v>0</v>
      </c>
      <c r="AS160" s="219" t="s">
        <v>77</v>
      </c>
      <c r="AT160" s="118">
        <v>0</v>
      </c>
      <c r="AU160" s="160">
        <f t="shared" si="23"/>
        <v>21241500</v>
      </c>
      <c r="AV160" s="98">
        <f t="shared" si="24"/>
        <v>0</v>
      </c>
      <c r="AW160" s="126" t="s">
        <v>77</v>
      </c>
      <c r="AX160" s="119" t="s">
        <v>1215</v>
      </c>
      <c r="AY160" s="120" t="s">
        <v>4974</v>
      </c>
      <c r="AZ160" s="116" t="s">
        <v>69</v>
      </c>
      <c r="BA160" s="116" t="s">
        <v>3456</v>
      </c>
    </row>
    <row r="161" spans="2:53" x14ac:dyDescent="0.25">
      <c r="B161" s="116">
        <v>2024</v>
      </c>
      <c r="C161" s="116">
        <v>891780111</v>
      </c>
      <c r="D161" s="117" t="s">
        <v>64</v>
      </c>
      <c r="E161" s="118" t="s">
        <v>4973</v>
      </c>
      <c r="F161" s="118" t="s">
        <v>4972</v>
      </c>
      <c r="G161" s="119">
        <v>0</v>
      </c>
      <c r="H161" s="119" t="s">
        <v>75</v>
      </c>
      <c r="I161" s="117" t="s">
        <v>65</v>
      </c>
      <c r="J161" s="120" t="s">
        <v>4971</v>
      </c>
      <c r="K161" s="118">
        <v>14489072</v>
      </c>
      <c r="L161" s="116" t="s">
        <v>70</v>
      </c>
      <c r="M161" s="120" t="s">
        <v>4970</v>
      </c>
      <c r="N161" s="121" t="s">
        <v>4969</v>
      </c>
      <c r="O161" s="122">
        <v>905</v>
      </c>
      <c r="P161" s="219">
        <v>45392</v>
      </c>
      <c r="Q161" s="118">
        <v>14498072</v>
      </c>
      <c r="R161" s="219">
        <v>45407</v>
      </c>
      <c r="S161" s="118">
        <v>14498072</v>
      </c>
      <c r="T161" s="119" t="s">
        <v>67</v>
      </c>
      <c r="U161" s="122">
        <v>85467461</v>
      </c>
      <c r="V161" s="120" t="s">
        <v>4894</v>
      </c>
      <c r="W161" s="275">
        <v>45407</v>
      </c>
      <c r="X161" s="275">
        <v>45407</v>
      </c>
      <c r="Y161" s="275" t="s">
        <v>77</v>
      </c>
      <c r="Z161" s="275">
        <v>45454</v>
      </c>
      <c r="AA161" s="124">
        <f t="shared" si="20"/>
        <v>47</v>
      </c>
      <c r="AB161" s="118">
        <v>0</v>
      </c>
      <c r="AC161" s="118">
        <v>0</v>
      </c>
      <c r="AD161" s="118">
        <v>0</v>
      </c>
      <c r="AE161" s="126" t="s">
        <v>77</v>
      </c>
      <c r="AF161" s="124">
        <f t="shared" si="21"/>
        <v>0</v>
      </c>
      <c r="AG161" s="118">
        <v>0</v>
      </c>
      <c r="AH161" s="118">
        <v>0</v>
      </c>
      <c r="AI161" s="126" t="s">
        <v>77</v>
      </c>
      <c r="AJ161" s="119">
        <v>0</v>
      </c>
      <c r="AK161" s="126" t="s">
        <v>77</v>
      </c>
      <c r="AL161" s="126" t="s">
        <v>77</v>
      </c>
      <c r="AM161" s="124">
        <f t="shared" si="22"/>
        <v>0</v>
      </c>
      <c r="AN161" s="124">
        <f>+K161+AC161-AH161</f>
        <v>14489072</v>
      </c>
      <c r="AO161" s="119" t="s">
        <v>69</v>
      </c>
      <c r="AP161" s="118">
        <v>14498072</v>
      </c>
      <c r="AQ161" s="119" t="s">
        <v>1214</v>
      </c>
      <c r="AR161" s="118">
        <v>0</v>
      </c>
      <c r="AS161" s="219" t="s">
        <v>77</v>
      </c>
      <c r="AT161" s="118">
        <v>0</v>
      </c>
      <c r="AU161" s="160">
        <f t="shared" si="23"/>
        <v>14489072</v>
      </c>
      <c r="AV161" s="98">
        <f t="shared" si="24"/>
        <v>0</v>
      </c>
      <c r="AW161" s="126" t="s">
        <v>77</v>
      </c>
      <c r="AX161" s="119" t="s">
        <v>1215</v>
      </c>
      <c r="AY161" s="277" t="s">
        <v>4968</v>
      </c>
      <c r="AZ161" s="116" t="s">
        <v>69</v>
      </c>
      <c r="BA161" s="116" t="s">
        <v>3456</v>
      </c>
    </row>
    <row r="162" spans="2:53" x14ac:dyDescent="0.25">
      <c r="B162" s="116">
        <v>2024</v>
      </c>
      <c r="C162" s="116">
        <v>891780111</v>
      </c>
      <c r="D162" s="117" t="s">
        <v>64</v>
      </c>
      <c r="E162" s="118" t="s">
        <v>4967</v>
      </c>
      <c r="F162" s="118" t="s">
        <v>4966</v>
      </c>
      <c r="G162" s="119">
        <v>0</v>
      </c>
      <c r="H162" s="119" t="s">
        <v>75</v>
      </c>
      <c r="I162" s="117" t="s">
        <v>1819</v>
      </c>
      <c r="J162" s="120" t="s">
        <v>4965</v>
      </c>
      <c r="K162" s="118">
        <v>90166253</v>
      </c>
      <c r="L162" s="116" t="s">
        <v>70</v>
      </c>
      <c r="M162" s="120" t="s">
        <v>4964</v>
      </c>
      <c r="N162" s="121" t="s">
        <v>4963</v>
      </c>
      <c r="O162" s="122">
        <v>1010</v>
      </c>
      <c r="P162" s="219">
        <v>45405</v>
      </c>
      <c r="Q162" s="118">
        <v>90166253</v>
      </c>
      <c r="R162" s="219">
        <v>45408</v>
      </c>
      <c r="S162" s="118">
        <v>90166253</v>
      </c>
      <c r="T162" s="119" t="s">
        <v>67</v>
      </c>
      <c r="U162" s="122">
        <v>36665858</v>
      </c>
      <c r="V162" s="120" t="s">
        <v>1200</v>
      </c>
      <c r="W162" s="275">
        <v>45408</v>
      </c>
      <c r="X162" s="275">
        <v>45408</v>
      </c>
      <c r="Y162" s="275">
        <v>45408</v>
      </c>
      <c r="Z162" s="275">
        <v>45422</v>
      </c>
      <c r="AA162" s="124">
        <f t="shared" si="20"/>
        <v>14</v>
      </c>
      <c r="AB162" s="118">
        <v>0</v>
      </c>
      <c r="AC162" s="118">
        <v>0</v>
      </c>
      <c r="AD162" s="118">
        <v>0</v>
      </c>
      <c r="AE162" s="126" t="s">
        <v>77</v>
      </c>
      <c r="AF162" s="124">
        <f t="shared" si="21"/>
        <v>0</v>
      </c>
      <c r="AG162" s="118">
        <v>0</v>
      </c>
      <c r="AH162" s="118">
        <v>0</v>
      </c>
      <c r="AI162" s="126" t="s">
        <v>77</v>
      </c>
      <c r="AJ162" s="119">
        <v>0</v>
      </c>
      <c r="AK162" s="126" t="s">
        <v>77</v>
      </c>
      <c r="AL162" s="126" t="s">
        <v>77</v>
      </c>
      <c r="AM162" s="124">
        <f t="shared" si="22"/>
        <v>0</v>
      </c>
      <c r="AN162" s="124">
        <f>+K162+AC162-AH162</f>
        <v>90166253</v>
      </c>
      <c r="AO162" s="119" t="s">
        <v>69</v>
      </c>
      <c r="AP162" s="118">
        <v>90166253</v>
      </c>
      <c r="AQ162" s="119" t="s">
        <v>1214</v>
      </c>
      <c r="AR162" s="118">
        <v>0</v>
      </c>
      <c r="AS162" s="219" t="s">
        <v>77</v>
      </c>
      <c r="AT162" s="118">
        <v>0</v>
      </c>
      <c r="AU162" s="160">
        <f t="shared" si="23"/>
        <v>90166253</v>
      </c>
      <c r="AV162" s="98">
        <f t="shared" si="24"/>
        <v>0</v>
      </c>
      <c r="AW162" s="126" t="s">
        <v>77</v>
      </c>
      <c r="AX162" s="119" t="s">
        <v>1215</v>
      </c>
      <c r="AY162" s="120" t="s">
        <v>4962</v>
      </c>
      <c r="AZ162" s="116" t="s">
        <v>69</v>
      </c>
      <c r="BA162" s="116" t="s">
        <v>3456</v>
      </c>
    </row>
    <row r="163" spans="2:53" x14ac:dyDescent="0.25">
      <c r="B163" s="116">
        <v>2024</v>
      </c>
      <c r="C163" s="116">
        <v>891780111</v>
      </c>
      <c r="D163" s="117" t="s">
        <v>64</v>
      </c>
      <c r="E163" s="118" t="s">
        <v>4961</v>
      </c>
      <c r="F163" s="118" t="s">
        <v>4960</v>
      </c>
      <c r="G163" s="119">
        <v>0</v>
      </c>
      <c r="H163" s="119" t="s">
        <v>75</v>
      </c>
      <c r="I163" s="117" t="s">
        <v>65</v>
      </c>
      <c r="J163" s="120" t="s">
        <v>4959</v>
      </c>
      <c r="K163" s="118">
        <v>51309366</v>
      </c>
      <c r="L163" s="116" t="s">
        <v>70</v>
      </c>
      <c r="M163" s="120" t="s">
        <v>4958</v>
      </c>
      <c r="N163" s="121" t="s">
        <v>4957</v>
      </c>
      <c r="O163" s="122">
        <v>985</v>
      </c>
      <c r="P163" s="219">
        <v>45400</v>
      </c>
      <c r="Q163" s="118">
        <v>51366356</v>
      </c>
      <c r="R163" s="219">
        <v>45414</v>
      </c>
      <c r="S163" s="118">
        <v>51309366</v>
      </c>
      <c r="T163" s="119" t="s">
        <v>67</v>
      </c>
      <c r="U163" s="122">
        <v>85467461</v>
      </c>
      <c r="V163" s="120" t="s">
        <v>4894</v>
      </c>
      <c r="W163" s="275">
        <v>45414</v>
      </c>
      <c r="X163" s="275">
        <v>45422</v>
      </c>
      <c r="Y163" s="275">
        <v>45422</v>
      </c>
      <c r="Z163" s="275">
        <v>45490</v>
      </c>
      <c r="AA163" s="124">
        <f t="shared" si="20"/>
        <v>68</v>
      </c>
      <c r="AB163" s="118">
        <v>0</v>
      </c>
      <c r="AC163" s="118">
        <v>0</v>
      </c>
      <c r="AD163" s="118">
        <v>0</v>
      </c>
      <c r="AE163" s="126" t="s">
        <v>77</v>
      </c>
      <c r="AF163" s="124">
        <f t="shared" si="21"/>
        <v>0</v>
      </c>
      <c r="AG163" s="118">
        <v>0</v>
      </c>
      <c r="AH163" s="118">
        <v>0</v>
      </c>
      <c r="AI163" s="126" t="s">
        <v>77</v>
      </c>
      <c r="AJ163" s="119">
        <v>0</v>
      </c>
      <c r="AK163" s="126" t="s">
        <v>77</v>
      </c>
      <c r="AL163" s="126" t="s">
        <v>77</v>
      </c>
      <c r="AM163" s="124">
        <f t="shared" si="22"/>
        <v>0</v>
      </c>
      <c r="AN163" s="124">
        <f>+K163+AC163-AH163</f>
        <v>51309366</v>
      </c>
      <c r="AO163" s="119" t="s">
        <v>69</v>
      </c>
      <c r="AP163" s="118">
        <v>51309366</v>
      </c>
      <c r="AQ163" s="119" t="s">
        <v>4861</v>
      </c>
      <c r="AR163" s="118">
        <v>0</v>
      </c>
      <c r="AS163" s="219" t="s">
        <v>77</v>
      </c>
      <c r="AT163" s="118">
        <v>0</v>
      </c>
      <c r="AU163" s="160">
        <f t="shared" si="23"/>
        <v>51309366</v>
      </c>
      <c r="AV163" s="98">
        <f t="shared" si="24"/>
        <v>0</v>
      </c>
      <c r="AW163" s="126" t="s">
        <v>77</v>
      </c>
      <c r="AX163" s="119" t="s">
        <v>1215</v>
      </c>
      <c r="AY163" s="120" t="s">
        <v>4956</v>
      </c>
      <c r="AZ163" s="116" t="s">
        <v>69</v>
      </c>
      <c r="BA163" s="116" t="s">
        <v>3456</v>
      </c>
    </row>
    <row r="164" spans="2:53" x14ac:dyDescent="0.25">
      <c r="B164" s="116">
        <v>2024</v>
      </c>
      <c r="C164" s="116">
        <v>891780111</v>
      </c>
      <c r="D164" s="117" t="s">
        <v>64</v>
      </c>
      <c r="E164" s="118" t="s">
        <v>4955</v>
      </c>
      <c r="F164" s="118" t="s">
        <v>4954</v>
      </c>
      <c r="G164" s="119">
        <v>0</v>
      </c>
      <c r="H164" s="119" t="s">
        <v>75</v>
      </c>
      <c r="I164" s="117" t="s">
        <v>65</v>
      </c>
      <c r="J164" s="120" t="s">
        <v>4953</v>
      </c>
      <c r="K164" s="118">
        <v>10210200</v>
      </c>
      <c r="L164" s="116" t="s">
        <v>70</v>
      </c>
      <c r="M164" s="120" t="s">
        <v>4952</v>
      </c>
      <c r="N164" s="121" t="s">
        <v>4951</v>
      </c>
      <c r="O164" s="122">
        <v>865</v>
      </c>
      <c r="P164" s="219">
        <v>45390</v>
      </c>
      <c r="Q164" s="118">
        <v>10210200</v>
      </c>
      <c r="R164" s="219">
        <v>45414</v>
      </c>
      <c r="S164" s="118">
        <v>10210200</v>
      </c>
      <c r="T164" s="119" t="s">
        <v>67</v>
      </c>
      <c r="U164" s="122">
        <v>85467461</v>
      </c>
      <c r="V164" s="120" t="s">
        <v>4894</v>
      </c>
      <c r="W164" s="275">
        <v>45414</v>
      </c>
      <c r="X164" s="275">
        <v>45414</v>
      </c>
      <c r="Y164" s="275" t="s">
        <v>77</v>
      </c>
      <c r="Z164" s="275">
        <v>45435</v>
      </c>
      <c r="AA164" s="124">
        <f t="shared" si="20"/>
        <v>21</v>
      </c>
      <c r="AB164" s="118">
        <v>0</v>
      </c>
      <c r="AC164" s="118">
        <v>0</v>
      </c>
      <c r="AD164" s="118">
        <v>0</v>
      </c>
      <c r="AE164" s="126" t="s">
        <v>77</v>
      </c>
      <c r="AF164" s="124">
        <f t="shared" si="21"/>
        <v>0</v>
      </c>
      <c r="AG164" s="118">
        <v>0</v>
      </c>
      <c r="AH164" s="118">
        <v>0</v>
      </c>
      <c r="AI164" s="126" t="s">
        <v>77</v>
      </c>
      <c r="AJ164" s="119">
        <v>0</v>
      </c>
      <c r="AK164" s="126" t="s">
        <v>77</v>
      </c>
      <c r="AL164" s="126" t="s">
        <v>77</v>
      </c>
      <c r="AM164" s="124">
        <f t="shared" si="22"/>
        <v>0</v>
      </c>
      <c r="AN164" s="124">
        <f>+K164+AC164-AH164</f>
        <v>10210200</v>
      </c>
      <c r="AO164" s="119" t="s">
        <v>69</v>
      </c>
      <c r="AP164" s="118">
        <v>10210200</v>
      </c>
      <c r="AQ164" s="119" t="s">
        <v>4861</v>
      </c>
      <c r="AR164" s="118">
        <v>0</v>
      </c>
      <c r="AS164" s="219" t="s">
        <v>77</v>
      </c>
      <c r="AT164" s="118">
        <v>0</v>
      </c>
      <c r="AU164" s="160">
        <f t="shared" si="23"/>
        <v>10210200</v>
      </c>
      <c r="AV164" s="98">
        <f t="shared" si="24"/>
        <v>0</v>
      </c>
      <c r="AW164" s="126" t="s">
        <v>77</v>
      </c>
      <c r="AX164" s="119" t="s">
        <v>1497</v>
      </c>
      <c r="AY164" s="120" t="s">
        <v>4950</v>
      </c>
      <c r="AZ164" s="116" t="s">
        <v>69</v>
      </c>
      <c r="BA164" s="116" t="s">
        <v>3456</v>
      </c>
    </row>
    <row r="165" spans="2:53" x14ac:dyDescent="0.25">
      <c r="B165" s="116">
        <v>2024</v>
      </c>
      <c r="C165" s="116">
        <v>891780111</v>
      </c>
      <c r="D165" s="117" t="s">
        <v>64</v>
      </c>
      <c r="E165" s="118" t="s">
        <v>4949</v>
      </c>
      <c r="F165" s="118" t="s">
        <v>4948</v>
      </c>
      <c r="G165" s="119">
        <v>0</v>
      </c>
      <c r="H165" s="119" t="s">
        <v>75</v>
      </c>
      <c r="I165" s="117" t="s">
        <v>1819</v>
      </c>
      <c r="J165" s="120" t="s">
        <v>4947</v>
      </c>
      <c r="K165" s="118">
        <v>19020960</v>
      </c>
      <c r="L165" s="116" t="s">
        <v>70</v>
      </c>
      <c r="M165" s="120" t="s">
        <v>4946</v>
      </c>
      <c r="N165" s="121" t="s">
        <v>4945</v>
      </c>
      <c r="O165" s="122">
        <v>995</v>
      </c>
      <c r="P165" s="219">
        <v>45404</v>
      </c>
      <c r="Q165" s="118">
        <v>19020960</v>
      </c>
      <c r="R165" s="219">
        <v>45415</v>
      </c>
      <c r="S165" s="118">
        <v>19020960</v>
      </c>
      <c r="T165" s="119" t="s">
        <v>67</v>
      </c>
      <c r="U165" s="122">
        <v>85465146</v>
      </c>
      <c r="V165" s="120" t="s">
        <v>4928</v>
      </c>
      <c r="W165" s="275">
        <v>45415</v>
      </c>
      <c r="X165" s="275">
        <v>45415</v>
      </c>
      <c r="Y165" s="275" t="s">
        <v>77</v>
      </c>
      <c r="Z165" s="275">
        <v>45429</v>
      </c>
      <c r="AA165" s="124">
        <f t="shared" si="20"/>
        <v>14</v>
      </c>
      <c r="AB165" s="118">
        <v>0</v>
      </c>
      <c r="AC165" s="118">
        <v>0</v>
      </c>
      <c r="AD165" s="118">
        <v>0</v>
      </c>
      <c r="AE165" s="126" t="s">
        <v>77</v>
      </c>
      <c r="AF165" s="124">
        <f t="shared" si="21"/>
        <v>0</v>
      </c>
      <c r="AG165" s="118">
        <v>0</v>
      </c>
      <c r="AH165" s="118">
        <v>0</v>
      </c>
      <c r="AI165" s="126" t="s">
        <v>77</v>
      </c>
      <c r="AJ165" s="119">
        <v>0</v>
      </c>
      <c r="AK165" s="126" t="s">
        <v>77</v>
      </c>
      <c r="AL165" s="126" t="s">
        <v>77</v>
      </c>
      <c r="AM165" s="124">
        <f t="shared" si="22"/>
        <v>0</v>
      </c>
      <c r="AN165" s="124">
        <f>+K165+AC165-AH165</f>
        <v>19020960</v>
      </c>
      <c r="AO165" s="119" t="s">
        <v>69</v>
      </c>
      <c r="AP165" s="118">
        <v>19020960</v>
      </c>
      <c r="AQ165" s="119" t="s">
        <v>4861</v>
      </c>
      <c r="AR165" s="118">
        <v>0</v>
      </c>
      <c r="AS165" s="219" t="s">
        <v>77</v>
      </c>
      <c r="AT165" s="118">
        <v>0</v>
      </c>
      <c r="AU165" s="160">
        <f t="shared" si="23"/>
        <v>19020960</v>
      </c>
      <c r="AV165" s="98">
        <f t="shared" si="24"/>
        <v>0</v>
      </c>
      <c r="AW165" s="126" t="s">
        <v>77</v>
      </c>
      <c r="AX165" s="119" t="s">
        <v>1497</v>
      </c>
      <c r="AY165" s="120" t="s">
        <v>4944</v>
      </c>
      <c r="AZ165" s="116" t="s">
        <v>69</v>
      </c>
      <c r="BA165" s="116" t="s">
        <v>3456</v>
      </c>
    </row>
    <row r="166" spans="2:53" x14ac:dyDescent="0.25">
      <c r="B166" s="116">
        <v>2024</v>
      </c>
      <c r="C166" s="116">
        <v>891780111</v>
      </c>
      <c r="D166" s="117" t="s">
        <v>64</v>
      </c>
      <c r="E166" s="118" t="s">
        <v>4943</v>
      </c>
      <c r="F166" s="118" t="s">
        <v>4942</v>
      </c>
      <c r="G166" s="119">
        <v>0</v>
      </c>
      <c r="H166" s="119" t="s">
        <v>75</v>
      </c>
      <c r="I166" s="117" t="s">
        <v>1819</v>
      </c>
      <c r="J166" s="120" t="s">
        <v>4941</v>
      </c>
      <c r="K166" s="118">
        <v>10904922</v>
      </c>
      <c r="L166" s="116" t="s">
        <v>70</v>
      </c>
      <c r="M166" s="120" t="s">
        <v>4940</v>
      </c>
      <c r="N166" s="121" t="s">
        <v>4939</v>
      </c>
      <c r="O166" s="122">
        <v>1074</v>
      </c>
      <c r="P166" s="219">
        <v>45411</v>
      </c>
      <c r="Q166" s="118">
        <v>10904922</v>
      </c>
      <c r="R166" s="219">
        <v>45415</v>
      </c>
      <c r="S166" s="118">
        <v>10904922</v>
      </c>
      <c r="T166" s="119" t="s">
        <v>67</v>
      </c>
      <c r="U166" s="122">
        <v>36665858</v>
      </c>
      <c r="V166" s="120" t="s">
        <v>1200</v>
      </c>
      <c r="W166" s="275">
        <v>45415</v>
      </c>
      <c r="X166" s="275">
        <v>45415</v>
      </c>
      <c r="Y166" s="275" t="s">
        <v>77</v>
      </c>
      <c r="Z166" s="275">
        <v>45436</v>
      </c>
      <c r="AA166" s="124">
        <f t="shared" si="20"/>
        <v>21</v>
      </c>
      <c r="AB166" s="118">
        <v>0</v>
      </c>
      <c r="AC166" s="118">
        <v>0</v>
      </c>
      <c r="AD166" s="118">
        <v>0</v>
      </c>
      <c r="AE166" s="126" t="s">
        <v>77</v>
      </c>
      <c r="AF166" s="124">
        <f t="shared" si="21"/>
        <v>0</v>
      </c>
      <c r="AG166" s="118">
        <v>0</v>
      </c>
      <c r="AH166" s="118">
        <v>0</v>
      </c>
      <c r="AI166" s="126" t="s">
        <v>77</v>
      </c>
      <c r="AJ166" s="119">
        <v>0</v>
      </c>
      <c r="AK166" s="126" t="s">
        <v>77</v>
      </c>
      <c r="AL166" s="126" t="s">
        <v>77</v>
      </c>
      <c r="AM166" s="124">
        <f t="shared" si="22"/>
        <v>0</v>
      </c>
      <c r="AN166" s="124">
        <f>+K166+AC166-AH166</f>
        <v>10904922</v>
      </c>
      <c r="AO166" s="119" t="s">
        <v>69</v>
      </c>
      <c r="AP166" s="118">
        <v>10904922</v>
      </c>
      <c r="AQ166" s="119" t="s">
        <v>4861</v>
      </c>
      <c r="AR166" s="118">
        <v>0</v>
      </c>
      <c r="AS166" s="219" t="s">
        <v>77</v>
      </c>
      <c r="AT166" s="118">
        <v>0</v>
      </c>
      <c r="AU166" s="160">
        <f t="shared" si="23"/>
        <v>10904922</v>
      </c>
      <c r="AV166" s="98">
        <f t="shared" si="24"/>
        <v>0</v>
      </c>
      <c r="AW166" s="126" t="s">
        <v>77</v>
      </c>
      <c r="AX166" s="119" t="s">
        <v>1497</v>
      </c>
      <c r="AY166" s="120" t="s">
        <v>4938</v>
      </c>
      <c r="AZ166" s="116" t="s">
        <v>69</v>
      </c>
      <c r="BA166" s="116" t="s">
        <v>3456</v>
      </c>
    </row>
    <row r="167" spans="2:53" x14ac:dyDescent="0.25">
      <c r="B167" s="116">
        <v>2024</v>
      </c>
      <c r="C167" s="116">
        <v>891780111</v>
      </c>
      <c r="D167" s="117" t="s">
        <v>64</v>
      </c>
      <c r="E167" s="118" t="s">
        <v>4937</v>
      </c>
      <c r="F167" s="118" t="s">
        <v>4936</v>
      </c>
      <c r="G167" s="119">
        <v>0</v>
      </c>
      <c r="H167" s="119" t="s">
        <v>75</v>
      </c>
      <c r="I167" s="117" t="s">
        <v>1819</v>
      </c>
      <c r="J167" s="120" t="s">
        <v>4935</v>
      </c>
      <c r="K167" s="118">
        <v>23372451</v>
      </c>
      <c r="L167" s="116" t="s">
        <v>70</v>
      </c>
      <c r="M167" s="120" t="s">
        <v>4934</v>
      </c>
      <c r="N167" s="121" t="s">
        <v>4933</v>
      </c>
      <c r="O167" s="122">
        <v>930</v>
      </c>
      <c r="P167" s="219">
        <v>45394</v>
      </c>
      <c r="Q167" s="118">
        <v>23372451</v>
      </c>
      <c r="R167" s="219">
        <v>45418</v>
      </c>
      <c r="S167" s="118">
        <v>23372451</v>
      </c>
      <c r="T167" s="119" t="s">
        <v>67</v>
      </c>
      <c r="U167" s="122">
        <v>15443332</v>
      </c>
      <c r="V167" s="120" t="s">
        <v>1177</v>
      </c>
      <c r="W167" s="275">
        <v>45418</v>
      </c>
      <c r="X167" s="275">
        <v>45418</v>
      </c>
      <c r="Y167" s="275" t="s">
        <v>77</v>
      </c>
      <c r="Z167" s="275">
        <v>45420</v>
      </c>
      <c r="AA167" s="124">
        <f t="shared" si="20"/>
        <v>2</v>
      </c>
      <c r="AB167" s="118">
        <v>0</v>
      </c>
      <c r="AC167" s="118">
        <v>0</v>
      </c>
      <c r="AD167" s="118">
        <v>0</v>
      </c>
      <c r="AE167" s="126" t="s">
        <v>77</v>
      </c>
      <c r="AF167" s="124">
        <f t="shared" si="21"/>
        <v>0</v>
      </c>
      <c r="AG167" s="118">
        <v>0</v>
      </c>
      <c r="AH167" s="118">
        <v>0</v>
      </c>
      <c r="AI167" s="126" t="s">
        <v>77</v>
      </c>
      <c r="AJ167" s="119">
        <v>0</v>
      </c>
      <c r="AK167" s="126" t="s">
        <v>77</v>
      </c>
      <c r="AL167" s="126" t="s">
        <v>77</v>
      </c>
      <c r="AM167" s="124">
        <f t="shared" si="22"/>
        <v>0</v>
      </c>
      <c r="AN167" s="124">
        <f>+K167+AC167-AH167</f>
        <v>23372451</v>
      </c>
      <c r="AO167" s="119" t="s">
        <v>69</v>
      </c>
      <c r="AP167" s="118">
        <v>23372451</v>
      </c>
      <c r="AQ167" s="119" t="s">
        <v>4861</v>
      </c>
      <c r="AR167" s="118">
        <v>0</v>
      </c>
      <c r="AS167" s="219" t="s">
        <v>77</v>
      </c>
      <c r="AT167" s="118">
        <v>23372451</v>
      </c>
      <c r="AU167" s="160">
        <f t="shared" si="23"/>
        <v>0</v>
      </c>
      <c r="AV167" s="98">
        <f t="shared" si="24"/>
        <v>1</v>
      </c>
      <c r="AW167" s="126" t="s">
        <v>77</v>
      </c>
      <c r="AX167" s="119" t="s">
        <v>1497</v>
      </c>
      <c r="AY167" s="120" t="s">
        <v>4932</v>
      </c>
      <c r="AZ167" s="116" t="s">
        <v>69</v>
      </c>
      <c r="BA167" s="116" t="s">
        <v>3456</v>
      </c>
    </row>
    <row r="168" spans="2:53" x14ac:dyDescent="0.25">
      <c r="B168" s="116">
        <v>2024</v>
      </c>
      <c r="C168" s="116">
        <v>891780111</v>
      </c>
      <c r="D168" s="117" t="s">
        <v>64</v>
      </c>
      <c r="E168" s="118" t="s">
        <v>4931</v>
      </c>
      <c r="F168" s="118" t="s">
        <v>4930</v>
      </c>
      <c r="G168" s="119">
        <v>0</v>
      </c>
      <c r="H168" s="119" t="s">
        <v>75</v>
      </c>
      <c r="I168" s="117" t="s">
        <v>1819</v>
      </c>
      <c r="J168" s="120" t="s">
        <v>4929</v>
      </c>
      <c r="K168" s="118">
        <v>13978930</v>
      </c>
      <c r="L168" s="116" t="s">
        <v>70</v>
      </c>
      <c r="M168" s="120" t="s">
        <v>4910</v>
      </c>
      <c r="N168" s="121" t="s">
        <v>4909</v>
      </c>
      <c r="O168" s="122">
        <v>1083</v>
      </c>
      <c r="P168" s="219">
        <v>45411</v>
      </c>
      <c r="Q168" s="118">
        <v>13978930</v>
      </c>
      <c r="R168" s="219">
        <v>45419</v>
      </c>
      <c r="S168" s="118">
        <v>13978930</v>
      </c>
      <c r="T168" s="119" t="s">
        <v>67</v>
      </c>
      <c r="U168" s="122">
        <v>85465146</v>
      </c>
      <c r="V168" s="120" t="s">
        <v>4928</v>
      </c>
      <c r="W168" s="275">
        <v>45419</v>
      </c>
      <c r="X168" s="275">
        <v>45419</v>
      </c>
      <c r="Y168" s="275" t="s">
        <v>77</v>
      </c>
      <c r="Z168" s="275">
        <v>45420</v>
      </c>
      <c r="AA168" s="124">
        <f t="shared" ref="AA168:AA199" si="25">+IF(Y168="1800-01-01",Z168-X168,Z168-Y168)</f>
        <v>1</v>
      </c>
      <c r="AB168" s="118">
        <v>0</v>
      </c>
      <c r="AC168" s="118">
        <v>0</v>
      </c>
      <c r="AD168" s="118">
        <v>0</v>
      </c>
      <c r="AE168" s="126" t="s">
        <v>77</v>
      </c>
      <c r="AF168" s="124">
        <f t="shared" ref="AF168:AF199" si="26">+IF(AE168="1800-01-01",0,AE168-Z168)</f>
        <v>0</v>
      </c>
      <c r="AG168" s="118">
        <v>0</v>
      </c>
      <c r="AH168" s="118">
        <v>0</v>
      </c>
      <c r="AI168" s="126" t="s">
        <v>77</v>
      </c>
      <c r="AJ168" s="119">
        <v>0</v>
      </c>
      <c r="AK168" s="126" t="s">
        <v>77</v>
      </c>
      <c r="AL168" s="126" t="s">
        <v>77</v>
      </c>
      <c r="AM168" s="124">
        <f t="shared" ref="AM168:AM199" si="27">+IF(AK168="1800-01-01",0,AL168-AK168)</f>
        <v>0</v>
      </c>
      <c r="AN168" s="124">
        <f>+K168+AC168-AH168</f>
        <v>13978930</v>
      </c>
      <c r="AO168" s="119" t="s">
        <v>69</v>
      </c>
      <c r="AP168" s="118">
        <v>13978930</v>
      </c>
      <c r="AQ168" s="119" t="s">
        <v>4861</v>
      </c>
      <c r="AR168" s="118">
        <v>0</v>
      </c>
      <c r="AS168" s="219" t="s">
        <v>77</v>
      </c>
      <c r="AT168" s="118">
        <v>0</v>
      </c>
      <c r="AU168" s="160">
        <f t="shared" ref="AU168:AU199" si="28">AN168-AT168</f>
        <v>13978930</v>
      </c>
      <c r="AV168" s="98">
        <f t="shared" ref="AV168:AV180" si="29">+IFERROR(AT168/AN168,"_")</f>
        <v>0</v>
      </c>
      <c r="AW168" s="126" t="s">
        <v>77</v>
      </c>
      <c r="AX168" s="119" t="s">
        <v>1497</v>
      </c>
      <c r="AY168" s="120" t="s">
        <v>4927</v>
      </c>
      <c r="AZ168" s="116" t="s">
        <v>69</v>
      </c>
      <c r="BA168" s="116" t="s">
        <v>3456</v>
      </c>
    </row>
    <row r="169" spans="2:53" x14ac:dyDescent="0.25">
      <c r="B169" s="116">
        <v>2024</v>
      </c>
      <c r="C169" s="116">
        <v>891780111</v>
      </c>
      <c r="D169" s="117" t="s">
        <v>64</v>
      </c>
      <c r="E169" s="118" t="s">
        <v>4926</v>
      </c>
      <c r="F169" s="118" t="s">
        <v>4925</v>
      </c>
      <c r="G169" s="119">
        <v>0</v>
      </c>
      <c r="H169" s="119" t="s">
        <v>75</v>
      </c>
      <c r="I169" s="117" t="s">
        <v>1819</v>
      </c>
      <c r="J169" s="120" t="s">
        <v>4924</v>
      </c>
      <c r="K169" s="118">
        <v>25500000</v>
      </c>
      <c r="L169" s="116" t="s">
        <v>70</v>
      </c>
      <c r="M169" s="120" t="s">
        <v>4923</v>
      </c>
      <c r="N169" s="121" t="s">
        <v>4922</v>
      </c>
      <c r="O169" s="122">
        <v>996</v>
      </c>
      <c r="P169" s="219">
        <v>45404</v>
      </c>
      <c r="Q169" s="118">
        <v>25500000</v>
      </c>
      <c r="R169" s="219">
        <v>45421</v>
      </c>
      <c r="S169" s="118">
        <v>25500000</v>
      </c>
      <c r="T169" s="119" t="s">
        <v>67</v>
      </c>
      <c r="U169" s="122">
        <v>85459497</v>
      </c>
      <c r="V169" s="120" t="s">
        <v>1186</v>
      </c>
      <c r="W169" s="275">
        <v>45421</v>
      </c>
      <c r="X169" s="275">
        <v>45421</v>
      </c>
      <c r="Y169" s="275" t="s">
        <v>77</v>
      </c>
      <c r="Z169" s="275">
        <v>45430</v>
      </c>
      <c r="AA169" s="124">
        <f t="shared" si="25"/>
        <v>9</v>
      </c>
      <c r="AB169" s="118">
        <v>0</v>
      </c>
      <c r="AC169" s="118">
        <v>0</v>
      </c>
      <c r="AD169" s="118">
        <v>0</v>
      </c>
      <c r="AE169" s="126" t="s">
        <v>77</v>
      </c>
      <c r="AF169" s="124">
        <f t="shared" si="26"/>
        <v>0</v>
      </c>
      <c r="AG169" s="118">
        <v>0</v>
      </c>
      <c r="AH169" s="118">
        <v>0</v>
      </c>
      <c r="AI169" s="126" t="s">
        <v>77</v>
      </c>
      <c r="AJ169" s="119">
        <v>0</v>
      </c>
      <c r="AK169" s="126" t="s">
        <v>77</v>
      </c>
      <c r="AL169" s="126" t="s">
        <v>77</v>
      </c>
      <c r="AM169" s="124">
        <f t="shared" si="27"/>
        <v>0</v>
      </c>
      <c r="AN169" s="124">
        <f>+K169+AC169-AH169</f>
        <v>25500000</v>
      </c>
      <c r="AO169" s="119" t="s">
        <v>69</v>
      </c>
      <c r="AP169" s="118">
        <v>25500000</v>
      </c>
      <c r="AQ169" s="119" t="s">
        <v>4861</v>
      </c>
      <c r="AR169" s="118">
        <v>0</v>
      </c>
      <c r="AS169" s="219" t="s">
        <v>77</v>
      </c>
      <c r="AT169" s="118">
        <v>0</v>
      </c>
      <c r="AU169" s="160">
        <f t="shared" si="28"/>
        <v>25500000</v>
      </c>
      <c r="AV169" s="98">
        <f t="shared" si="29"/>
        <v>0</v>
      </c>
      <c r="AW169" s="126" t="s">
        <v>77</v>
      </c>
      <c r="AX169" s="119" t="s">
        <v>1497</v>
      </c>
      <c r="AY169" s="120" t="s">
        <v>4921</v>
      </c>
      <c r="AZ169" s="116" t="s">
        <v>69</v>
      </c>
      <c r="BA169" s="116" t="s">
        <v>3456</v>
      </c>
    </row>
    <row r="170" spans="2:53" x14ac:dyDescent="0.25">
      <c r="B170" s="116">
        <v>2024</v>
      </c>
      <c r="C170" s="116">
        <v>891780111</v>
      </c>
      <c r="D170" s="117" t="s">
        <v>64</v>
      </c>
      <c r="E170" s="118" t="s">
        <v>4920</v>
      </c>
      <c r="F170" s="118" t="s">
        <v>4919</v>
      </c>
      <c r="G170" s="119">
        <v>0</v>
      </c>
      <c r="H170" s="119" t="s">
        <v>75</v>
      </c>
      <c r="I170" s="117" t="s">
        <v>65</v>
      </c>
      <c r="J170" s="120" t="s">
        <v>4918</v>
      </c>
      <c r="K170" s="118">
        <v>35438600</v>
      </c>
      <c r="L170" s="116" t="s">
        <v>70</v>
      </c>
      <c r="M170" s="120" t="s">
        <v>4917</v>
      </c>
      <c r="N170" s="121" t="s">
        <v>4916</v>
      </c>
      <c r="O170" s="122">
        <v>876</v>
      </c>
      <c r="P170" s="219">
        <v>45391</v>
      </c>
      <c r="Q170" s="118">
        <v>35438600</v>
      </c>
      <c r="R170" s="219">
        <v>45427</v>
      </c>
      <c r="S170" s="118">
        <v>35438600</v>
      </c>
      <c r="T170" s="119" t="s">
        <v>67</v>
      </c>
      <c r="U170" s="122">
        <v>85450705</v>
      </c>
      <c r="V170" s="120" t="s">
        <v>4915</v>
      </c>
      <c r="W170" s="275">
        <v>45427</v>
      </c>
      <c r="X170" s="275">
        <v>45427</v>
      </c>
      <c r="Y170" s="275" t="s">
        <v>77</v>
      </c>
      <c r="Z170" s="275">
        <v>45442</v>
      </c>
      <c r="AA170" s="124">
        <f t="shared" si="25"/>
        <v>15</v>
      </c>
      <c r="AB170" s="118">
        <v>0</v>
      </c>
      <c r="AC170" s="118">
        <v>0</v>
      </c>
      <c r="AD170" s="118">
        <v>0</v>
      </c>
      <c r="AE170" s="126" t="s">
        <v>77</v>
      </c>
      <c r="AF170" s="124">
        <f t="shared" si="26"/>
        <v>0</v>
      </c>
      <c r="AG170" s="118">
        <v>0</v>
      </c>
      <c r="AH170" s="118">
        <v>0</v>
      </c>
      <c r="AI170" s="126" t="s">
        <v>77</v>
      </c>
      <c r="AJ170" s="119">
        <v>0</v>
      </c>
      <c r="AK170" s="126" t="s">
        <v>77</v>
      </c>
      <c r="AL170" s="126" t="s">
        <v>77</v>
      </c>
      <c r="AM170" s="124">
        <f t="shared" si="27"/>
        <v>0</v>
      </c>
      <c r="AN170" s="124">
        <f>+K170+AC170-AH170</f>
        <v>35438600</v>
      </c>
      <c r="AO170" s="119" t="s">
        <v>69</v>
      </c>
      <c r="AP170" s="118">
        <v>35438600</v>
      </c>
      <c r="AQ170" s="119" t="s">
        <v>4861</v>
      </c>
      <c r="AR170" s="118">
        <v>0</v>
      </c>
      <c r="AS170" s="219" t="s">
        <v>77</v>
      </c>
      <c r="AT170" s="118">
        <v>0</v>
      </c>
      <c r="AU170" s="160">
        <f t="shared" si="28"/>
        <v>35438600</v>
      </c>
      <c r="AV170" s="98">
        <f t="shared" si="29"/>
        <v>0</v>
      </c>
      <c r="AW170" s="126" t="s">
        <v>77</v>
      </c>
      <c r="AX170" s="119" t="s">
        <v>1497</v>
      </c>
      <c r="AY170" s="120" t="s">
        <v>4914</v>
      </c>
      <c r="AZ170" s="116" t="s">
        <v>69</v>
      </c>
      <c r="BA170" s="116" t="s">
        <v>3456</v>
      </c>
    </row>
    <row r="171" spans="2:53" x14ac:dyDescent="0.25">
      <c r="B171" s="116">
        <v>2024</v>
      </c>
      <c r="C171" s="116">
        <v>891780111</v>
      </c>
      <c r="D171" s="117" t="s">
        <v>64</v>
      </c>
      <c r="E171" s="118" t="s">
        <v>4913</v>
      </c>
      <c r="F171" s="118" t="s">
        <v>4912</v>
      </c>
      <c r="G171" s="119">
        <v>0</v>
      </c>
      <c r="H171" s="119" t="s">
        <v>75</v>
      </c>
      <c r="I171" s="117" t="s">
        <v>1819</v>
      </c>
      <c r="J171" s="120" t="s">
        <v>4911</v>
      </c>
      <c r="K171" s="118">
        <v>109602519</v>
      </c>
      <c r="L171" s="116" t="s">
        <v>70</v>
      </c>
      <c r="M171" s="120" t="s">
        <v>4910</v>
      </c>
      <c r="N171" s="121" t="s">
        <v>4909</v>
      </c>
      <c r="O171" s="122">
        <v>1107</v>
      </c>
      <c r="P171" s="219">
        <v>45415</v>
      </c>
      <c r="Q171" s="118">
        <v>109602519</v>
      </c>
      <c r="R171" s="219">
        <v>45428</v>
      </c>
      <c r="S171" s="118">
        <v>109602519</v>
      </c>
      <c r="T171" s="119" t="s">
        <v>67</v>
      </c>
      <c r="U171" s="122">
        <v>85467461</v>
      </c>
      <c r="V171" s="120" t="s">
        <v>4894</v>
      </c>
      <c r="W171" s="275">
        <v>45428</v>
      </c>
      <c r="X171" s="275">
        <v>45441</v>
      </c>
      <c r="Y171" s="275">
        <v>45429</v>
      </c>
      <c r="Z171" s="275">
        <v>45471</v>
      </c>
      <c r="AA171" s="124">
        <f t="shared" si="25"/>
        <v>42</v>
      </c>
      <c r="AB171" s="118">
        <v>0</v>
      </c>
      <c r="AC171" s="118">
        <v>0</v>
      </c>
      <c r="AD171" s="118">
        <v>0</v>
      </c>
      <c r="AE171" s="126" t="s">
        <v>77</v>
      </c>
      <c r="AF171" s="124">
        <f t="shared" si="26"/>
        <v>0</v>
      </c>
      <c r="AG171" s="118">
        <v>0</v>
      </c>
      <c r="AH171" s="118">
        <v>0</v>
      </c>
      <c r="AI171" s="126" t="s">
        <v>77</v>
      </c>
      <c r="AJ171" s="119">
        <v>0</v>
      </c>
      <c r="AK171" s="126" t="s">
        <v>77</v>
      </c>
      <c r="AL171" s="126" t="s">
        <v>77</v>
      </c>
      <c r="AM171" s="124">
        <f t="shared" si="27"/>
        <v>0</v>
      </c>
      <c r="AN171" s="124">
        <f>+K171+AC171-AH171</f>
        <v>109602519</v>
      </c>
      <c r="AO171" s="119" t="s">
        <v>69</v>
      </c>
      <c r="AP171" s="118">
        <v>109602519</v>
      </c>
      <c r="AQ171" s="119" t="s">
        <v>67</v>
      </c>
      <c r="AR171" s="118">
        <v>54801259.5</v>
      </c>
      <c r="AS171" s="219" t="s">
        <v>77</v>
      </c>
      <c r="AT171" s="118">
        <v>0</v>
      </c>
      <c r="AU171" s="160">
        <f t="shared" si="28"/>
        <v>109602519</v>
      </c>
      <c r="AV171" s="98">
        <f t="shared" si="29"/>
        <v>0</v>
      </c>
      <c r="AW171" s="126" t="s">
        <v>77</v>
      </c>
      <c r="AX171" s="119" t="s">
        <v>1215</v>
      </c>
      <c r="AY171" s="120" t="s">
        <v>4908</v>
      </c>
      <c r="AZ171" s="116" t="s">
        <v>69</v>
      </c>
      <c r="BA171" s="116" t="s">
        <v>3456</v>
      </c>
    </row>
    <row r="172" spans="2:53" x14ac:dyDescent="0.25">
      <c r="B172" s="116">
        <v>2024</v>
      </c>
      <c r="C172" s="116">
        <v>891780111</v>
      </c>
      <c r="D172" s="117" t="s">
        <v>64</v>
      </c>
      <c r="E172" s="118" t="s">
        <v>4907</v>
      </c>
      <c r="F172" s="118" t="s">
        <v>4906</v>
      </c>
      <c r="G172" s="119">
        <v>0</v>
      </c>
      <c r="H172" s="119" t="s">
        <v>75</v>
      </c>
      <c r="I172" s="117" t="s">
        <v>1819</v>
      </c>
      <c r="J172" s="120" t="s">
        <v>4905</v>
      </c>
      <c r="K172" s="118">
        <v>4879000</v>
      </c>
      <c r="L172" s="116" t="s">
        <v>70</v>
      </c>
      <c r="M172" s="120" t="s">
        <v>4904</v>
      </c>
      <c r="N172" s="121" t="s">
        <v>4903</v>
      </c>
      <c r="O172" s="122" t="s">
        <v>4902</v>
      </c>
      <c r="P172" s="219">
        <v>45345</v>
      </c>
      <c r="Q172" s="118">
        <v>240992673.43000001</v>
      </c>
      <c r="R172" s="219">
        <v>45429</v>
      </c>
      <c r="S172" s="118">
        <v>4879000</v>
      </c>
      <c r="T172" s="119" t="s">
        <v>67</v>
      </c>
      <c r="U172" s="122">
        <v>1082851808</v>
      </c>
      <c r="V172" s="120" t="s">
        <v>4901</v>
      </c>
      <c r="W172" s="275">
        <v>45429</v>
      </c>
      <c r="X172" s="275">
        <v>45429</v>
      </c>
      <c r="Y172" s="275" t="s">
        <v>77</v>
      </c>
      <c r="Z172" s="275">
        <v>45468</v>
      </c>
      <c r="AA172" s="124">
        <f t="shared" si="25"/>
        <v>39</v>
      </c>
      <c r="AB172" s="118">
        <v>0</v>
      </c>
      <c r="AC172" s="118">
        <v>0</v>
      </c>
      <c r="AD172" s="118">
        <v>0</v>
      </c>
      <c r="AE172" s="126" t="s">
        <v>77</v>
      </c>
      <c r="AF172" s="124">
        <f t="shared" si="26"/>
        <v>0</v>
      </c>
      <c r="AG172" s="118">
        <v>0</v>
      </c>
      <c r="AH172" s="118">
        <v>0</v>
      </c>
      <c r="AI172" s="126" t="s">
        <v>77</v>
      </c>
      <c r="AJ172" s="119">
        <v>0</v>
      </c>
      <c r="AK172" s="126" t="s">
        <v>77</v>
      </c>
      <c r="AL172" s="126" t="s">
        <v>77</v>
      </c>
      <c r="AM172" s="124">
        <f t="shared" si="27"/>
        <v>0</v>
      </c>
      <c r="AN172" s="124">
        <f>+K172+AC172-AH172</f>
        <v>4879000</v>
      </c>
      <c r="AO172" s="119" t="s">
        <v>69</v>
      </c>
      <c r="AP172" s="118">
        <v>4879000</v>
      </c>
      <c r="AQ172" s="119" t="s">
        <v>4861</v>
      </c>
      <c r="AR172" s="118">
        <v>0</v>
      </c>
      <c r="AS172" s="219" t="s">
        <v>77</v>
      </c>
      <c r="AT172" s="118">
        <v>0</v>
      </c>
      <c r="AU172" s="160">
        <f t="shared" si="28"/>
        <v>4879000</v>
      </c>
      <c r="AV172" s="98">
        <f t="shared" si="29"/>
        <v>0</v>
      </c>
      <c r="AW172" s="126" t="s">
        <v>77</v>
      </c>
      <c r="AX172" s="119" t="s">
        <v>1215</v>
      </c>
      <c r="AY172" s="120" t="s">
        <v>4900</v>
      </c>
      <c r="AZ172" s="116" t="s">
        <v>69</v>
      </c>
      <c r="BA172" s="116" t="s">
        <v>3456</v>
      </c>
    </row>
    <row r="173" spans="2:53" x14ac:dyDescent="0.25">
      <c r="B173" s="116">
        <v>2024</v>
      </c>
      <c r="C173" s="116">
        <v>891780111</v>
      </c>
      <c r="D173" s="117" t="s">
        <v>64</v>
      </c>
      <c r="E173" s="118" t="s">
        <v>4899</v>
      </c>
      <c r="F173" s="118" t="s">
        <v>4898</v>
      </c>
      <c r="G173" s="119">
        <v>0</v>
      </c>
      <c r="H173" s="119" t="s">
        <v>75</v>
      </c>
      <c r="I173" s="117" t="s">
        <v>65</v>
      </c>
      <c r="J173" s="120" t="s">
        <v>4897</v>
      </c>
      <c r="K173" s="118">
        <v>47759817</v>
      </c>
      <c r="L173" s="116" t="s">
        <v>70</v>
      </c>
      <c r="M173" s="120" t="s">
        <v>4896</v>
      </c>
      <c r="N173" s="121" t="s">
        <v>4895</v>
      </c>
      <c r="O173" s="122">
        <v>1147</v>
      </c>
      <c r="P173" s="219">
        <v>45420</v>
      </c>
      <c r="Q173" s="118">
        <v>47759817</v>
      </c>
      <c r="R173" s="219">
        <v>45432</v>
      </c>
      <c r="S173" s="118">
        <v>47759817</v>
      </c>
      <c r="T173" s="119" t="s">
        <v>67</v>
      </c>
      <c r="U173" s="122">
        <v>85467461</v>
      </c>
      <c r="V173" s="120" t="s">
        <v>4894</v>
      </c>
      <c r="W173" s="275">
        <v>45432</v>
      </c>
      <c r="X173" s="275">
        <v>45432</v>
      </c>
      <c r="Y173" s="275">
        <v>45432</v>
      </c>
      <c r="Z173" s="275">
        <v>45476</v>
      </c>
      <c r="AA173" s="124">
        <f t="shared" si="25"/>
        <v>44</v>
      </c>
      <c r="AB173" s="118">
        <v>0</v>
      </c>
      <c r="AC173" s="118">
        <v>0</v>
      </c>
      <c r="AD173" s="118">
        <v>0</v>
      </c>
      <c r="AE173" s="126" t="s">
        <v>77</v>
      </c>
      <c r="AF173" s="124">
        <f t="shared" si="26"/>
        <v>0</v>
      </c>
      <c r="AG173" s="118">
        <v>0</v>
      </c>
      <c r="AH173" s="118">
        <v>0</v>
      </c>
      <c r="AI173" s="126" t="s">
        <v>77</v>
      </c>
      <c r="AJ173" s="119">
        <v>0</v>
      </c>
      <c r="AK173" s="126" t="s">
        <v>77</v>
      </c>
      <c r="AL173" s="126" t="s">
        <v>77</v>
      </c>
      <c r="AM173" s="124">
        <f t="shared" si="27"/>
        <v>0</v>
      </c>
      <c r="AN173" s="124">
        <f>+K173+AC173-AH173</f>
        <v>47759817</v>
      </c>
      <c r="AO173" s="119" t="s">
        <v>69</v>
      </c>
      <c r="AP173" s="118">
        <v>47759817</v>
      </c>
      <c r="AQ173" s="119" t="s">
        <v>4861</v>
      </c>
      <c r="AR173" s="118">
        <v>0</v>
      </c>
      <c r="AS173" s="219" t="s">
        <v>77</v>
      </c>
      <c r="AT173" s="118">
        <v>0</v>
      </c>
      <c r="AU173" s="160">
        <f t="shared" si="28"/>
        <v>47759817</v>
      </c>
      <c r="AV173" s="98">
        <f t="shared" si="29"/>
        <v>0</v>
      </c>
      <c r="AW173" s="126" t="s">
        <v>77</v>
      </c>
      <c r="AX173" s="119" t="s">
        <v>1215</v>
      </c>
      <c r="AY173" s="120" t="s">
        <v>4893</v>
      </c>
      <c r="AZ173" s="116" t="s">
        <v>69</v>
      </c>
      <c r="BA173" s="116" t="s">
        <v>3456</v>
      </c>
    </row>
    <row r="174" spans="2:53" x14ac:dyDescent="0.25">
      <c r="B174" s="116">
        <v>2024</v>
      </c>
      <c r="C174" s="116">
        <v>891780111</v>
      </c>
      <c r="D174" s="117" t="s">
        <v>64</v>
      </c>
      <c r="E174" s="118" t="s">
        <v>4892</v>
      </c>
      <c r="F174" s="118" t="s">
        <v>4891</v>
      </c>
      <c r="G174" s="119">
        <v>0</v>
      </c>
      <c r="H174" s="119" t="s">
        <v>75</v>
      </c>
      <c r="I174" s="117" t="s">
        <v>1819</v>
      </c>
      <c r="J174" s="120" t="s">
        <v>4890</v>
      </c>
      <c r="K174" s="118">
        <v>19707590</v>
      </c>
      <c r="L174" s="116" t="s">
        <v>70</v>
      </c>
      <c r="M174" s="120" t="s">
        <v>4889</v>
      </c>
      <c r="N174" s="121" t="s">
        <v>4888</v>
      </c>
      <c r="O174" s="122">
        <v>1108</v>
      </c>
      <c r="P174" s="219">
        <v>45415</v>
      </c>
      <c r="Q174" s="118">
        <v>19707590</v>
      </c>
      <c r="R174" s="219">
        <v>45436</v>
      </c>
      <c r="S174" s="118">
        <v>19707590</v>
      </c>
      <c r="T174" s="119" t="s">
        <v>67</v>
      </c>
      <c r="U174" s="122">
        <v>36665858</v>
      </c>
      <c r="V174" s="120" t="s">
        <v>1200</v>
      </c>
      <c r="W174" s="275">
        <v>45436</v>
      </c>
      <c r="X174" s="275">
        <v>45436</v>
      </c>
      <c r="Y174" s="275" t="s">
        <v>77</v>
      </c>
      <c r="Z174" s="275">
        <v>45439</v>
      </c>
      <c r="AA174" s="124">
        <f t="shared" si="25"/>
        <v>3</v>
      </c>
      <c r="AB174" s="118">
        <v>0</v>
      </c>
      <c r="AC174" s="118">
        <v>0</v>
      </c>
      <c r="AD174" s="118">
        <v>0</v>
      </c>
      <c r="AE174" s="126" t="s">
        <v>77</v>
      </c>
      <c r="AF174" s="124">
        <f t="shared" si="26"/>
        <v>0</v>
      </c>
      <c r="AG174" s="118">
        <v>0</v>
      </c>
      <c r="AH174" s="118">
        <v>0</v>
      </c>
      <c r="AI174" s="126" t="s">
        <v>77</v>
      </c>
      <c r="AJ174" s="119">
        <v>0</v>
      </c>
      <c r="AK174" s="126" t="s">
        <v>77</v>
      </c>
      <c r="AL174" s="126" t="s">
        <v>77</v>
      </c>
      <c r="AM174" s="124">
        <f t="shared" si="27"/>
        <v>0</v>
      </c>
      <c r="AN174" s="124">
        <f>+K174+AC174-AH174</f>
        <v>19707590</v>
      </c>
      <c r="AO174" s="119" t="s">
        <v>69</v>
      </c>
      <c r="AP174" s="118">
        <v>19707590</v>
      </c>
      <c r="AQ174" s="119" t="s">
        <v>4861</v>
      </c>
      <c r="AR174" s="118">
        <v>0</v>
      </c>
      <c r="AS174" s="219" t="s">
        <v>77</v>
      </c>
      <c r="AT174" s="118">
        <v>0</v>
      </c>
      <c r="AU174" s="160">
        <f t="shared" si="28"/>
        <v>19707590</v>
      </c>
      <c r="AV174" s="98">
        <f t="shared" si="29"/>
        <v>0</v>
      </c>
      <c r="AW174" s="126" t="s">
        <v>77</v>
      </c>
      <c r="AX174" s="119" t="s">
        <v>1497</v>
      </c>
      <c r="AY174" s="120" t="s">
        <v>4887</v>
      </c>
      <c r="AZ174" s="116" t="s">
        <v>69</v>
      </c>
      <c r="BA174" s="116" t="s">
        <v>3456</v>
      </c>
    </row>
    <row r="175" spans="2:53" x14ac:dyDescent="0.25">
      <c r="B175" s="116">
        <v>2024</v>
      </c>
      <c r="C175" s="116">
        <v>891780111</v>
      </c>
      <c r="D175" s="117" t="s">
        <v>64</v>
      </c>
      <c r="E175" s="118" t="s">
        <v>4886</v>
      </c>
      <c r="F175" s="118" t="s">
        <v>4885</v>
      </c>
      <c r="G175" s="119">
        <v>0</v>
      </c>
      <c r="H175" s="119" t="s">
        <v>75</v>
      </c>
      <c r="I175" s="117" t="s">
        <v>65</v>
      </c>
      <c r="J175" s="120" t="s">
        <v>4884</v>
      </c>
      <c r="K175" s="118">
        <v>322480931</v>
      </c>
      <c r="L175" s="116" t="s">
        <v>70</v>
      </c>
      <c r="M175" s="120" t="s">
        <v>4883</v>
      </c>
      <c r="N175" s="121" t="s">
        <v>4882</v>
      </c>
      <c r="O175" s="122">
        <v>349</v>
      </c>
      <c r="P175" s="219">
        <v>45336</v>
      </c>
      <c r="Q175" s="118">
        <v>322550800</v>
      </c>
      <c r="R175" s="219">
        <v>45363</v>
      </c>
      <c r="S175" s="118">
        <v>322480931</v>
      </c>
      <c r="T175" s="119" t="s">
        <v>67</v>
      </c>
      <c r="U175" s="122">
        <v>19616595</v>
      </c>
      <c r="V175" s="120" t="s">
        <v>4881</v>
      </c>
      <c r="W175" s="275">
        <v>45363</v>
      </c>
      <c r="X175" s="275">
        <v>45372</v>
      </c>
      <c r="Y175" s="275">
        <v>45363</v>
      </c>
      <c r="Z175" s="275">
        <v>45464</v>
      </c>
      <c r="AA175" s="124">
        <f t="shared" si="25"/>
        <v>101</v>
      </c>
      <c r="AB175" s="118">
        <v>0</v>
      </c>
      <c r="AC175" s="118">
        <v>0</v>
      </c>
      <c r="AD175" s="118">
        <v>0</v>
      </c>
      <c r="AE175" s="126" t="s">
        <v>77</v>
      </c>
      <c r="AF175" s="124">
        <f t="shared" si="26"/>
        <v>0</v>
      </c>
      <c r="AG175" s="118">
        <v>0</v>
      </c>
      <c r="AH175" s="118">
        <v>0</v>
      </c>
      <c r="AI175" s="126" t="s">
        <v>77</v>
      </c>
      <c r="AJ175" s="119">
        <v>0</v>
      </c>
      <c r="AK175" s="126" t="s">
        <v>77</v>
      </c>
      <c r="AL175" s="126" t="s">
        <v>77</v>
      </c>
      <c r="AM175" s="124">
        <f t="shared" si="27"/>
        <v>0</v>
      </c>
      <c r="AN175" s="124">
        <f>+K175+AC175-AH175</f>
        <v>322480931</v>
      </c>
      <c r="AO175" s="119" t="s">
        <v>69</v>
      </c>
      <c r="AP175" s="118">
        <v>322480931</v>
      </c>
      <c r="AQ175" s="116" t="s">
        <v>69</v>
      </c>
      <c r="AR175" s="118">
        <v>161240465.5</v>
      </c>
      <c r="AS175" s="219" t="s">
        <v>77</v>
      </c>
      <c r="AT175" s="118">
        <v>0</v>
      </c>
      <c r="AU175" s="160">
        <f t="shared" si="28"/>
        <v>322480931</v>
      </c>
      <c r="AV175" s="98">
        <f t="shared" si="29"/>
        <v>0</v>
      </c>
      <c r="AW175" s="126" t="s">
        <v>77</v>
      </c>
      <c r="AX175" s="119" t="s">
        <v>1215</v>
      </c>
      <c r="AY175" s="120" t="s">
        <v>4880</v>
      </c>
      <c r="AZ175" s="116" t="s">
        <v>69</v>
      </c>
      <c r="BA175" s="116" t="s">
        <v>3456</v>
      </c>
    </row>
    <row r="176" spans="2:53" x14ac:dyDescent="0.25">
      <c r="B176" s="116">
        <v>2024</v>
      </c>
      <c r="C176" s="116">
        <v>891780111</v>
      </c>
      <c r="D176" s="117" t="s">
        <v>64</v>
      </c>
      <c r="E176" s="118" t="s">
        <v>4879</v>
      </c>
      <c r="F176" s="118" t="s">
        <v>4878</v>
      </c>
      <c r="G176" s="119">
        <v>0</v>
      </c>
      <c r="H176" s="119" t="s">
        <v>75</v>
      </c>
      <c r="I176" s="117" t="s">
        <v>1819</v>
      </c>
      <c r="J176" s="120" t="s">
        <v>4877</v>
      </c>
      <c r="K176" s="118">
        <v>307392711</v>
      </c>
      <c r="L176" s="116" t="s">
        <v>70</v>
      </c>
      <c r="M176" s="120" t="s">
        <v>4876</v>
      </c>
      <c r="N176" s="121" t="s">
        <v>4875</v>
      </c>
      <c r="O176" s="122">
        <v>685</v>
      </c>
      <c r="P176" s="219">
        <v>45365</v>
      </c>
      <c r="Q176" s="118">
        <v>307392711</v>
      </c>
      <c r="R176" s="219">
        <v>45399</v>
      </c>
      <c r="S176" s="118">
        <v>307392711</v>
      </c>
      <c r="T176" s="119" t="s">
        <v>67</v>
      </c>
      <c r="U176" s="122">
        <v>15443332</v>
      </c>
      <c r="V176" s="120" t="s">
        <v>1177</v>
      </c>
      <c r="W176" s="275">
        <v>45399</v>
      </c>
      <c r="X176" s="275">
        <v>45414</v>
      </c>
      <c r="Y176" s="275">
        <v>45404</v>
      </c>
      <c r="Z176" s="275">
        <v>45475</v>
      </c>
      <c r="AA176" s="124">
        <f t="shared" si="25"/>
        <v>71</v>
      </c>
      <c r="AB176" s="118">
        <v>0</v>
      </c>
      <c r="AC176" s="118">
        <v>0</v>
      </c>
      <c r="AD176" s="118">
        <v>0</v>
      </c>
      <c r="AE176" s="126" t="s">
        <v>77</v>
      </c>
      <c r="AF176" s="124">
        <f t="shared" si="26"/>
        <v>0</v>
      </c>
      <c r="AG176" s="118">
        <v>0</v>
      </c>
      <c r="AH176" s="118">
        <v>0</v>
      </c>
      <c r="AI176" s="126" t="s">
        <v>77</v>
      </c>
      <c r="AJ176" s="119">
        <v>0</v>
      </c>
      <c r="AK176" s="126" t="s">
        <v>77</v>
      </c>
      <c r="AL176" s="126" t="s">
        <v>77</v>
      </c>
      <c r="AM176" s="124">
        <f t="shared" si="27"/>
        <v>0</v>
      </c>
      <c r="AN176" s="124">
        <f>+K176+AC176-AH176</f>
        <v>307392711</v>
      </c>
      <c r="AO176" s="119" t="s">
        <v>69</v>
      </c>
      <c r="AP176" s="118">
        <v>322480931</v>
      </c>
      <c r="AQ176" s="116" t="s">
        <v>69</v>
      </c>
      <c r="AR176" s="118">
        <v>92217813.299999997</v>
      </c>
      <c r="AS176" s="219" t="s">
        <v>77</v>
      </c>
      <c r="AT176" s="118">
        <v>0</v>
      </c>
      <c r="AU176" s="160">
        <f t="shared" si="28"/>
        <v>307392711</v>
      </c>
      <c r="AV176" s="98">
        <f t="shared" si="29"/>
        <v>0</v>
      </c>
      <c r="AW176" s="126" t="s">
        <v>77</v>
      </c>
      <c r="AX176" s="119" t="s">
        <v>1215</v>
      </c>
      <c r="AY176" s="120" t="s">
        <v>4874</v>
      </c>
      <c r="AZ176" s="116" t="s">
        <v>69</v>
      </c>
      <c r="BA176" s="116" t="s">
        <v>3456</v>
      </c>
    </row>
    <row r="177" spans="2:53" x14ac:dyDescent="0.25">
      <c r="B177" s="231">
        <v>2024</v>
      </c>
      <c r="C177" s="231">
        <v>891780111</v>
      </c>
      <c r="D177" s="124" t="s">
        <v>64</v>
      </c>
      <c r="E177" s="118" t="s">
        <v>4873</v>
      </c>
      <c r="F177" s="118" t="s">
        <v>4872</v>
      </c>
      <c r="G177" s="119">
        <v>0</v>
      </c>
      <c r="H177" s="119" t="s">
        <v>75</v>
      </c>
      <c r="I177" s="117" t="s">
        <v>1819</v>
      </c>
      <c r="J177" s="120" t="s">
        <v>4871</v>
      </c>
      <c r="K177" s="118">
        <v>323985527</v>
      </c>
      <c r="L177" s="116" t="s">
        <v>70</v>
      </c>
      <c r="M177" s="120" t="s">
        <v>4870</v>
      </c>
      <c r="N177" s="121" t="s">
        <v>4869</v>
      </c>
      <c r="O177" s="122">
        <v>859</v>
      </c>
      <c r="P177" s="219">
        <v>45390</v>
      </c>
      <c r="Q177" s="118">
        <v>324109940</v>
      </c>
      <c r="R177" s="219">
        <v>45411</v>
      </c>
      <c r="S177" s="118">
        <v>323985526.48000002</v>
      </c>
      <c r="T177" s="119" t="s">
        <v>67</v>
      </c>
      <c r="U177" s="122">
        <v>15443332</v>
      </c>
      <c r="V177" s="120" t="s">
        <v>1177</v>
      </c>
      <c r="W177" s="275">
        <v>45411</v>
      </c>
      <c r="X177" s="275">
        <v>45426</v>
      </c>
      <c r="Y177" s="275" t="s">
        <v>77</v>
      </c>
      <c r="Z177" s="275">
        <v>45487</v>
      </c>
      <c r="AA177" s="124">
        <f t="shared" si="25"/>
        <v>61</v>
      </c>
      <c r="AB177" s="118">
        <v>0</v>
      </c>
      <c r="AC177" s="118">
        <v>0</v>
      </c>
      <c r="AD177" s="118">
        <v>0</v>
      </c>
      <c r="AE177" s="126" t="s">
        <v>77</v>
      </c>
      <c r="AF177" s="124">
        <f t="shared" si="26"/>
        <v>0</v>
      </c>
      <c r="AG177" s="118">
        <v>0</v>
      </c>
      <c r="AH177" s="118">
        <v>0</v>
      </c>
      <c r="AI177" s="126" t="s">
        <v>77</v>
      </c>
      <c r="AJ177" s="119">
        <v>0</v>
      </c>
      <c r="AK177" s="126" t="s">
        <v>77</v>
      </c>
      <c r="AL177" s="126" t="s">
        <v>77</v>
      </c>
      <c r="AM177" s="124">
        <f t="shared" si="27"/>
        <v>0</v>
      </c>
      <c r="AN177" s="124">
        <f>+K177+AC177-AH177</f>
        <v>323985527</v>
      </c>
      <c r="AO177" s="119" t="s">
        <v>69</v>
      </c>
      <c r="AP177" s="118">
        <v>322480931</v>
      </c>
      <c r="AQ177" s="116" t="s">
        <v>69</v>
      </c>
      <c r="AR177" s="118">
        <v>161992763.24000001</v>
      </c>
      <c r="AS177" s="219" t="s">
        <v>77</v>
      </c>
      <c r="AT177" s="118">
        <v>0</v>
      </c>
      <c r="AU177" s="160">
        <f t="shared" si="28"/>
        <v>323985527</v>
      </c>
      <c r="AV177" s="98">
        <f t="shared" si="29"/>
        <v>0</v>
      </c>
      <c r="AW177" s="126" t="s">
        <v>77</v>
      </c>
      <c r="AX177" s="119" t="s">
        <v>1215</v>
      </c>
      <c r="AY177" s="120" t="s">
        <v>4868</v>
      </c>
      <c r="AZ177" s="116" t="s">
        <v>69</v>
      </c>
      <c r="BA177" s="116" t="s">
        <v>3456</v>
      </c>
    </row>
    <row r="178" spans="2:53" x14ac:dyDescent="0.25">
      <c r="B178" s="116">
        <v>2024</v>
      </c>
      <c r="C178" s="116">
        <v>891780111</v>
      </c>
      <c r="D178" s="117" t="s">
        <v>64</v>
      </c>
      <c r="E178" s="118" t="s">
        <v>4867</v>
      </c>
      <c r="F178" s="118" t="s">
        <v>4866</v>
      </c>
      <c r="G178" s="119">
        <v>1</v>
      </c>
      <c r="H178" s="119" t="s">
        <v>75</v>
      </c>
      <c r="I178" s="117" t="s">
        <v>1819</v>
      </c>
      <c r="J178" s="120" t="s">
        <v>4865</v>
      </c>
      <c r="K178" s="118">
        <v>20000710</v>
      </c>
      <c r="L178" s="116" t="s">
        <v>70</v>
      </c>
      <c r="M178" s="120" t="s">
        <v>4864</v>
      </c>
      <c r="N178" s="121" t="s">
        <v>4863</v>
      </c>
      <c r="O178" s="122">
        <v>614</v>
      </c>
      <c r="P178" s="219">
        <v>45358</v>
      </c>
      <c r="Q178" s="118">
        <v>20000710</v>
      </c>
      <c r="R178" s="219">
        <v>45421</v>
      </c>
      <c r="S178" s="118">
        <v>20000710</v>
      </c>
      <c r="T178" s="119" t="s">
        <v>67</v>
      </c>
      <c r="U178" s="122">
        <v>85151631</v>
      </c>
      <c r="V178" s="120" t="s">
        <v>4862</v>
      </c>
      <c r="W178" s="275">
        <v>45421</v>
      </c>
      <c r="X178" s="275">
        <v>45429</v>
      </c>
      <c r="Y178" s="275">
        <v>45426</v>
      </c>
      <c r="Z178" s="275">
        <v>45433</v>
      </c>
      <c r="AA178" s="124">
        <f t="shared" si="25"/>
        <v>7</v>
      </c>
      <c r="AB178" s="118">
        <v>0</v>
      </c>
      <c r="AC178" s="118">
        <v>0</v>
      </c>
      <c r="AD178" s="118">
        <v>0</v>
      </c>
      <c r="AE178" s="126" t="s">
        <v>77</v>
      </c>
      <c r="AF178" s="124">
        <f t="shared" si="26"/>
        <v>0</v>
      </c>
      <c r="AG178" s="118">
        <v>0</v>
      </c>
      <c r="AH178" s="118">
        <v>0</v>
      </c>
      <c r="AI178" s="126" t="s">
        <v>77</v>
      </c>
      <c r="AJ178" s="119">
        <v>0</v>
      </c>
      <c r="AK178" s="126" t="s">
        <v>77</v>
      </c>
      <c r="AL178" s="126" t="s">
        <v>77</v>
      </c>
      <c r="AM178" s="124">
        <f t="shared" si="27"/>
        <v>0</v>
      </c>
      <c r="AN178" s="124">
        <f>+K178+AC178-AH178</f>
        <v>20000710</v>
      </c>
      <c r="AO178" s="119" t="s">
        <v>69</v>
      </c>
      <c r="AP178" s="118">
        <v>20000710</v>
      </c>
      <c r="AQ178" s="116" t="s">
        <v>4861</v>
      </c>
      <c r="AR178" s="118">
        <v>0</v>
      </c>
      <c r="AS178" s="219" t="s">
        <v>77</v>
      </c>
      <c r="AT178" s="118">
        <v>0</v>
      </c>
      <c r="AU178" s="160">
        <f t="shared" si="28"/>
        <v>20000710</v>
      </c>
      <c r="AV178" s="98">
        <f t="shared" si="29"/>
        <v>0</v>
      </c>
      <c r="AW178" s="126" t="s">
        <v>77</v>
      </c>
      <c r="AX178" s="119" t="s">
        <v>1497</v>
      </c>
      <c r="AY178" s="120" t="s">
        <v>4860</v>
      </c>
      <c r="AZ178" s="116" t="s">
        <v>69</v>
      </c>
      <c r="BA178" s="116" t="s">
        <v>3456</v>
      </c>
    </row>
    <row r="179" spans="2:53" x14ac:dyDescent="0.25">
      <c r="B179" s="231">
        <v>2024</v>
      </c>
      <c r="C179" s="231">
        <v>891780111</v>
      </c>
      <c r="D179" s="124" t="s">
        <v>64</v>
      </c>
      <c r="E179" s="118" t="s">
        <v>4859</v>
      </c>
      <c r="F179" s="118" t="s">
        <v>4858</v>
      </c>
      <c r="G179" s="119">
        <v>2</v>
      </c>
      <c r="H179" s="119" t="s">
        <v>75</v>
      </c>
      <c r="I179" s="117" t="s">
        <v>1819</v>
      </c>
      <c r="J179" s="120" t="s">
        <v>4857</v>
      </c>
      <c r="K179" s="118">
        <v>65250140</v>
      </c>
      <c r="L179" s="116" t="s">
        <v>70</v>
      </c>
      <c r="M179" s="120" t="s">
        <v>4856</v>
      </c>
      <c r="N179" s="121" t="s">
        <v>4855</v>
      </c>
      <c r="O179" s="122">
        <v>939</v>
      </c>
      <c r="P179" s="219">
        <v>45394</v>
      </c>
      <c r="Q179" s="118">
        <v>65250171</v>
      </c>
      <c r="R179" s="219">
        <v>45428</v>
      </c>
      <c r="S179" s="118">
        <v>65250140</v>
      </c>
      <c r="T179" s="119" t="s">
        <v>67</v>
      </c>
      <c r="U179" s="122">
        <v>15443332</v>
      </c>
      <c r="V179" s="120" t="s">
        <v>1177</v>
      </c>
      <c r="W179" s="275">
        <v>45428</v>
      </c>
      <c r="X179" s="275">
        <v>45428</v>
      </c>
      <c r="Y179" s="275">
        <v>45428</v>
      </c>
      <c r="Z179" s="275">
        <v>45447</v>
      </c>
      <c r="AA179" s="124">
        <f t="shared" si="25"/>
        <v>19</v>
      </c>
      <c r="AB179" s="118">
        <v>0</v>
      </c>
      <c r="AC179" s="118">
        <v>0</v>
      </c>
      <c r="AD179" s="118">
        <v>0</v>
      </c>
      <c r="AE179" s="126" t="s">
        <v>77</v>
      </c>
      <c r="AF179" s="124">
        <f t="shared" si="26"/>
        <v>0</v>
      </c>
      <c r="AG179" s="118">
        <v>0</v>
      </c>
      <c r="AH179" s="118">
        <v>0</v>
      </c>
      <c r="AI179" s="126" t="s">
        <v>77</v>
      </c>
      <c r="AJ179" s="119">
        <v>0</v>
      </c>
      <c r="AK179" s="126" t="s">
        <v>77</v>
      </c>
      <c r="AL179" s="126" t="s">
        <v>77</v>
      </c>
      <c r="AM179" s="124">
        <f t="shared" si="27"/>
        <v>0</v>
      </c>
      <c r="AN179" s="124">
        <f>+K179+AC179-AH179</f>
        <v>65250140</v>
      </c>
      <c r="AO179" s="119" t="s">
        <v>69</v>
      </c>
      <c r="AP179" s="118">
        <v>65250140</v>
      </c>
      <c r="AQ179" s="116" t="s">
        <v>67</v>
      </c>
      <c r="AR179" s="118">
        <v>32625070</v>
      </c>
      <c r="AS179" s="219" t="s">
        <v>77</v>
      </c>
      <c r="AT179" s="118">
        <v>0</v>
      </c>
      <c r="AU179" s="160">
        <f t="shared" si="28"/>
        <v>65250140</v>
      </c>
      <c r="AV179" s="98">
        <f t="shared" si="29"/>
        <v>0</v>
      </c>
      <c r="AW179" s="126" t="s">
        <v>77</v>
      </c>
      <c r="AX179" s="119" t="s">
        <v>1215</v>
      </c>
      <c r="AY179" s="120" t="s">
        <v>4854</v>
      </c>
      <c r="AZ179" s="116" t="s">
        <v>69</v>
      </c>
      <c r="BA179" s="116" t="s">
        <v>3456</v>
      </c>
    </row>
    <row r="180" spans="2:53" ht="15.75" thickBot="1" x14ac:dyDescent="0.3">
      <c r="B180" s="128">
        <v>2024</v>
      </c>
      <c r="C180" s="128">
        <v>891780111</v>
      </c>
      <c r="D180" s="129" t="s">
        <v>64</v>
      </c>
      <c r="E180" s="130" t="s">
        <v>4853</v>
      </c>
      <c r="F180" s="130" t="s">
        <v>4852</v>
      </c>
      <c r="G180" s="131">
        <v>3</v>
      </c>
      <c r="H180" s="131" t="s">
        <v>75</v>
      </c>
      <c r="I180" s="129" t="s">
        <v>1819</v>
      </c>
      <c r="J180" s="133" t="s">
        <v>4851</v>
      </c>
      <c r="K180" s="130">
        <v>34282719</v>
      </c>
      <c r="L180" s="128" t="s">
        <v>70</v>
      </c>
      <c r="M180" s="133" t="s">
        <v>4850</v>
      </c>
      <c r="N180" s="134" t="s">
        <v>4849</v>
      </c>
      <c r="O180" s="173">
        <v>1000</v>
      </c>
      <c r="P180" s="225">
        <v>45404</v>
      </c>
      <c r="Q180" s="130">
        <v>34334701</v>
      </c>
      <c r="R180" s="225">
        <v>45428</v>
      </c>
      <c r="S180" s="130">
        <v>34282719</v>
      </c>
      <c r="T180" s="131" t="s">
        <v>67</v>
      </c>
      <c r="U180" s="173">
        <v>15443332</v>
      </c>
      <c r="V180" s="133" t="s">
        <v>1177</v>
      </c>
      <c r="W180" s="278">
        <v>45428</v>
      </c>
      <c r="X180" s="278">
        <v>45433</v>
      </c>
      <c r="Y180" s="278">
        <v>45429</v>
      </c>
      <c r="Z180" s="278">
        <v>45447</v>
      </c>
      <c r="AA180" s="136">
        <f t="shared" si="25"/>
        <v>18</v>
      </c>
      <c r="AB180" s="130">
        <v>0</v>
      </c>
      <c r="AC180" s="130">
        <v>0</v>
      </c>
      <c r="AD180" s="130">
        <v>0</v>
      </c>
      <c r="AE180" s="139" t="s">
        <v>77</v>
      </c>
      <c r="AF180" s="136">
        <f t="shared" si="26"/>
        <v>0</v>
      </c>
      <c r="AG180" s="130">
        <v>0</v>
      </c>
      <c r="AH180" s="130">
        <v>0</v>
      </c>
      <c r="AI180" s="139" t="s">
        <v>77</v>
      </c>
      <c r="AJ180" s="131">
        <v>0</v>
      </c>
      <c r="AK180" s="139" t="s">
        <v>77</v>
      </c>
      <c r="AL180" s="139" t="s">
        <v>77</v>
      </c>
      <c r="AM180" s="136">
        <f t="shared" si="27"/>
        <v>0</v>
      </c>
      <c r="AN180" s="136">
        <f>+K180+AC180-AH180</f>
        <v>34282719</v>
      </c>
      <c r="AO180" s="131" t="s">
        <v>69</v>
      </c>
      <c r="AP180" s="130">
        <v>34282719</v>
      </c>
      <c r="AQ180" s="128" t="s">
        <v>67</v>
      </c>
      <c r="AR180" s="130">
        <v>10284815.699999999</v>
      </c>
      <c r="AS180" s="225" t="s">
        <v>77</v>
      </c>
      <c r="AT180" s="130">
        <v>0</v>
      </c>
      <c r="AU180" s="162">
        <f t="shared" si="28"/>
        <v>34282719</v>
      </c>
      <c r="AV180" s="163">
        <f t="shared" si="29"/>
        <v>0</v>
      </c>
      <c r="AW180" s="139" t="s">
        <v>77</v>
      </c>
      <c r="AX180" s="131" t="s">
        <v>1215</v>
      </c>
      <c r="AY180" s="133" t="s">
        <v>4848</v>
      </c>
      <c r="AZ180" s="128" t="s">
        <v>69</v>
      </c>
      <c r="BA180" s="128" t="s">
        <v>3456</v>
      </c>
    </row>
    <row r="181" spans="2:53" s="7" customFormat="1" ht="15.75" thickBot="1" x14ac:dyDescent="0.3">
      <c r="B181" s="497" t="s">
        <v>71</v>
      </c>
      <c r="C181" s="498"/>
      <c r="D181" s="499"/>
      <c r="E181" s="82">
        <f>+SUBTOTAL(3,E8:E180)</f>
        <v>173</v>
      </c>
      <c r="F181" s="83"/>
      <c r="G181" s="84"/>
      <c r="H181" s="84"/>
      <c r="I181" s="84"/>
      <c r="J181" s="84"/>
      <c r="K181" s="85">
        <f>SUM(K8:K180)</f>
        <v>11163015527</v>
      </c>
      <c r="L181" s="500"/>
      <c r="M181" s="501"/>
      <c r="N181" s="501"/>
      <c r="O181" s="501"/>
      <c r="P181" s="501"/>
      <c r="Q181" s="501"/>
      <c r="R181" s="501"/>
      <c r="S181" s="501"/>
      <c r="T181" s="501"/>
      <c r="U181" s="501"/>
      <c r="V181" s="501"/>
      <c r="W181" s="501"/>
      <c r="X181" s="501"/>
      <c r="Y181" s="501"/>
      <c r="Z181" s="501"/>
      <c r="AA181" s="502"/>
      <c r="AB181" s="85">
        <f>SUM(AB8:AB180)</f>
        <v>5</v>
      </c>
      <c r="AC181" s="85">
        <f>SUM(AC8:AC180)</f>
        <v>168217746</v>
      </c>
      <c r="AD181" s="85">
        <f>SUM(AD8:AD180)</f>
        <v>2</v>
      </c>
      <c r="AE181" s="88"/>
      <c r="AF181" s="85">
        <f>SUM(AF8:AF180)</f>
        <v>36</v>
      </c>
      <c r="AG181" s="85">
        <f>SUM(AG8:AG180)</f>
        <v>0</v>
      </c>
      <c r="AH181" s="85">
        <f>SUM(AH8:AH180)</f>
        <v>0</v>
      </c>
      <c r="AI181" s="88"/>
      <c r="AJ181" s="85">
        <f>SUM(AJ8:AJ180)</f>
        <v>0</v>
      </c>
      <c r="AK181" s="500"/>
      <c r="AL181" s="501"/>
      <c r="AM181" s="502"/>
      <c r="AN181" s="85">
        <f>SUM(AN8:AN180)</f>
        <v>11331233273</v>
      </c>
      <c r="AO181" s="88"/>
      <c r="AP181" s="85">
        <f>SUM(AP8:AP180)</f>
        <v>11176607151</v>
      </c>
      <c r="AQ181" s="88"/>
      <c r="AR181" s="85">
        <f>SUM(AR8:AR180)</f>
        <v>1343763271.74</v>
      </c>
      <c r="AS181" s="88"/>
      <c r="AT181" s="85">
        <f>SUM(AT8:AT180)</f>
        <v>1390214309.5</v>
      </c>
      <c r="AU181" s="85">
        <f>SUM(AU8:AU180)</f>
        <v>9941018963.5</v>
      </c>
      <c r="AV181" s="515"/>
      <c r="AW181" s="516"/>
      <c r="AX181" s="516"/>
      <c r="AY181" s="516"/>
      <c r="AZ181" s="516"/>
      <c r="BA181" s="517"/>
    </row>
    <row r="183" spans="2:53" x14ac:dyDescent="0.25">
      <c r="AT183">
        <f>+AP181</f>
        <v>11176607151</v>
      </c>
    </row>
  </sheetData>
  <sheetProtection formatCells="0" formatColumns="0" formatRows="0" insertRows="0" deleteRows="0" autoFilter="0"/>
  <mergeCells count="22">
    <mergeCell ref="AV6:AX6"/>
    <mergeCell ref="AY6:BA6"/>
    <mergeCell ref="B181:D181"/>
    <mergeCell ref="L181:AA181"/>
    <mergeCell ref="AK181:AM181"/>
    <mergeCell ref="AV181:BA181"/>
    <mergeCell ref="W6:AA6"/>
    <mergeCell ref="AB6:AF6"/>
    <mergeCell ref="AG6:AI6"/>
    <mergeCell ref="AJ6:AM6"/>
    <mergeCell ref="R6:S6"/>
    <mergeCell ref="T6:V6"/>
    <mergeCell ref="AO6:AP6"/>
    <mergeCell ref="AQ6:AU6"/>
    <mergeCell ref="B3:C6"/>
    <mergeCell ref="D3:G4"/>
    <mergeCell ref="H3:I5"/>
    <mergeCell ref="F5:G5"/>
    <mergeCell ref="AB5:AM5"/>
    <mergeCell ref="E6:G6"/>
    <mergeCell ref="M6:N6"/>
    <mergeCell ref="O6:Q6"/>
  </mergeCells>
  <conditionalFormatting sqref="F5 E6">
    <cfRule type="containsText" dxfId="27"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80 AF8:AF180 AM8:AO180 AU8:AV180">
    <cfRule type="expression" dxfId="26" priority="2">
      <formula>+_xlfn.ISFORMULA(AA8)</formula>
    </cfRule>
  </conditionalFormatting>
  <conditionalFormatting sqref="AP44:AP108">
    <cfRule type="expression" dxfId="25" priority="1">
      <formula>+_xlfn.ISFORMULA(AP44)</formula>
    </cfRule>
  </conditionalFormatting>
  <dataValidations count="9">
    <dataValidation type="list" allowBlank="1" showInputMessage="1" showErrorMessage="1" sqref="AX8:AX180" xr:uid="{B2B7959F-77C9-4453-9F45-2483DCFEEBEA}">
      <formula1>"Por iniciar,En ejecucion,Suspendido,Terminado,Liquidado"</formula1>
    </dataValidation>
    <dataValidation type="list" allowBlank="1" showInputMessage="1" showErrorMessage="1" sqref="H8:H180" xr:uid="{1A41F179-A910-40C9-BC0D-BE65B9FD8EC0}">
      <formula1>"OTRO SECTOR"</formula1>
    </dataValidation>
    <dataValidation type="list" allowBlank="1" showInputMessage="1" showErrorMessage="1" sqref="L8:L180" xr:uid="{98527B62-9955-429B-88AC-CBEB55D01FF7}">
      <formula1>"DIRECTA"</formula1>
    </dataValidation>
    <dataValidation type="list" allowBlank="1" showInputMessage="1" showErrorMessage="1" sqref="I8:I180" xr:uid="{01671EDE-78B9-4539-A9A7-4752BC3F9AD7}">
      <formula1>"FUNCIONAMIENTO,INVERSION,OTROS"</formula1>
    </dataValidation>
    <dataValidation type="list" allowBlank="1" showInputMessage="1" showErrorMessage="1" sqref="BA8:BA180" xr:uid="{F6CF242F-A775-4B6C-A2C6-937EA3BEE820}">
      <formula1>"SI,NA por TIPO Contrato"</formula1>
    </dataValidation>
    <dataValidation type="list" allowBlank="1" showInputMessage="1" showErrorMessage="1" sqref="AZ8:AZ180" xr:uid="{82E591BC-1F1C-4F45-BE8F-532D061AB1F4}">
      <formula1>"SI,NO HA INICIADO"</formula1>
    </dataValidation>
    <dataValidation type="list" allowBlank="1" showInputMessage="1" showErrorMessage="1" sqref="T8:T180 AQ8:AQ180 AO8:AO180" xr:uid="{CA32AFE5-D4C2-4934-A5E7-039C1CEC0521}">
      <formula1>"SI,NO"</formula1>
    </dataValidation>
    <dataValidation type="list" allowBlank="1" showInputMessage="1" showErrorMessage="1" errorTitle="ERROR" error="SOLO VALIDO LISTA DESPLEGABLE" promptTitle="ESCOJA EL PERIODO" sqref="F5" xr:uid="{E68F23C4-6746-4B18-9B61-8F24821D79EF}">
      <formula1>"Seleccione el periodo a presentar,ENERO,FEBRERO,MARZO,ABRIL,MAYO,JUNIO,JULIO,AGOSTO,SEPTIEMBRE,OCTUBRE,NOVIEMBRE,DICIEMBRE"</formula1>
    </dataValidation>
    <dataValidation type="list" allowBlank="1" showInputMessage="1" showErrorMessage="1" sqref="J4" xr:uid="{819F0A21-0602-405C-897A-0F043F189E93}">
      <formula1>"42,250,1000,3000"</formula1>
    </dataValidation>
  </dataValidations>
  <hyperlinks>
    <hyperlink ref="AY161" r:id="rId1" xr:uid="{91FDB018-6000-4138-8B63-79D0259650CC}"/>
  </hyperlinks>
  <pageMargins left="0.7" right="0.7" top="0.75" bottom="0.75" header="0.3" footer="0.3"/>
  <pageSetup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56A3-27A0-4843-A117-4655AD2A3E3A}">
  <dimension ref="A1:BT11"/>
  <sheetViews>
    <sheetView showGridLines="0" zoomScaleNormal="100" workbookViewId="0">
      <selection activeCell="BE7" sqref="BE7"/>
    </sheetView>
  </sheetViews>
  <sheetFormatPr baseColWidth="10" defaultRowHeight="15" x14ac:dyDescent="0.25"/>
  <cols>
    <col min="1" max="1" width="2.5703125" customWidth="1"/>
    <col min="2" max="2" width="8" customWidth="1"/>
    <col min="3" max="3" width="11.28515625" customWidth="1"/>
    <col min="4" max="4" width="26.140625" customWidth="1"/>
    <col min="5" max="5" width="18.5703125" customWidth="1"/>
    <col min="6" max="6" width="15" customWidth="1"/>
    <col min="7" max="7" width="9.85546875" customWidth="1"/>
    <col min="8" max="8" width="14.28515625" customWidth="1"/>
    <col min="9" max="9" width="17.42578125" customWidth="1"/>
    <col min="10" max="10" width="18.42578125" customWidth="1"/>
    <col min="11" max="11" width="14.7109375" customWidth="1"/>
    <col min="12" max="12" width="13.42578125" customWidth="1"/>
    <col min="13" max="13" width="16.140625" customWidth="1"/>
    <col min="14" max="14" width="14.42578125" customWidth="1"/>
    <col min="16" max="16" width="12.42578125" customWidth="1"/>
    <col min="18" max="18" width="14.7109375" customWidth="1"/>
    <col min="19" max="19" width="13.5703125" customWidth="1"/>
    <col min="20" max="20" width="12.425781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1.28515625" customWidth="1"/>
    <col min="29" max="29" width="11" customWidth="1"/>
    <col min="30" max="30" width="11.28515625" customWidth="1"/>
    <col min="31" max="31" width="13.28515625" customWidth="1"/>
    <col min="32" max="32" width="13.5703125" customWidth="1"/>
    <col min="33" max="33" width="15.85546875" customWidth="1"/>
    <col min="34" max="34" width="13" customWidth="1"/>
    <col min="35" max="35" width="13.85546875" customWidth="1"/>
    <col min="36" max="36" width="13.140625" customWidth="1"/>
    <col min="37" max="38" width="13.28515625" customWidth="1"/>
    <col min="39" max="39" width="14" customWidth="1"/>
    <col min="40" max="42" width="14.85546875" customWidth="1"/>
    <col min="43" max="43" width="11" customWidth="1"/>
    <col min="44" max="44" width="11.7109375" customWidth="1"/>
    <col min="45" max="45" width="14.28515625" customWidth="1"/>
    <col min="46" max="46" width="10.7109375" customWidth="1"/>
    <col min="47" max="47" width="10.5703125" customWidth="1"/>
    <col min="48" max="48" width="12" customWidth="1"/>
    <col min="49" max="49" width="14.42578125" customWidth="1"/>
    <col min="50" max="50" width="12.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35.25" customHeight="1" thickBot="1" x14ac:dyDescent="0.3">
      <c r="B6" s="479"/>
      <c r="C6" s="480"/>
      <c r="D6" s="6" t="s">
        <v>5</v>
      </c>
      <c r="E6" s="503" t="s">
        <v>3622</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x14ac:dyDescent="0.25">
      <c r="B8" s="100">
        <v>2024</v>
      </c>
      <c r="C8" s="100">
        <v>891780111</v>
      </c>
      <c r="D8" s="101" t="s">
        <v>64</v>
      </c>
      <c r="E8" s="102" t="s">
        <v>3621</v>
      </c>
      <c r="F8" s="103" t="s">
        <v>3611</v>
      </c>
      <c r="G8" s="104">
        <v>0</v>
      </c>
      <c r="H8" s="105" t="s">
        <v>75</v>
      </c>
      <c r="I8" s="101" t="s">
        <v>65</v>
      </c>
      <c r="J8" s="103" t="s">
        <v>3620</v>
      </c>
      <c r="K8" s="103">
        <v>19450000</v>
      </c>
      <c r="L8" s="100" t="s">
        <v>70</v>
      </c>
      <c r="M8" s="106" t="s">
        <v>3619</v>
      </c>
      <c r="N8" s="107">
        <v>1082907794</v>
      </c>
      <c r="O8" s="103">
        <v>323</v>
      </c>
      <c r="P8" s="109">
        <v>45331</v>
      </c>
      <c r="Q8" s="102">
        <v>19450000</v>
      </c>
      <c r="R8" s="109">
        <v>45331</v>
      </c>
      <c r="S8" s="102">
        <v>19450000</v>
      </c>
      <c r="T8" s="105" t="s">
        <v>67</v>
      </c>
      <c r="U8" s="110">
        <v>72148417</v>
      </c>
      <c r="V8" s="110" t="s">
        <v>3618</v>
      </c>
      <c r="W8" s="111">
        <v>45331</v>
      </c>
      <c r="X8" s="111">
        <v>45331</v>
      </c>
      <c r="Y8" s="111" t="s">
        <v>77</v>
      </c>
      <c r="Z8" s="111">
        <v>45460</v>
      </c>
      <c r="AA8" s="112">
        <f>+IF(Y8="1800-01-01",Z8-X8,Z8-Y8)</f>
        <v>129</v>
      </c>
      <c r="AB8" s="102">
        <v>0</v>
      </c>
      <c r="AC8" s="102">
        <v>0</v>
      </c>
      <c r="AD8" s="102">
        <v>0</v>
      </c>
      <c r="AE8" s="113" t="s">
        <v>77</v>
      </c>
      <c r="AF8" s="112">
        <f>+IF(AE8="1800-01-01",0,AE8-Z8)</f>
        <v>0</v>
      </c>
      <c r="AG8" s="102">
        <v>0</v>
      </c>
      <c r="AH8" s="102">
        <v>0</v>
      </c>
      <c r="AI8" s="109" t="s">
        <v>77</v>
      </c>
      <c r="AJ8" s="105">
        <v>0</v>
      </c>
      <c r="AK8" s="109" t="s">
        <v>77</v>
      </c>
      <c r="AL8" s="109" t="s">
        <v>77</v>
      </c>
      <c r="AM8" s="112">
        <f>+IF(AK8="1800-01-01",0,AL8-AK8)</f>
        <v>0</v>
      </c>
      <c r="AN8" s="112">
        <f>+K8+AC8-AH8</f>
        <v>19450000</v>
      </c>
      <c r="AO8" s="104" t="s">
        <v>69</v>
      </c>
      <c r="AP8" s="102">
        <v>19450000</v>
      </c>
      <c r="AQ8" s="105" t="s">
        <v>1214</v>
      </c>
      <c r="AR8" s="102">
        <v>0</v>
      </c>
      <c r="AS8" s="114" t="s">
        <v>77</v>
      </c>
      <c r="AT8" s="115">
        <v>12800000</v>
      </c>
      <c r="AU8" s="94">
        <f>AN8-AT8</f>
        <v>6650000</v>
      </c>
      <c r="AV8" s="95">
        <f>+IFERROR(AT8/AN8,"_")</f>
        <v>0.65809768637532129</v>
      </c>
      <c r="AW8" s="114" t="s">
        <v>77</v>
      </c>
      <c r="AX8" s="105" t="s">
        <v>1215</v>
      </c>
      <c r="AY8" s="153" t="s">
        <v>3617</v>
      </c>
      <c r="AZ8" s="100" t="s">
        <v>69</v>
      </c>
      <c r="BA8" s="100" t="s">
        <v>69</v>
      </c>
      <c r="BB8" s="53"/>
    </row>
    <row r="9" spans="1:72" s="53" customFormat="1" ht="12.75" x14ac:dyDescent="0.2">
      <c r="B9" s="116">
        <v>2024</v>
      </c>
      <c r="C9" s="116">
        <v>891780111</v>
      </c>
      <c r="D9" s="117" t="s">
        <v>64</v>
      </c>
      <c r="E9" s="118" t="s">
        <v>3616</v>
      </c>
      <c r="F9" s="118" t="s">
        <v>3615</v>
      </c>
      <c r="G9" s="119">
        <v>0</v>
      </c>
      <c r="H9" s="119" t="s">
        <v>75</v>
      </c>
      <c r="I9" s="117" t="s">
        <v>65</v>
      </c>
      <c r="J9" s="120" t="s">
        <v>3614</v>
      </c>
      <c r="K9" s="118">
        <v>19250000</v>
      </c>
      <c r="L9" s="116" t="s">
        <v>70</v>
      </c>
      <c r="M9" s="120" t="s">
        <v>3609</v>
      </c>
      <c r="N9" s="121">
        <v>1082862655</v>
      </c>
      <c r="O9" s="122">
        <v>322</v>
      </c>
      <c r="P9" s="123">
        <v>45331</v>
      </c>
      <c r="Q9" s="118">
        <v>19250000</v>
      </c>
      <c r="R9" s="123">
        <v>45331</v>
      </c>
      <c r="S9" s="118">
        <v>19250000</v>
      </c>
      <c r="T9" s="119" t="s">
        <v>67</v>
      </c>
      <c r="U9" s="124">
        <v>12548945</v>
      </c>
      <c r="V9" s="124" t="s">
        <v>3608</v>
      </c>
      <c r="W9" s="125">
        <v>45331</v>
      </c>
      <c r="X9" s="125">
        <v>45331</v>
      </c>
      <c r="Y9" s="125" t="s">
        <v>77</v>
      </c>
      <c r="Z9" s="125">
        <v>45460</v>
      </c>
      <c r="AA9" s="124">
        <f>+IF(Y9="1800-01-01",Z9-X9,Z9-Y9)</f>
        <v>129</v>
      </c>
      <c r="AB9" s="118">
        <v>0</v>
      </c>
      <c r="AC9" s="118">
        <v>0</v>
      </c>
      <c r="AD9" s="118">
        <v>0</v>
      </c>
      <c r="AE9" s="126" t="s">
        <v>77</v>
      </c>
      <c r="AF9" s="124">
        <f>+IF(AE9="1800-01-01",0,AE9-Z9)</f>
        <v>0</v>
      </c>
      <c r="AG9" s="118">
        <v>0</v>
      </c>
      <c r="AH9" s="118">
        <v>0</v>
      </c>
      <c r="AI9" s="123" t="s">
        <v>77</v>
      </c>
      <c r="AJ9" s="119">
        <v>0</v>
      </c>
      <c r="AK9" s="123" t="s">
        <v>77</v>
      </c>
      <c r="AL9" s="123" t="s">
        <v>77</v>
      </c>
      <c r="AM9" s="124">
        <f>+IF(AK9="1800-01-01",0,AL9-AK9)</f>
        <v>0</v>
      </c>
      <c r="AN9" s="124">
        <f>+K9+AC9-AH9</f>
        <v>19250000</v>
      </c>
      <c r="AO9" s="119" t="s">
        <v>69</v>
      </c>
      <c r="AP9" s="118">
        <v>19250000</v>
      </c>
      <c r="AQ9" s="119" t="s">
        <v>1214</v>
      </c>
      <c r="AR9" s="118">
        <v>0</v>
      </c>
      <c r="AS9" s="127" t="s">
        <v>77</v>
      </c>
      <c r="AT9" s="96">
        <v>14000000</v>
      </c>
      <c r="AU9" s="97">
        <f>AN9-AT9</f>
        <v>5250000</v>
      </c>
      <c r="AV9" s="98">
        <f>+IFERROR(AT9/AN9,"_")</f>
        <v>0.72727272727272729</v>
      </c>
      <c r="AW9" s="127" t="s">
        <v>77</v>
      </c>
      <c r="AX9" s="119" t="s">
        <v>1215</v>
      </c>
      <c r="AY9" s="154" t="s">
        <v>3613</v>
      </c>
      <c r="AZ9" s="116" t="s">
        <v>69</v>
      </c>
      <c r="BA9" s="116" t="s">
        <v>69</v>
      </c>
    </row>
    <row r="10" spans="1:72" ht="15.75" thickBot="1" x14ac:dyDescent="0.3">
      <c r="B10" s="128">
        <v>2024</v>
      </c>
      <c r="C10" s="128">
        <v>891780111</v>
      </c>
      <c r="D10" s="129" t="s">
        <v>64</v>
      </c>
      <c r="E10" s="130" t="s">
        <v>3612</v>
      </c>
      <c r="F10" s="130" t="s">
        <v>3611</v>
      </c>
      <c r="G10" s="131">
        <v>0</v>
      </c>
      <c r="H10" s="131" t="s">
        <v>75</v>
      </c>
      <c r="I10" s="129" t="s">
        <v>65</v>
      </c>
      <c r="J10" s="132" t="s">
        <v>3610</v>
      </c>
      <c r="K10" s="132">
        <v>3000000</v>
      </c>
      <c r="L10" s="128" t="s">
        <v>70</v>
      </c>
      <c r="M10" s="133" t="s">
        <v>3609</v>
      </c>
      <c r="N10" s="134">
        <v>1082862655</v>
      </c>
      <c r="O10" s="132">
        <v>845</v>
      </c>
      <c r="P10" s="135">
        <v>45387</v>
      </c>
      <c r="Q10" s="132">
        <v>3000000</v>
      </c>
      <c r="R10" s="135">
        <v>45393</v>
      </c>
      <c r="S10" s="132">
        <v>3000000</v>
      </c>
      <c r="T10" s="131" t="s">
        <v>67</v>
      </c>
      <c r="U10" s="136">
        <v>12548945</v>
      </c>
      <c r="V10" s="136" t="s">
        <v>3608</v>
      </c>
      <c r="W10" s="135">
        <v>45393</v>
      </c>
      <c r="X10" s="135">
        <v>45394</v>
      </c>
      <c r="Y10" s="137" t="s">
        <v>77</v>
      </c>
      <c r="Z10" s="135">
        <v>45412</v>
      </c>
      <c r="AA10" s="138">
        <f>+IF(Y10="1800-01-01",Z10-X10,Z10-Y10)</f>
        <v>18</v>
      </c>
      <c r="AB10" s="132">
        <v>0</v>
      </c>
      <c r="AC10" s="130">
        <v>0</v>
      </c>
      <c r="AD10" s="130">
        <v>0</v>
      </c>
      <c r="AE10" s="139" t="s">
        <v>77</v>
      </c>
      <c r="AF10" s="138">
        <f>+IF(AE10="1800-01-01",0,AE10-Z10)</f>
        <v>0</v>
      </c>
      <c r="AG10" s="130">
        <v>0</v>
      </c>
      <c r="AH10" s="130">
        <v>0</v>
      </c>
      <c r="AI10" s="140" t="s">
        <v>77</v>
      </c>
      <c r="AJ10" s="131">
        <v>0</v>
      </c>
      <c r="AK10" s="140" t="s">
        <v>77</v>
      </c>
      <c r="AL10" s="140" t="s">
        <v>77</v>
      </c>
      <c r="AM10" s="138">
        <f>+IF(AK10="1800-01-01",0,AL10-AK10)</f>
        <v>0</v>
      </c>
      <c r="AN10" s="138">
        <f>+K10+AC10-AH10</f>
        <v>3000000</v>
      </c>
      <c r="AO10" s="141" t="s">
        <v>69</v>
      </c>
      <c r="AP10" s="132">
        <v>3000000</v>
      </c>
      <c r="AQ10" s="131" t="s">
        <v>1214</v>
      </c>
      <c r="AR10" s="132">
        <v>0</v>
      </c>
      <c r="AS10" s="142" t="s">
        <v>77</v>
      </c>
      <c r="AT10" s="143">
        <v>3000000</v>
      </c>
      <c r="AU10" s="99">
        <f>AN10-AT10</f>
        <v>0</v>
      </c>
      <c r="AV10" s="186">
        <f>+IFERROR(AT10/AN10,"_")</f>
        <v>1</v>
      </c>
      <c r="AW10" s="183" t="s">
        <v>77</v>
      </c>
      <c r="AX10" s="175" t="s">
        <v>1497</v>
      </c>
      <c r="AY10" s="187" t="s">
        <v>3607</v>
      </c>
      <c r="AZ10" s="176" t="s">
        <v>69</v>
      </c>
      <c r="BA10" s="543" t="s">
        <v>69</v>
      </c>
    </row>
    <row r="11" spans="1:72" s="7" customFormat="1" ht="15.75" thickBot="1" x14ac:dyDescent="0.3">
      <c r="B11" s="508" t="s">
        <v>71</v>
      </c>
      <c r="C11" s="509"/>
      <c r="D11" s="510"/>
      <c r="E11" s="146">
        <f>+SUBTOTAL(3,E8:E10)</f>
        <v>3</v>
      </c>
      <c r="F11" s="83"/>
      <c r="G11" s="84"/>
      <c r="H11" s="84"/>
      <c r="I11" s="84"/>
      <c r="J11" s="84"/>
      <c r="K11" s="147">
        <f>SUM(K8:K10)</f>
        <v>41700000</v>
      </c>
      <c r="L11" s="500"/>
      <c r="M11" s="501"/>
      <c r="N11" s="501"/>
      <c r="O11" s="501"/>
      <c r="P11" s="501"/>
      <c r="Q11" s="501"/>
      <c r="R11" s="501"/>
      <c r="S11" s="501"/>
      <c r="T11" s="501"/>
      <c r="U11" s="501"/>
      <c r="V11" s="501"/>
      <c r="W11" s="501"/>
      <c r="X11" s="501"/>
      <c r="Y11" s="501"/>
      <c r="Z11" s="501"/>
      <c r="AA11" s="502"/>
      <c r="AB11" s="144">
        <f>SUM(AB8:AB10)</f>
        <v>0</v>
      </c>
      <c r="AC11" s="145">
        <f>SUM(AC8:AC10)</f>
        <v>0</v>
      </c>
      <c r="AD11" s="145">
        <f>SUM(AD8:AD10)</f>
        <v>0</v>
      </c>
      <c r="AE11" s="88"/>
      <c r="AF11" s="145">
        <f>SUM(AF8:AF10)</f>
        <v>0</v>
      </c>
      <c r="AG11" s="145">
        <f>SUM(AG8:AG10)</f>
        <v>0</v>
      </c>
      <c r="AH11" s="148">
        <f>SUM(AH8:AH10)</f>
        <v>0</v>
      </c>
      <c r="AI11" s="88"/>
      <c r="AJ11" s="149">
        <f>SUM(AJ8:AJ10)</f>
        <v>0</v>
      </c>
      <c r="AK11" s="500"/>
      <c r="AL11" s="501"/>
      <c r="AM11" s="502"/>
      <c r="AN11" s="144">
        <f>SUM(AN8:AN10)</f>
        <v>41700000</v>
      </c>
      <c r="AO11" s="88"/>
      <c r="AP11" s="150">
        <f>SUM(AP8:AP10)</f>
        <v>41700000</v>
      </c>
      <c r="AQ11" s="88"/>
      <c r="AR11" s="145">
        <f>SUM(AR8:AR10)</f>
        <v>0</v>
      </c>
      <c r="AS11" s="88"/>
      <c r="AT11" s="151">
        <f>SUM(AT8:AT10)</f>
        <v>29800000</v>
      </c>
      <c r="AU11" s="152">
        <f>SUM(AU8:AU10)</f>
        <v>11900000</v>
      </c>
      <c r="AV11" s="515"/>
      <c r="AW11" s="516"/>
      <c r="AX11" s="516"/>
      <c r="AY11" s="516"/>
      <c r="AZ11" s="516"/>
      <c r="BA11" s="517"/>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1:BA11"/>
    <mergeCell ref="AO6:AP6"/>
    <mergeCell ref="B11:D11"/>
    <mergeCell ref="L11:AA11"/>
    <mergeCell ref="AY6:BA6"/>
    <mergeCell ref="M6:N6"/>
    <mergeCell ref="O6:Q6"/>
    <mergeCell ref="R6:S6"/>
    <mergeCell ref="AK11:AM11"/>
    <mergeCell ref="T6:V6"/>
    <mergeCell ref="H3:I5"/>
    <mergeCell ref="E6:G6"/>
    <mergeCell ref="AV6:AX6"/>
    <mergeCell ref="AQ6:AU6"/>
  </mergeCells>
  <conditionalFormatting sqref="F5 E6">
    <cfRule type="containsText" dxfId="24" priority="4" operator="containsText" text="Seleccione Ordenador">
      <formula>NOT(ISERROR(SEARCH("Seleccione Ordenador",E5)))</formula>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10 AF8:AF10 AM8:AP10 AU8:AV10">
    <cfRule type="expression" dxfId="23" priority="1">
      <formula>+_xlfn.ISFORMULA(AA8)</formula>
    </cfRule>
  </conditionalFormatting>
  <dataValidations count="9">
    <dataValidation type="list" allowBlank="1" showInputMessage="1" showErrorMessage="1" sqref="AX8:AX10" xr:uid="{63DA7620-CE4C-4F8A-896E-61CFBC4FF58E}">
      <formula1>"Por iniciar,En ejecucion,Suspendido,Terminado,Liquidado"</formula1>
    </dataValidation>
    <dataValidation type="list" allowBlank="1" showInputMessage="1" showErrorMessage="1" sqref="H8:H10" xr:uid="{0702C2A5-72D9-4820-8D3B-D816F8654FDD}">
      <formula1>"OTRO SECTOR"</formula1>
    </dataValidation>
    <dataValidation type="list" allowBlank="1" showInputMessage="1" showErrorMessage="1" sqref="L8:L10" xr:uid="{EE8EE2F2-8BC1-46D7-B28C-9776309D777D}">
      <formula1>"DIRECTA"</formula1>
    </dataValidation>
    <dataValidation type="list" allowBlank="1" showInputMessage="1" showErrorMessage="1" sqref="I8:I10" xr:uid="{824282D2-6949-47C9-9CE1-93CEB98509B5}">
      <formula1>"FUNCIONAMIENTO,INVERSION,OTROS"</formula1>
    </dataValidation>
    <dataValidation type="list" allowBlank="1" showInputMessage="1" showErrorMessage="1" sqref="BA8:BA9" xr:uid="{7299B4FF-1FDF-4CCF-8E6C-D62CC1F07AC6}">
      <formula1>"SI,NA por TIPO Contrato"</formula1>
    </dataValidation>
    <dataValidation type="list" allowBlank="1" showInputMessage="1" showErrorMessage="1" sqref="AZ8:AZ10" xr:uid="{C999323E-82E4-4B22-A9EA-DF4DDEFC5E8D}">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0 AQ8:AQ9 AO8:AO10" xr:uid="{301B71B2-D3E4-4E77-88BC-DCB7485E0C66}">
      <formula1>"SI,NO"</formula1>
    </dataValidation>
  </dataValidations>
  <hyperlinks>
    <hyperlink ref="AY9" r:id="rId1" xr:uid="{3CF08D31-8F49-49DF-AB5C-8BBCEFB531CC}"/>
    <hyperlink ref="AY8" r:id="rId2" xr:uid="{9AE26B1A-15F5-4283-B692-09C30AB43FCD}"/>
    <hyperlink ref="AY10" r:id="rId3" xr:uid="{321A6978-D85F-4681-908E-AF36FC823FB1}"/>
  </hyperlinks>
  <pageMargins left="0.7" right="0.7" top="0.75" bottom="0.75" header="0.3" footer="0.3"/>
  <pageSetup orientation="portrait" horizontalDpi="300" verticalDpi="300"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F4B1-AFB7-4DB1-910C-FB5FE3C742DB}">
  <dimension ref="A1:BT28"/>
  <sheetViews>
    <sheetView showGridLines="0" workbookViewId="0">
      <selection activeCell="BD19" sqref="BD19"/>
    </sheetView>
  </sheetViews>
  <sheetFormatPr baseColWidth="10" defaultRowHeight="15" x14ac:dyDescent="0.25"/>
  <cols>
    <col min="1" max="1" width="2.5703125" customWidth="1"/>
    <col min="2" max="2" width="7.140625" customWidth="1"/>
    <col min="3" max="3" width="11.140625" customWidth="1"/>
    <col min="4" max="4" width="26.140625" customWidth="1"/>
    <col min="5" max="5" width="18.5703125" customWidth="1"/>
    <col min="6" max="6" width="16.42578125" customWidth="1"/>
    <col min="7" max="7" width="10.1406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5" max="15" width="11.42578125" customWidth="1"/>
    <col min="16" max="16" width="12.42578125" customWidth="1"/>
    <col min="17" max="17" width="11.42578125" customWidth="1"/>
    <col min="18" max="18" width="14.7109375" customWidth="1"/>
    <col min="19" max="19" width="14.8554687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28" max="29" width="11.425781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20.285156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3558</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5">
        <v>2024</v>
      </c>
      <c r="C8" s="100">
        <v>891780111</v>
      </c>
      <c r="D8" s="101" t="s">
        <v>64</v>
      </c>
      <c r="E8" s="110" t="s">
        <v>3557</v>
      </c>
      <c r="F8" s="110" t="s">
        <v>3556</v>
      </c>
      <c r="G8" s="105">
        <v>0</v>
      </c>
      <c r="H8" s="105" t="s">
        <v>75</v>
      </c>
      <c r="I8" s="101" t="s">
        <v>65</v>
      </c>
      <c r="J8" s="164" t="s">
        <v>3555</v>
      </c>
      <c r="K8" s="158">
        <v>26950000</v>
      </c>
      <c r="L8" s="100" t="s">
        <v>70</v>
      </c>
      <c r="M8" s="110" t="s">
        <v>3486</v>
      </c>
      <c r="N8" s="110">
        <v>36666875</v>
      </c>
      <c r="O8" s="110">
        <v>31</v>
      </c>
      <c r="P8" s="165">
        <v>45303</v>
      </c>
      <c r="Q8" s="110">
        <v>26950000</v>
      </c>
      <c r="R8" s="109">
        <v>45303</v>
      </c>
      <c r="S8" s="158">
        <v>26950000</v>
      </c>
      <c r="T8" s="105" t="s">
        <v>67</v>
      </c>
      <c r="U8" s="110">
        <v>36726383</v>
      </c>
      <c r="V8" s="164" t="s">
        <v>3464</v>
      </c>
      <c r="W8" s="109">
        <v>45303</v>
      </c>
      <c r="X8" s="109">
        <v>45303</v>
      </c>
      <c r="Y8" s="111" t="s">
        <v>77</v>
      </c>
      <c r="Z8" s="165">
        <v>45471</v>
      </c>
      <c r="AA8" s="110">
        <f t="shared" ref="AA8:AA27" si="0">+IF(Y8="1800-01-01",Z8-X8,Z8-Y8)</f>
        <v>168</v>
      </c>
      <c r="AB8" s="102">
        <v>0</v>
      </c>
      <c r="AC8" s="102">
        <v>0</v>
      </c>
      <c r="AD8" s="102">
        <v>0</v>
      </c>
      <c r="AE8" s="113" t="s">
        <v>77</v>
      </c>
      <c r="AF8" s="110">
        <f t="shared" ref="AF8:AF27" si="1">+IF(AE8="1800-01-01",0,AE8-Z8)</f>
        <v>0</v>
      </c>
      <c r="AG8" s="102">
        <v>0</v>
      </c>
      <c r="AH8" s="102">
        <v>0</v>
      </c>
      <c r="AI8" s="109" t="s">
        <v>77</v>
      </c>
      <c r="AJ8" s="105">
        <v>0</v>
      </c>
      <c r="AK8" s="105" t="s">
        <v>77</v>
      </c>
      <c r="AL8" s="105" t="s">
        <v>77</v>
      </c>
      <c r="AM8" s="110">
        <f t="shared" ref="AM8:AM27" si="2">+IF(AK8="1800-01-01",0,AL8-AK8)</f>
        <v>0</v>
      </c>
      <c r="AN8" s="110">
        <f>+K8+AC8-AH8</f>
        <v>26950000</v>
      </c>
      <c r="AO8" s="105" t="s">
        <v>69</v>
      </c>
      <c r="AP8" s="102">
        <v>26950000</v>
      </c>
      <c r="AQ8" s="105" t="s">
        <v>1214</v>
      </c>
      <c r="AR8" s="102">
        <v>0</v>
      </c>
      <c r="AS8" s="114" t="s">
        <v>77</v>
      </c>
      <c r="AT8" s="166">
        <v>23275000</v>
      </c>
      <c r="AU8" s="156">
        <f t="shared" ref="AU8:AU27" si="3">AN8-AT8</f>
        <v>3675000</v>
      </c>
      <c r="AV8" s="157">
        <f t="shared" ref="AV8:AV27" si="4">+IFERROR(AT8/AN8,"_")</f>
        <v>0.86363636363636365</v>
      </c>
      <c r="AW8" s="114" t="s">
        <v>77</v>
      </c>
      <c r="AX8" s="105" t="s">
        <v>1215</v>
      </c>
      <c r="AY8" s="167" t="s">
        <v>3554</v>
      </c>
      <c r="AZ8" s="100" t="s">
        <v>69</v>
      </c>
      <c r="BA8" s="100" t="s">
        <v>69</v>
      </c>
    </row>
    <row r="9" spans="1:72" x14ac:dyDescent="0.25">
      <c r="B9" s="119">
        <v>2024</v>
      </c>
      <c r="C9" s="116">
        <v>891780111</v>
      </c>
      <c r="D9" s="117" t="s">
        <v>64</v>
      </c>
      <c r="E9" s="124" t="s">
        <v>3553</v>
      </c>
      <c r="F9" s="124" t="s">
        <v>3552</v>
      </c>
      <c r="G9" s="119">
        <v>0</v>
      </c>
      <c r="H9" s="119" t="s">
        <v>75</v>
      </c>
      <c r="I9" s="117" t="s">
        <v>65</v>
      </c>
      <c r="J9" s="168" t="s">
        <v>3551</v>
      </c>
      <c r="K9" s="159">
        <v>14850000</v>
      </c>
      <c r="L9" s="116" t="s">
        <v>70</v>
      </c>
      <c r="M9" s="124" t="s">
        <v>3550</v>
      </c>
      <c r="N9" s="124">
        <v>1083468618</v>
      </c>
      <c r="O9" s="124">
        <v>30</v>
      </c>
      <c r="P9" s="169">
        <v>45303</v>
      </c>
      <c r="Q9" s="124">
        <v>14850000</v>
      </c>
      <c r="R9" s="125">
        <v>45306</v>
      </c>
      <c r="S9" s="159">
        <v>14850000</v>
      </c>
      <c r="T9" s="119" t="s">
        <v>67</v>
      </c>
      <c r="U9" s="124">
        <v>36726383</v>
      </c>
      <c r="V9" s="168" t="s">
        <v>3464</v>
      </c>
      <c r="W9" s="123">
        <v>45306</v>
      </c>
      <c r="X9" s="123">
        <v>45306</v>
      </c>
      <c r="Y9" s="125" t="s">
        <v>77</v>
      </c>
      <c r="Z9" s="169">
        <v>45471</v>
      </c>
      <c r="AA9" s="124">
        <f t="shared" si="0"/>
        <v>165</v>
      </c>
      <c r="AB9" s="118">
        <v>0</v>
      </c>
      <c r="AC9" s="118">
        <v>0</v>
      </c>
      <c r="AD9" s="118">
        <v>0</v>
      </c>
      <c r="AE9" s="126" t="s">
        <v>77</v>
      </c>
      <c r="AF9" s="124">
        <f t="shared" si="1"/>
        <v>0</v>
      </c>
      <c r="AG9" s="118">
        <v>0</v>
      </c>
      <c r="AH9" s="118">
        <v>0</v>
      </c>
      <c r="AI9" s="123" t="s">
        <v>77</v>
      </c>
      <c r="AJ9" s="119">
        <v>0</v>
      </c>
      <c r="AK9" s="119" t="s">
        <v>77</v>
      </c>
      <c r="AL9" s="119" t="s">
        <v>77</v>
      </c>
      <c r="AM9" s="124">
        <f t="shared" si="2"/>
        <v>0</v>
      </c>
      <c r="AN9" s="124">
        <f>+K9+AC9-AH9</f>
        <v>14850000</v>
      </c>
      <c r="AO9" s="119" t="s">
        <v>69</v>
      </c>
      <c r="AP9" s="118">
        <v>14850000</v>
      </c>
      <c r="AQ9" s="119" t="s">
        <v>1214</v>
      </c>
      <c r="AR9" s="118">
        <v>0</v>
      </c>
      <c r="AS9" s="127" t="s">
        <v>77</v>
      </c>
      <c r="AT9" s="170">
        <v>12150000</v>
      </c>
      <c r="AU9" s="160">
        <f t="shared" si="3"/>
        <v>2700000</v>
      </c>
      <c r="AV9" s="98">
        <f t="shared" si="4"/>
        <v>0.81818181818181823</v>
      </c>
      <c r="AW9" s="127" t="s">
        <v>77</v>
      </c>
      <c r="AX9" s="119" t="s">
        <v>1215</v>
      </c>
      <c r="AY9" s="161" t="s">
        <v>3549</v>
      </c>
      <c r="AZ9" s="116" t="s">
        <v>69</v>
      </c>
      <c r="BA9" s="116" t="s">
        <v>69</v>
      </c>
      <c r="BB9" s="53"/>
    </row>
    <row r="10" spans="1:72" x14ac:dyDescent="0.25">
      <c r="B10" s="119">
        <v>2024</v>
      </c>
      <c r="C10" s="116">
        <v>891780111</v>
      </c>
      <c r="D10" s="117" t="s">
        <v>64</v>
      </c>
      <c r="E10" s="124" t="s">
        <v>3548</v>
      </c>
      <c r="F10" s="124" t="s">
        <v>3547</v>
      </c>
      <c r="G10" s="119">
        <v>0</v>
      </c>
      <c r="H10" s="119" t="s">
        <v>75</v>
      </c>
      <c r="I10" s="117" t="s">
        <v>65</v>
      </c>
      <c r="J10" s="168" t="s">
        <v>3546</v>
      </c>
      <c r="K10" s="159">
        <v>27600000</v>
      </c>
      <c r="L10" s="116" t="s">
        <v>70</v>
      </c>
      <c r="M10" s="124" t="s">
        <v>3492</v>
      </c>
      <c r="N10" s="124">
        <v>1081761629</v>
      </c>
      <c r="O10" s="124">
        <v>28</v>
      </c>
      <c r="P10" s="169">
        <v>45303</v>
      </c>
      <c r="Q10" s="124">
        <v>27600000</v>
      </c>
      <c r="R10" s="123">
        <v>45303</v>
      </c>
      <c r="S10" s="159">
        <v>27600000</v>
      </c>
      <c r="T10" s="119" t="s">
        <v>67</v>
      </c>
      <c r="U10" s="124">
        <v>12550144</v>
      </c>
      <c r="V10" s="168" t="s">
        <v>3491</v>
      </c>
      <c r="W10" s="123">
        <v>45309</v>
      </c>
      <c r="X10" s="123">
        <v>45309</v>
      </c>
      <c r="Y10" s="125" t="s">
        <v>77</v>
      </c>
      <c r="Z10" s="169">
        <v>45471</v>
      </c>
      <c r="AA10" s="124">
        <f t="shared" si="0"/>
        <v>162</v>
      </c>
      <c r="AB10" s="118">
        <v>0</v>
      </c>
      <c r="AC10" s="118">
        <v>0</v>
      </c>
      <c r="AD10" s="118">
        <v>0</v>
      </c>
      <c r="AE10" s="126" t="s">
        <v>77</v>
      </c>
      <c r="AF10" s="124">
        <f t="shared" si="1"/>
        <v>0</v>
      </c>
      <c r="AG10" s="118">
        <v>0</v>
      </c>
      <c r="AH10" s="118">
        <v>0</v>
      </c>
      <c r="AI10" s="123" t="s">
        <v>77</v>
      </c>
      <c r="AJ10" s="119">
        <v>0</v>
      </c>
      <c r="AK10" s="119" t="s">
        <v>77</v>
      </c>
      <c r="AL10" s="119" t="s">
        <v>77</v>
      </c>
      <c r="AM10" s="124">
        <f t="shared" si="2"/>
        <v>0</v>
      </c>
      <c r="AN10" s="124">
        <f>+K10+AC10-AH10</f>
        <v>27600000</v>
      </c>
      <c r="AO10" s="119" t="s">
        <v>69</v>
      </c>
      <c r="AP10" s="118">
        <v>27600000</v>
      </c>
      <c r="AQ10" s="119" t="s">
        <v>1214</v>
      </c>
      <c r="AR10" s="118">
        <v>0</v>
      </c>
      <c r="AS10" s="127" t="s">
        <v>77</v>
      </c>
      <c r="AT10" s="170">
        <v>18400000</v>
      </c>
      <c r="AU10" s="160">
        <f t="shared" si="3"/>
        <v>9200000</v>
      </c>
      <c r="AV10" s="98">
        <f t="shared" si="4"/>
        <v>0.66666666666666663</v>
      </c>
      <c r="AW10" s="127" t="s">
        <v>77</v>
      </c>
      <c r="AX10" s="119" t="s">
        <v>1215</v>
      </c>
      <c r="AY10" s="161" t="s">
        <v>3545</v>
      </c>
      <c r="AZ10" s="116" t="s">
        <v>69</v>
      </c>
      <c r="BA10" s="116" t="s">
        <v>69</v>
      </c>
      <c r="BB10" s="53"/>
    </row>
    <row r="11" spans="1:72" x14ac:dyDescent="0.25">
      <c r="B11" s="119">
        <v>2024</v>
      </c>
      <c r="C11" s="116">
        <v>891780111</v>
      </c>
      <c r="D11" s="117" t="s">
        <v>64</v>
      </c>
      <c r="E11" s="124" t="s">
        <v>3544</v>
      </c>
      <c r="F11" s="124" t="s">
        <v>3543</v>
      </c>
      <c r="G11" s="119">
        <v>0</v>
      </c>
      <c r="H11" s="119" t="s">
        <v>75</v>
      </c>
      <c r="I11" s="117" t="s">
        <v>65</v>
      </c>
      <c r="J11" s="168" t="s">
        <v>3542</v>
      </c>
      <c r="K11" s="159">
        <v>22534000</v>
      </c>
      <c r="L11" s="116" t="s">
        <v>70</v>
      </c>
      <c r="M11" s="124" t="s">
        <v>3541</v>
      </c>
      <c r="N11" s="124">
        <v>1082997207</v>
      </c>
      <c r="O11" s="124">
        <v>29</v>
      </c>
      <c r="P11" s="169">
        <v>45303</v>
      </c>
      <c r="Q11" s="124">
        <v>22534000</v>
      </c>
      <c r="R11" s="125">
        <v>45309</v>
      </c>
      <c r="S11" s="159">
        <v>22534000</v>
      </c>
      <c r="T11" s="119" t="s">
        <v>67</v>
      </c>
      <c r="U11" s="124">
        <v>85472735</v>
      </c>
      <c r="V11" s="168" t="s">
        <v>3480</v>
      </c>
      <c r="W11" s="123">
        <v>45309</v>
      </c>
      <c r="X11" s="123">
        <v>45309</v>
      </c>
      <c r="Y11" s="125" t="s">
        <v>77</v>
      </c>
      <c r="Z11" s="169">
        <v>45471</v>
      </c>
      <c r="AA11" s="124">
        <f t="shared" si="0"/>
        <v>162</v>
      </c>
      <c r="AB11" s="118">
        <v>0</v>
      </c>
      <c r="AC11" s="118">
        <v>0</v>
      </c>
      <c r="AD11" s="118">
        <v>0</v>
      </c>
      <c r="AE11" s="126" t="s">
        <v>77</v>
      </c>
      <c r="AF11" s="124">
        <f t="shared" si="1"/>
        <v>0</v>
      </c>
      <c r="AG11" s="118">
        <v>0</v>
      </c>
      <c r="AH11" s="118">
        <v>0</v>
      </c>
      <c r="AI11" s="123" t="s">
        <v>77</v>
      </c>
      <c r="AJ11" s="119">
        <v>0</v>
      </c>
      <c r="AK11" s="119" t="s">
        <v>77</v>
      </c>
      <c r="AL11" s="119" t="s">
        <v>77</v>
      </c>
      <c r="AM11" s="124">
        <f t="shared" si="2"/>
        <v>0</v>
      </c>
      <c r="AN11" s="124">
        <f>+K11+AC11-AH11</f>
        <v>22534000</v>
      </c>
      <c r="AO11" s="119" t="s">
        <v>69</v>
      </c>
      <c r="AP11" s="118">
        <v>22534000</v>
      </c>
      <c r="AQ11" s="119" t="s">
        <v>1214</v>
      </c>
      <c r="AR11" s="118">
        <v>0</v>
      </c>
      <c r="AS11" s="127" t="s">
        <v>77</v>
      </c>
      <c r="AT11" s="170">
        <v>18534000</v>
      </c>
      <c r="AU11" s="160">
        <f t="shared" si="3"/>
        <v>4000000</v>
      </c>
      <c r="AV11" s="98">
        <f t="shared" si="4"/>
        <v>0.82249045886216388</v>
      </c>
      <c r="AW11" s="127" t="s">
        <v>77</v>
      </c>
      <c r="AX11" s="119" t="s">
        <v>1215</v>
      </c>
      <c r="AY11" s="161" t="s">
        <v>3540</v>
      </c>
      <c r="AZ11" s="116" t="s">
        <v>69</v>
      </c>
      <c r="BA11" s="116" t="s">
        <v>69</v>
      </c>
    </row>
    <row r="12" spans="1:72" x14ac:dyDescent="0.25">
      <c r="B12" s="119">
        <v>2024</v>
      </c>
      <c r="C12" s="116">
        <v>891780111</v>
      </c>
      <c r="D12" s="117" t="s">
        <v>64</v>
      </c>
      <c r="E12" s="124" t="s">
        <v>3539</v>
      </c>
      <c r="F12" s="124" t="s">
        <v>3538</v>
      </c>
      <c r="G12" s="119">
        <v>0</v>
      </c>
      <c r="H12" s="119" t="s">
        <v>75</v>
      </c>
      <c r="I12" s="117" t="s">
        <v>65</v>
      </c>
      <c r="J12" s="168" t="s">
        <v>3537</v>
      </c>
      <c r="K12" s="159">
        <v>22893867</v>
      </c>
      <c r="L12" s="116" t="s">
        <v>70</v>
      </c>
      <c r="M12" s="124" t="s">
        <v>3536</v>
      </c>
      <c r="N12" s="124">
        <v>1082988307</v>
      </c>
      <c r="O12" s="124">
        <v>25</v>
      </c>
      <c r="P12" s="169">
        <v>45303</v>
      </c>
      <c r="Q12" s="124">
        <v>22893867</v>
      </c>
      <c r="R12" s="125">
        <v>45309</v>
      </c>
      <c r="S12" s="159">
        <v>22893867</v>
      </c>
      <c r="T12" s="119" t="s">
        <v>67</v>
      </c>
      <c r="U12" s="124">
        <v>85472735</v>
      </c>
      <c r="V12" s="168" t="s">
        <v>3480</v>
      </c>
      <c r="W12" s="123">
        <v>45309</v>
      </c>
      <c r="X12" s="123">
        <v>45309</v>
      </c>
      <c r="Y12" s="125" t="s">
        <v>77</v>
      </c>
      <c r="Z12" s="169">
        <v>45471</v>
      </c>
      <c r="AA12" s="124">
        <f t="shared" si="0"/>
        <v>162</v>
      </c>
      <c r="AB12" s="118">
        <v>0</v>
      </c>
      <c r="AC12" s="118">
        <v>0</v>
      </c>
      <c r="AD12" s="118">
        <v>0</v>
      </c>
      <c r="AE12" s="126" t="s">
        <v>77</v>
      </c>
      <c r="AF12" s="124">
        <f t="shared" si="1"/>
        <v>0</v>
      </c>
      <c r="AG12" s="118">
        <v>0</v>
      </c>
      <c r="AH12" s="118">
        <v>0</v>
      </c>
      <c r="AI12" s="123" t="s">
        <v>77</v>
      </c>
      <c r="AJ12" s="119">
        <v>0</v>
      </c>
      <c r="AK12" s="119" t="s">
        <v>77</v>
      </c>
      <c r="AL12" s="119" t="s">
        <v>77</v>
      </c>
      <c r="AM12" s="124">
        <f t="shared" si="2"/>
        <v>0</v>
      </c>
      <c r="AN12" s="124">
        <f>+K12+AC12-AH12</f>
        <v>22893867</v>
      </c>
      <c r="AO12" s="119" t="s">
        <v>69</v>
      </c>
      <c r="AP12" s="118">
        <v>22893867</v>
      </c>
      <c r="AQ12" s="119" t="s">
        <v>1214</v>
      </c>
      <c r="AR12" s="118">
        <v>0</v>
      </c>
      <c r="AS12" s="127" t="s">
        <v>77</v>
      </c>
      <c r="AT12" s="170">
        <v>18829867</v>
      </c>
      <c r="AU12" s="160">
        <f t="shared" si="3"/>
        <v>4064000</v>
      </c>
      <c r="AV12" s="98">
        <f t="shared" si="4"/>
        <v>0.82248520968519645</v>
      </c>
      <c r="AW12" s="127" t="s">
        <v>77</v>
      </c>
      <c r="AX12" s="119" t="s">
        <v>1215</v>
      </c>
      <c r="AY12" s="161" t="s">
        <v>3535</v>
      </c>
      <c r="AZ12" s="116" t="s">
        <v>69</v>
      </c>
      <c r="BA12" s="116" t="s">
        <v>69</v>
      </c>
    </row>
    <row r="13" spans="1:72" x14ac:dyDescent="0.25">
      <c r="B13" s="119">
        <v>2024</v>
      </c>
      <c r="C13" s="116">
        <v>891780111</v>
      </c>
      <c r="D13" s="117" t="s">
        <v>64</v>
      </c>
      <c r="E13" s="124" t="s">
        <v>3534</v>
      </c>
      <c r="F13" s="124" t="s">
        <v>3533</v>
      </c>
      <c r="G13" s="119">
        <v>0</v>
      </c>
      <c r="H13" s="119" t="s">
        <v>75</v>
      </c>
      <c r="I13" s="117" t="s">
        <v>65</v>
      </c>
      <c r="J13" s="168" t="s">
        <v>3532</v>
      </c>
      <c r="K13" s="159">
        <v>22534000</v>
      </c>
      <c r="L13" s="116" t="s">
        <v>70</v>
      </c>
      <c r="M13" s="124" t="s">
        <v>3531</v>
      </c>
      <c r="N13" s="124">
        <v>1082944854</v>
      </c>
      <c r="O13" s="124">
        <v>26</v>
      </c>
      <c r="P13" s="169">
        <v>45303</v>
      </c>
      <c r="Q13" s="124">
        <v>22534000</v>
      </c>
      <c r="R13" s="125">
        <v>45309</v>
      </c>
      <c r="S13" s="159">
        <v>22534000</v>
      </c>
      <c r="T13" s="119" t="s">
        <v>67</v>
      </c>
      <c r="U13" s="124">
        <v>85472735</v>
      </c>
      <c r="V13" s="168" t="s">
        <v>3480</v>
      </c>
      <c r="W13" s="123">
        <v>45309</v>
      </c>
      <c r="X13" s="123">
        <v>45309</v>
      </c>
      <c r="Y13" s="125" t="s">
        <v>77</v>
      </c>
      <c r="Z13" s="169">
        <v>45471</v>
      </c>
      <c r="AA13" s="124">
        <f t="shared" si="0"/>
        <v>162</v>
      </c>
      <c r="AB13" s="118">
        <v>0</v>
      </c>
      <c r="AC13" s="118">
        <v>0</v>
      </c>
      <c r="AD13" s="118">
        <v>0</v>
      </c>
      <c r="AE13" s="126" t="s">
        <v>77</v>
      </c>
      <c r="AF13" s="124">
        <f t="shared" si="1"/>
        <v>0</v>
      </c>
      <c r="AG13" s="118">
        <v>0</v>
      </c>
      <c r="AH13" s="118">
        <v>0</v>
      </c>
      <c r="AI13" s="123" t="s">
        <v>77</v>
      </c>
      <c r="AJ13" s="119">
        <v>0</v>
      </c>
      <c r="AK13" s="119" t="s">
        <v>77</v>
      </c>
      <c r="AL13" s="119" t="s">
        <v>77</v>
      </c>
      <c r="AM13" s="124">
        <f t="shared" si="2"/>
        <v>0</v>
      </c>
      <c r="AN13" s="124">
        <f>+K13+AC13-AH13</f>
        <v>22534000</v>
      </c>
      <c r="AO13" s="119" t="s">
        <v>69</v>
      </c>
      <c r="AP13" s="118">
        <v>22534000</v>
      </c>
      <c r="AQ13" s="119" t="s">
        <v>1214</v>
      </c>
      <c r="AR13" s="118">
        <v>0</v>
      </c>
      <c r="AS13" s="127" t="s">
        <v>77</v>
      </c>
      <c r="AT13" s="170">
        <v>18534000</v>
      </c>
      <c r="AU13" s="160">
        <f t="shared" si="3"/>
        <v>4000000</v>
      </c>
      <c r="AV13" s="98">
        <f t="shared" si="4"/>
        <v>0.82249045886216388</v>
      </c>
      <c r="AW13" s="127" t="s">
        <v>77</v>
      </c>
      <c r="AX13" s="119" t="s">
        <v>1215</v>
      </c>
      <c r="AY13" s="161" t="s">
        <v>3530</v>
      </c>
      <c r="AZ13" s="116" t="s">
        <v>69</v>
      </c>
      <c r="BA13" s="116" t="s">
        <v>69</v>
      </c>
    </row>
    <row r="14" spans="1:72" x14ac:dyDescent="0.25">
      <c r="B14" s="119">
        <v>2024</v>
      </c>
      <c r="C14" s="116">
        <v>891780111</v>
      </c>
      <c r="D14" s="117" t="s">
        <v>64</v>
      </c>
      <c r="E14" s="124" t="s">
        <v>3529</v>
      </c>
      <c r="F14" s="124" t="s">
        <v>3528</v>
      </c>
      <c r="G14" s="119">
        <v>0</v>
      </c>
      <c r="H14" s="119" t="s">
        <v>75</v>
      </c>
      <c r="I14" s="117" t="s">
        <v>65</v>
      </c>
      <c r="J14" s="168" t="s">
        <v>3527</v>
      </c>
      <c r="K14" s="159">
        <v>18253000</v>
      </c>
      <c r="L14" s="116" t="s">
        <v>70</v>
      </c>
      <c r="M14" s="124" t="s">
        <v>3526</v>
      </c>
      <c r="N14" s="124">
        <v>1083030283</v>
      </c>
      <c r="O14" s="124">
        <v>66</v>
      </c>
      <c r="P14" s="169">
        <v>45306</v>
      </c>
      <c r="Q14" s="124">
        <v>91265000</v>
      </c>
      <c r="R14" s="123">
        <v>45309</v>
      </c>
      <c r="S14" s="159">
        <v>18253000</v>
      </c>
      <c r="T14" s="119" t="s">
        <v>67</v>
      </c>
      <c r="U14" s="124">
        <v>12550144</v>
      </c>
      <c r="V14" s="168" t="s">
        <v>3491</v>
      </c>
      <c r="W14" s="123">
        <v>45309</v>
      </c>
      <c r="X14" s="123">
        <v>45309</v>
      </c>
      <c r="Y14" s="125" t="s">
        <v>77</v>
      </c>
      <c r="Z14" s="169">
        <v>45457</v>
      </c>
      <c r="AA14" s="124">
        <f t="shared" si="0"/>
        <v>148</v>
      </c>
      <c r="AB14" s="118">
        <v>0</v>
      </c>
      <c r="AC14" s="118">
        <v>0</v>
      </c>
      <c r="AD14" s="118">
        <v>0</v>
      </c>
      <c r="AE14" s="126" t="s">
        <v>77</v>
      </c>
      <c r="AF14" s="124">
        <f t="shared" si="1"/>
        <v>0</v>
      </c>
      <c r="AG14" s="118">
        <v>0</v>
      </c>
      <c r="AH14" s="118">
        <v>0</v>
      </c>
      <c r="AI14" s="123" t="s">
        <v>77</v>
      </c>
      <c r="AJ14" s="119">
        <v>0</v>
      </c>
      <c r="AK14" s="119" t="s">
        <v>77</v>
      </c>
      <c r="AL14" s="119" t="s">
        <v>77</v>
      </c>
      <c r="AM14" s="124">
        <f t="shared" si="2"/>
        <v>0</v>
      </c>
      <c r="AN14" s="124">
        <f>+K14+AC14-AH14</f>
        <v>18253000</v>
      </c>
      <c r="AO14" s="119" t="s">
        <v>69</v>
      </c>
      <c r="AP14" s="118">
        <v>18253000</v>
      </c>
      <c r="AQ14" s="119" t="s">
        <v>1214</v>
      </c>
      <c r="AR14" s="118">
        <v>0</v>
      </c>
      <c r="AS14" s="127" t="s">
        <v>77</v>
      </c>
      <c r="AT14" s="170">
        <v>11671800</v>
      </c>
      <c r="AU14" s="160">
        <f t="shared" si="3"/>
        <v>6581200</v>
      </c>
      <c r="AV14" s="98">
        <f t="shared" si="4"/>
        <v>0.63944557059113571</v>
      </c>
      <c r="AW14" s="127" t="s">
        <v>77</v>
      </c>
      <c r="AX14" s="119" t="s">
        <v>1215</v>
      </c>
      <c r="AY14" s="161" t="s">
        <v>3525</v>
      </c>
      <c r="AZ14" s="116" t="s">
        <v>69</v>
      </c>
      <c r="BA14" s="116" t="s">
        <v>69</v>
      </c>
    </row>
    <row r="15" spans="1:72" x14ac:dyDescent="0.25">
      <c r="B15" s="119">
        <v>2024</v>
      </c>
      <c r="C15" s="116">
        <v>891780111</v>
      </c>
      <c r="D15" s="117" t="s">
        <v>64</v>
      </c>
      <c r="E15" s="124" t="s">
        <v>3524</v>
      </c>
      <c r="F15" s="124" t="s">
        <v>3523</v>
      </c>
      <c r="G15" s="119">
        <v>0</v>
      </c>
      <c r="H15" s="119" t="s">
        <v>75</v>
      </c>
      <c r="I15" s="117" t="s">
        <v>65</v>
      </c>
      <c r="J15" s="168" t="s">
        <v>3522</v>
      </c>
      <c r="K15" s="159">
        <v>18253000</v>
      </c>
      <c r="L15" s="116" t="s">
        <v>70</v>
      </c>
      <c r="M15" s="124" t="s">
        <v>3521</v>
      </c>
      <c r="N15" s="124">
        <v>1083024578</v>
      </c>
      <c r="O15" s="124">
        <v>66</v>
      </c>
      <c r="P15" s="169">
        <v>45306</v>
      </c>
      <c r="Q15" s="124">
        <v>91265000</v>
      </c>
      <c r="R15" s="123">
        <v>45309</v>
      </c>
      <c r="S15" s="159">
        <v>18253000</v>
      </c>
      <c r="T15" s="119" t="s">
        <v>67</v>
      </c>
      <c r="U15" s="124">
        <v>12550144</v>
      </c>
      <c r="V15" s="168" t="s">
        <v>3491</v>
      </c>
      <c r="W15" s="123">
        <v>45309</v>
      </c>
      <c r="X15" s="123">
        <v>45309</v>
      </c>
      <c r="Y15" s="125" t="s">
        <v>77</v>
      </c>
      <c r="Z15" s="169">
        <v>45457</v>
      </c>
      <c r="AA15" s="124">
        <f t="shared" si="0"/>
        <v>148</v>
      </c>
      <c r="AB15" s="118">
        <v>0</v>
      </c>
      <c r="AC15" s="118">
        <v>0</v>
      </c>
      <c r="AD15" s="118">
        <v>0</v>
      </c>
      <c r="AE15" s="126" t="s">
        <v>77</v>
      </c>
      <c r="AF15" s="124">
        <f t="shared" si="1"/>
        <v>0</v>
      </c>
      <c r="AG15" s="118">
        <v>0</v>
      </c>
      <c r="AH15" s="118">
        <v>0</v>
      </c>
      <c r="AI15" s="123" t="s">
        <v>77</v>
      </c>
      <c r="AJ15" s="119">
        <v>0</v>
      </c>
      <c r="AK15" s="119" t="s">
        <v>77</v>
      </c>
      <c r="AL15" s="119" t="s">
        <v>77</v>
      </c>
      <c r="AM15" s="124">
        <f t="shared" si="2"/>
        <v>0</v>
      </c>
      <c r="AN15" s="124">
        <f>+K15+AC15-AH15</f>
        <v>18253000</v>
      </c>
      <c r="AO15" s="119" t="s">
        <v>69</v>
      </c>
      <c r="AP15" s="118">
        <v>18253000</v>
      </c>
      <c r="AQ15" s="119" t="s">
        <v>1214</v>
      </c>
      <c r="AR15" s="118">
        <v>0</v>
      </c>
      <c r="AS15" s="127" t="s">
        <v>77</v>
      </c>
      <c r="AT15" s="170">
        <v>16427700</v>
      </c>
      <c r="AU15" s="160">
        <f t="shared" si="3"/>
        <v>1825300</v>
      </c>
      <c r="AV15" s="98">
        <f t="shared" si="4"/>
        <v>0.9</v>
      </c>
      <c r="AW15" s="127" t="s">
        <v>77</v>
      </c>
      <c r="AX15" s="119" t="s">
        <v>1215</v>
      </c>
      <c r="AY15" s="161" t="s">
        <v>3520</v>
      </c>
      <c r="AZ15" s="116" t="s">
        <v>69</v>
      </c>
      <c r="BA15" s="116" t="s">
        <v>69</v>
      </c>
    </row>
    <row r="16" spans="1:72" x14ac:dyDescent="0.25">
      <c r="B16" s="119">
        <v>2024</v>
      </c>
      <c r="C16" s="116">
        <v>891780111</v>
      </c>
      <c r="D16" s="117" t="s">
        <v>64</v>
      </c>
      <c r="E16" s="124" t="s">
        <v>3519</v>
      </c>
      <c r="F16" s="118" t="s">
        <v>3518</v>
      </c>
      <c r="G16" s="119">
        <v>0</v>
      </c>
      <c r="H16" s="119" t="s">
        <v>75</v>
      </c>
      <c r="I16" s="117" t="s">
        <v>65</v>
      </c>
      <c r="J16" s="118" t="s">
        <v>3517</v>
      </c>
      <c r="K16" s="159">
        <v>19250000</v>
      </c>
      <c r="L16" s="116" t="s">
        <v>70</v>
      </c>
      <c r="M16" s="118" t="s">
        <v>3516</v>
      </c>
      <c r="N16" s="118">
        <v>39046134</v>
      </c>
      <c r="O16" s="118">
        <v>72</v>
      </c>
      <c r="P16" s="125">
        <v>45308</v>
      </c>
      <c r="Q16" s="124">
        <v>19250000</v>
      </c>
      <c r="R16" s="123">
        <v>45309</v>
      </c>
      <c r="S16" s="159">
        <v>19250000</v>
      </c>
      <c r="T16" s="119" t="s">
        <v>67</v>
      </c>
      <c r="U16" s="124">
        <v>12550144</v>
      </c>
      <c r="V16" s="168" t="s">
        <v>3491</v>
      </c>
      <c r="W16" s="123">
        <v>45309</v>
      </c>
      <c r="X16" s="123">
        <v>45309</v>
      </c>
      <c r="Y16" s="125" t="s">
        <v>77</v>
      </c>
      <c r="Z16" s="169">
        <v>45471</v>
      </c>
      <c r="AA16" s="124">
        <f t="shared" si="0"/>
        <v>162</v>
      </c>
      <c r="AB16" s="118">
        <v>0</v>
      </c>
      <c r="AC16" s="118">
        <v>0</v>
      </c>
      <c r="AD16" s="118">
        <v>0</v>
      </c>
      <c r="AE16" s="126" t="s">
        <v>77</v>
      </c>
      <c r="AF16" s="124">
        <f t="shared" si="1"/>
        <v>0</v>
      </c>
      <c r="AG16" s="118">
        <v>0</v>
      </c>
      <c r="AH16" s="118">
        <v>0</v>
      </c>
      <c r="AI16" s="123" t="s">
        <v>77</v>
      </c>
      <c r="AJ16" s="119">
        <v>0</v>
      </c>
      <c r="AK16" s="119" t="s">
        <v>77</v>
      </c>
      <c r="AL16" s="119" t="s">
        <v>77</v>
      </c>
      <c r="AM16" s="124">
        <f t="shared" si="2"/>
        <v>0</v>
      </c>
      <c r="AN16" s="124">
        <f>+K16+AC16-AH16</f>
        <v>19250000</v>
      </c>
      <c r="AO16" s="119" t="s">
        <v>69</v>
      </c>
      <c r="AP16" s="118">
        <v>19250000</v>
      </c>
      <c r="AQ16" s="119" t="s">
        <v>1214</v>
      </c>
      <c r="AR16" s="118">
        <v>0</v>
      </c>
      <c r="AS16" s="127" t="s">
        <v>77</v>
      </c>
      <c r="AT16" s="170">
        <v>11253000</v>
      </c>
      <c r="AU16" s="160">
        <f t="shared" si="3"/>
        <v>7997000</v>
      </c>
      <c r="AV16" s="98">
        <f t="shared" si="4"/>
        <v>0.58457142857142852</v>
      </c>
      <c r="AW16" s="127" t="s">
        <v>77</v>
      </c>
      <c r="AX16" s="119" t="s">
        <v>1215</v>
      </c>
      <c r="AY16" s="161" t="s">
        <v>3515</v>
      </c>
      <c r="AZ16" s="116" t="s">
        <v>69</v>
      </c>
      <c r="BA16" s="116" t="s">
        <v>69</v>
      </c>
    </row>
    <row r="17" spans="2:53" x14ac:dyDescent="0.25">
      <c r="B17" s="119">
        <v>2024</v>
      </c>
      <c r="C17" s="116">
        <v>891780111</v>
      </c>
      <c r="D17" s="117" t="s">
        <v>64</v>
      </c>
      <c r="E17" s="124" t="s">
        <v>3514</v>
      </c>
      <c r="F17" s="124" t="s">
        <v>3513</v>
      </c>
      <c r="G17" s="119">
        <v>0</v>
      </c>
      <c r="H17" s="119" t="s">
        <v>75</v>
      </c>
      <c r="I17" s="117" t="s">
        <v>65</v>
      </c>
      <c r="J17" s="168" t="s">
        <v>3512</v>
      </c>
      <c r="K17" s="159">
        <v>13750000</v>
      </c>
      <c r="L17" s="116" t="s">
        <v>70</v>
      </c>
      <c r="M17" s="124" t="s">
        <v>3511</v>
      </c>
      <c r="N17" s="124">
        <v>57434101</v>
      </c>
      <c r="O17" s="124">
        <v>32</v>
      </c>
      <c r="P17" s="169">
        <v>45303</v>
      </c>
      <c r="Q17" s="124">
        <v>13750000</v>
      </c>
      <c r="R17" s="125">
        <v>45309</v>
      </c>
      <c r="S17" s="159">
        <v>13750000</v>
      </c>
      <c r="T17" s="119" t="s">
        <v>67</v>
      </c>
      <c r="U17" s="124">
        <v>36726383</v>
      </c>
      <c r="V17" s="168" t="s">
        <v>3464</v>
      </c>
      <c r="W17" s="123">
        <v>45309</v>
      </c>
      <c r="X17" s="123">
        <v>45309</v>
      </c>
      <c r="Y17" s="125" t="s">
        <v>77</v>
      </c>
      <c r="Z17" s="169">
        <v>45471</v>
      </c>
      <c r="AA17" s="124">
        <f t="shared" si="0"/>
        <v>162</v>
      </c>
      <c r="AB17" s="118">
        <v>0</v>
      </c>
      <c r="AC17" s="118">
        <v>0</v>
      </c>
      <c r="AD17" s="118">
        <v>0</v>
      </c>
      <c r="AE17" s="126" t="s">
        <v>77</v>
      </c>
      <c r="AF17" s="124">
        <f t="shared" si="1"/>
        <v>0</v>
      </c>
      <c r="AG17" s="118">
        <v>0</v>
      </c>
      <c r="AH17" s="118">
        <v>0</v>
      </c>
      <c r="AI17" s="123" t="s">
        <v>77</v>
      </c>
      <c r="AJ17" s="119">
        <v>0</v>
      </c>
      <c r="AK17" s="119" t="s">
        <v>77</v>
      </c>
      <c r="AL17" s="119" t="s">
        <v>77</v>
      </c>
      <c r="AM17" s="124">
        <f t="shared" si="2"/>
        <v>0</v>
      </c>
      <c r="AN17" s="124">
        <f>+K17+AC17-AH17</f>
        <v>13750000</v>
      </c>
      <c r="AO17" s="119" t="s">
        <v>69</v>
      </c>
      <c r="AP17" s="118">
        <v>13750000</v>
      </c>
      <c r="AQ17" s="119" t="s">
        <v>1214</v>
      </c>
      <c r="AR17" s="118">
        <v>0</v>
      </c>
      <c r="AS17" s="127" t="s">
        <v>77</v>
      </c>
      <c r="AT17" s="170">
        <v>11250000</v>
      </c>
      <c r="AU17" s="160">
        <f t="shared" si="3"/>
        <v>2500000</v>
      </c>
      <c r="AV17" s="98">
        <f t="shared" si="4"/>
        <v>0.81818181818181823</v>
      </c>
      <c r="AW17" s="127" t="s">
        <v>77</v>
      </c>
      <c r="AX17" s="119" t="s">
        <v>1215</v>
      </c>
      <c r="AY17" s="161" t="s">
        <v>3510</v>
      </c>
      <c r="AZ17" s="116" t="s">
        <v>69</v>
      </c>
      <c r="BA17" s="116" t="s">
        <v>69</v>
      </c>
    </row>
    <row r="18" spans="2:53" x14ac:dyDescent="0.25">
      <c r="B18" s="119">
        <v>2024</v>
      </c>
      <c r="C18" s="116">
        <v>891780111</v>
      </c>
      <c r="D18" s="117" t="s">
        <v>64</v>
      </c>
      <c r="E18" s="124" t="s">
        <v>3509</v>
      </c>
      <c r="F18" s="124" t="s">
        <v>3508</v>
      </c>
      <c r="G18" s="119">
        <v>0</v>
      </c>
      <c r="H18" s="119" t="s">
        <v>75</v>
      </c>
      <c r="I18" s="117" t="s">
        <v>65</v>
      </c>
      <c r="J18" s="171" t="s">
        <v>3507</v>
      </c>
      <c r="K18" s="159">
        <v>23200000</v>
      </c>
      <c r="L18" s="116" t="s">
        <v>70</v>
      </c>
      <c r="M18" s="124" t="s">
        <v>3506</v>
      </c>
      <c r="N18" s="124">
        <v>1083433806</v>
      </c>
      <c r="O18" s="124">
        <v>27</v>
      </c>
      <c r="P18" s="169">
        <v>45303</v>
      </c>
      <c r="Q18" s="124">
        <v>25200000</v>
      </c>
      <c r="R18" s="123">
        <v>45310</v>
      </c>
      <c r="S18" s="159">
        <v>23200000</v>
      </c>
      <c r="T18" s="119" t="s">
        <v>67</v>
      </c>
      <c r="U18" s="124">
        <v>12550144</v>
      </c>
      <c r="V18" s="168" t="s">
        <v>3491</v>
      </c>
      <c r="W18" s="123">
        <v>45310</v>
      </c>
      <c r="X18" s="123">
        <v>45310</v>
      </c>
      <c r="Y18" s="125" t="s">
        <v>77</v>
      </c>
      <c r="Z18" s="169">
        <v>45412</v>
      </c>
      <c r="AA18" s="124">
        <f t="shared" si="0"/>
        <v>102</v>
      </c>
      <c r="AB18" s="118">
        <v>0</v>
      </c>
      <c r="AC18" s="118">
        <v>0</v>
      </c>
      <c r="AD18" s="118">
        <v>1</v>
      </c>
      <c r="AE18" s="126">
        <v>45473</v>
      </c>
      <c r="AF18" s="124">
        <f t="shared" si="1"/>
        <v>61</v>
      </c>
      <c r="AG18" s="118">
        <v>0</v>
      </c>
      <c r="AH18" s="118">
        <v>0</v>
      </c>
      <c r="AI18" s="123" t="s">
        <v>77</v>
      </c>
      <c r="AJ18" s="119">
        <v>0</v>
      </c>
      <c r="AK18" s="119" t="s">
        <v>77</v>
      </c>
      <c r="AL18" s="119" t="s">
        <v>77</v>
      </c>
      <c r="AM18" s="124">
        <f t="shared" si="2"/>
        <v>0</v>
      </c>
      <c r="AN18" s="124">
        <f>+K18+AC18-AH18</f>
        <v>23200000</v>
      </c>
      <c r="AO18" s="119" t="s">
        <v>69</v>
      </c>
      <c r="AP18" s="118">
        <v>23200000</v>
      </c>
      <c r="AQ18" s="119" t="s">
        <v>1214</v>
      </c>
      <c r="AR18" s="118">
        <v>0</v>
      </c>
      <c r="AS18" s="127" t="s">
        <v>77</v>
      </c>
      <c r="AT18" s="170">
        <v>17767000</v>
      </c>
      <c r="AU18" s="160">
        <f t="shared" si="3"/>
        <v>5433000</v>
      </c>
      <c r="AV18" s="98">
        <f t="shared" si="4"/>
        <v>0.76581896551724138</v>
      </c>
      <c r="AW18" s="127" t="s">
        <v>77</v>
      </c>
      <c r="AX18" s="119" t="s">
        <v>1215</v>
      </c>
      <c r="AY18" s="161" t="s">
        <v>3505</v>
      </c>
      <c r="AZ18" s="116" t="s">
        <v>69</v>
      </c>
      <c r="BA18" s="116" t="s">
        <v>69</v>
      </c>
    </row>
    <row r="19" spans="2:53" x14ac:dyDescent="0.25">
      <c r="B19" s="119">
        <v>2024</v>
      </c>
      <c r="C19" s="116">
        <v>891780111</v>
      </c>
      <c r="D19" s="117" t="s">
        <v>64</v>
      </c>
      <c r="E19" s="124" t="s">
        <v>3504</v>
      </c>
      <c r="F19" s="124" t="s">
        <v>3503</v>
      </c>
      <c r="G19" s="119">
        <v>0</v>
      </c>
      <c r="H19" s="119" t="s">
        <v>75</v>
      </c>
      <c r="I19" s="117" t="s">
        <v>65</v>
      </c>
      <c r="J19" s="168" t="s">
        <v>3498</v>
      </c>
      <c r="K19" s="159">
        <v>18253000</v>
      </c>
      <c r="L19" s="116" t="s">
        <v>70</v>
      </c>
      <c r="M19" s="124" t="s">
        <v>3502</v>
      </c>
      <c r="N19" s="124">
        <v>1079933607</v>
      </c>
      <c r="O19" s="124">
        <v>66</v>
      </c>
      <c r="P19" s="169">
        <v>45306</v>
      </c>
      <c r="Q19" s="124">
        <v>91265000</v>
      </c>
      <c r="R19" s="123">
        <v>45309</v>
      </c>
      <c r="S19" s="159">
        <v>18253000</v>
      </c>
      <c r="T19" s="119" t="s">
        <v>67</v>
      </c>
      <c r="U19" s="124">
        <v>12550144</v>
      </c>
      <c r="V19" s="168" t="s">
        <v>3491</v>
      </c>
      <c r="W19" s="123">
        <v>45313</v>
      </c>
      <c r="X19" s="123">
        <v>45313</v>
      </c>
      <c r="Y19" s="125" t="s">
        <v>77</v>
      </c>
      <c r="Z19" s="169">
        <v>45457</v>
      </c>
      <c r="AA19" s="124">
        <f t="shared" si="0"/>
        <v>144</v>
      </c>
      <c r="AB19" s="118">
        <v>0</v>
      </c>
      <c r="AC19" s="118">
        <v>0</v>
      </c>
      <c r="AD19" s="118">
        <v>0</v>
      </c>
      <c r="AE19" s="126" t="s">
        <v>77</v>
      </c>
      <c r="AF19" s="124">
        <f t="shared" si="1"/>
        <v>0</v>
      </c>
      <c r="AG19" s="118">
        <v>0</v>
      </c>
      <c r="AH19" s="118">
        <v>0</v>
      </c>
      <c r="AI19" s="123" t="s">
        <v>77</v>
      </c>
      <c r="AJ19" s="119">
        <v>0</v>
      </c>
      <c r="AK19" s="119" t="s">
        <v>77</v>
      </c>
      <c r="AL19" s="119" t="s">
        <v>77</v>
      </c>
      <c r="AM19" s="124">
        <f t="shared" si="2"/>
        <v>0</v>
      </c>
      <c r="AN19" s="124">
        <f>+K19+AC19-AH19</f>
        <v>18253000</v>
      </c>
      <c r="AO19" s="119" t="s">
        <v>69</v>
      </c>
      <c r="AP19" s="118">
        <v>18253000</v>
      </c>
      <c r="AQ19" s="119" t="s">
        <v>1214</v>
      </c>
      <c r="AR19" s="118">
        <v>0</v>
      </c>
      <c r="AS19" s="127" t="s">
        <v>77</v>
      </c>
      <c r="AT19" s="170">
        <v>16527000</v>
      </c>
      <c r="AU19" s="160">
        <f t="shared" si="3"/>
        <v>1726000</v>
      </c>
      <c r="AV19" s="98">
        <f t="shared" si="4"/>
        <v>0.90544020161069416</v>
      </c>
      <c r="AW19" s="127" t="s">
        <v>77</v>
      </c>
      <c r="AX19" s="119" t="s">
        <v>1215</v>
      </c>
      <c r="AY19" s="161" t="s">
        <v>3501</v>
      </c>
      <c r="AZ19" s="116" t="s">
        <v>69</v>
      </c>
      <c r="BA19" s="116" t="s">
        <v>69</v>
      </c>
    </row>
    <row r="20" spans="2:53" x14ac:dyDescent="0.25">
      <c r="B20" s="119">
        <v>2024</v>
      </c>
      <c r="C20" s="116">
        <v>891780111</v>
      </c>
      <c r="D20" s="117" t="s">
        <v>64</v>
      </c>
      <c r="E20" s="124" t="s">
        <v>3500</v>
      </c>
      <c r="F20" s="124" t="s">
        <v>3499</v>
      </c>
      <c r="G20" s="119">
        <v>0</v>
      </c>
      <c r="H20" s="119" t="s">
        <v>75</v>
      </c>
      <c r="I20" s="117" t="s">
        <v>65</v>
      </c>
      <c r="J20" s="168" t="s">
        <v>3498</v>
      </c>
      <c r="K20" s="159">
        <v>18253000</v>
      </c>
      <c r="L20" s="116" t="s">
        <v>70</v>
      </c>
      <c r="M20" s="124" t="s">
        <v>3497</v>
      </c>
      <c r="N20" s="124">
        <v>1082977003</v>
      </c>
      <c r="O20" s="124">
        <v>66</v>
      </c>
      <c r="P20" s="169">
        <v>45306</v>
      </c>
      <c r="Q20" s="124">
        <v>91265000</v>
      </c>
      <c r="R20" s="123">
        <v>45314</v>
      </c>
      <c r="S20" s="159">
        <v>18253000</v>
      </c>
      <c r="T20" s="119" t="s">
        <v>67</v>
      </c>
      <c r="U20" s="124">
        <v>12550144</v>
      </c>
      <c r="V20" s="168" t="s">
        <v>3491</v>
      </c>
      <c r="W20" s="123">
        <v>45314</v>
      </c>
      <c r="X20" s="123">
        <v>45314</v>
      </c>
      <c r="Y20" s="125" t="s">
        <v>77</v>
      </c>
      <c r="Z20" s="169">
        <v>45457</v>
      </c>
      <c r="AA20" s="124">
        <f t="shared" si="0"/>
        <v>143</v>
      </c>
      <c r="AB20" s="118">
        <v>0</v>
      </c>
      <c r="AC20" s="118">
        <v>0</v>
      </c>
      <c r="AD20" s="118">
        <v>0</v>
      </c>
      <c r="AE20" s="126" t="s">
        <v>77</v>
      </c>
      <c r="AF20" s="124">
        <f t="shared" si="1"/>
        <v>0</v>
      </c>
      <c r="AG20" s="118">
        <v>0</v>
      </c>
      <c r="AH20" s="118">
        <v>0</v>
      </c>
      <c r="AI20" s="123" t="s">
        <v>77</v>
      </c>
      <c r="AJ20" s="119">
        <v>0</v>
      </c>
      <c r="AK20" s="119" t="s">
        <v>77</v>
      </c>
      <c r="AL20" s="119" t="s">
        <v>77</v>
      </c>
      <c r="AM20" s="124">
        <f t="shared" si="2"/>
        <v>0</v>
      </c>
      <c r="AN20" s="124">
        <f>+K20+AC20-AH20</f>
        <v>18253000</v>
      </c>
      <c r="AO20" s="119" t="s">
        <v>69</v>
      </c>
      <c r="AP20" s="118">
        <v>18253000</v>
      </c>
      <c r="AQ20" s="119" t="s">
        <v>1214</v>
      </c>
      <c r="AR20" s="118">
        <v>0</v>
      </c>
      <c r="AS20" s="127" t="s">
        <v>77</v>
      </c>
      <c r="AT20" s="170">
        <v>16527000</v>
      </c>
      <c r="AU20" s="160">
        <f t="shared" si="3"/>
        <v>1726000</v>
      </c>
      <c r="AV20" s="98">
        <f t="shared" si="4"/>
        <v>0.90544020161069416</v>
      </c>
      <c r="AW20" s="127" t="s">
        <v>77</v>
      </c>
      <c r="AX20" s="119" t="s">
        <v>1215</v>
      </c>
      <c r="AY20" s="161" t="s">
        <v>3496</v>
      </c>
      <c r="AZ20" s="116" t="s">
        <v>69</v>
      </c>
      <c r="BA20" s="116" t="s">
        <v>69</v>
      </c>
    </row>
    <row r="21" spans="2:53" x14ac:dyDescent="0.25">
      <c r="B21" s="119">
        <v>2024</v>
      </c>
      <c r="C21" s="116">
        <v>891780111</v>
      </c>
      <c r="D21" s="117" t="s">
        <v>64</v>
      </c>
      <c r="E21" s="124" t="s">
        <v>3495</v>
      </c>
      <c r="F21" s="124" t="s">
        <v>3494</v>
      </c>
      <c r="G21" s="119">
        <v>0</v>
      </c>
      <c r="H21" s="119" t="s">
        <v>75</v>
      </c>
      <c r="I21" s="117" t="s">
        <v>65</v>
      </c>
      <c r="J21" s="168" t="s">
        <v>3493</v>
      </c>
      <c r="K21" s="159">
        <v>18253000</v>
      </c>
      <c r="L21" s="116" t="s">
        <v>70</v>
      </c>
      <c r="M21" s="124" t="s">
        <v>3492</v>
      </c>
      <c r="N21" s="124">
        <v>1081761629</v>
      </c>
      <c r="O21" s="124">
        <v>66</v>
      </c>
      <c r="P21" s="169">
        <v>45306</v>
      </c>
      <c r="Q21" s="124">
        <v>91265000</v>
      </c>
      <c r="R21" s="123">
        <v>45314</v>
      </c>
      <c r="S21" s="159">
        <v>18253000</v>
      </c>
      <c r="T21" s="119" t="s">
        <v>67</v>
      </c>
      <c r="U21" s="124">
        <v>12550144</v>
      </c>
      <c r="V21" s="168" t="s">
        <v>3491</v>
      </c>
      <c r="W21" s="123">
        <v>45314</v>
      </c>
      <c r="X21" s="123">
        <v>45314</v>
      </c>
      <c r="Y21" s="125" t="s">
        <v>77</v>
      </c>
      <c r="Z21" s="169">
        <v>45457</v>
      </c>
      <c r="AA21" s="124">
        <f t="shared" si="0"/>
        <v>143</v>
      </c>
      <c r="AB21" s="118">
        <v>0</v>
      </c>
      <c r="AC21" s="118">
        <v>0</v>
      </c>
      <c r="AD21" s="118">
        <v>0</v>
      </c>
      <c r="AE21" s="126" t="s">
        <v>77</v>
      </c>
      <c r="AF21" s="124">
        <f t="shared" si="1"/>
        <v>0</v>
      </c>
      <c r="AG21" s="118">
        <v>0</v>
      </c>
      <c r="AH21" s="118">
        <v>0</v>
      </c>
      <c r="AI21" s="123" t="s">
        <v>77</v>
      </c>
      <c r="AJ21" s="119">
        <v>0</v>
      </c>
      <c r="AK21" s="119" t="s">
        <v>77</v>
      </c>
      <c r="AL21" s="119" t="s">
        <v>77</v>
      </c>
      <c r="AM21" s="124">
        <f t="shared" si="2"/>
        <v>0</v>
      </c>
      <c r="AN21" s="124">
        <f>+K21+AC21-AH21</f>
        <v>18253000</v>
      </c>
      <c r="AO21" s="119" t="s">
        <v>69</v>
      </c>
      <c r="AP21" s="118">
        <v>18253000</v>
      </c>
      <c r="AQ21" s="119" t="s">
        <v>1214</v>
      </c>
      <c r="AR21" s="118">
        <v>0</v>
      </c>
      <c r="AS21" s="127" t="s">
        <v>77</v>
      </c>
      <c r="AT21" s="170">
        <v>16000000</v>
      </c>
      <c r="AU21" s="160">
        <f t="shared" si="3"/>
        <v>2253000</v>
      </c>
      <c r="AV21" s="98">
        <f t="shared" si="4"/>
        <v>0.8765682353585712</v>
      </c>
      <c r="AW21" s="127" t="s">
        <v>77</v>
      </c>
      <c r="AX21" s="119" t="s">
        <v>1215</v>
      </c>
      <c r="AY21" s="161" t="s">
        <v>3490</v>
      </c>
      <c r="AZ21" s="116" t="s">
        <v>69</v>
      </c>
      <c r="BA21" s="116" t="s">
        <v>69</v>
      </c>
    </row>
    <row r="22" spans="2:53" x14ac:dyDescent="0.25">
      <c r="B22" s="119">
        <v>2024</v>
      </c>
      <c r="C22" s="116">
        <v>891780111</v>
      </c>
      <c r="D22" s="117" t="s">
        <v>64</v>
      </c>
      <c r="E22" s="124" t="s">
        <v>3489</v>
      </c>
      <c r="F22" s="124" t="s">
        <v>3488</v>
      </c>
      <c r="G22" s="119">
        <v>0</v>
      </c>
      <c r="H22" s="119" t="s">
        <v>75</v>
      </c>
      <c r="I22" s="117" t="s">
        <v>65</v>
      </c>
      <c r="J22" s="168" t="s">
        <v>3487</v>
      </c>
      <c r="K22" s="159">
        <v>15125000</v>
      </c>
      <c r="L22" s="116" t="s">
        <v>70</v>
      </c>
      <c r="M22" s="124" t="s">
        <v>3486</v>
      </c>
      <c r="N22" s="124">
        <v>36666875</v>
      </c>
      <c r="O22" s="124">
        <v>73</v>
      </c>
      <c r="P22" s="169">
        <v>45308</v>
      </c>
      <c r="Q22" s="124">
        <v>15125000</v>
      </c>
      <c r="R22" s="123">
        <v>45306</v>
      </c>
      <c r="S22" s="159">
        <v>15125000</v>
      </c>
      <c r="T22" s="119" t="s">
        <v>67</v>
      </c>
      <c r="U22" s="124">
        <v>36726383</v>
      </c>
      <c r="V22" s="168" t="s">
        <v>3464</v>
      </c>
      <c r="W22" s="123">
        <v>45314</v>
      </c>
      <c r="X22" s="123">
        <v>45314</v>
      </c>
      <c r="Y22" s="125" t="s">
        <v>77</v>
      </c>
      <c r="Z22" s="169">
        <v>45471</v>
      </c>
      <c r="AA22" s="124">
        <f t="shared" si="0"/>
        <v>157</v>
      </c>
      <c r="AB22" s="118">
        <v>0</v>
      </c>
      <c r="AC22" s="118">
        <v>0</v>
      </c>
      <c r="AD22" s="118">
        <v>0</v>
      </c>
      <c r="AE22" s="126" t="s">
        <v>77</v>
      </c>
      <c r="AF22" s="124">
        <f t="shared" si="1"/>
        <v>0</v>
      </c>
      <c r="AG22" s="118">
        <v>0</v>
      </c>
      <c r="AH22" s="118">
        <v>0</v>
      </c>
      <c r="AI22" s="123" t="s">
        <v>77</v>
      </c>
      <c r="AJ22" s="119">
        <v>0</v>
      </c>
      <c r="AK22" s="119" t="s">
        <v>77</v>
      </c>
      <c r="AL22" s="119" t="s">
        <v>77</v>
      </c>
      <c r="AM22" s="124">
        <f t="shared" si="2"/>
        <v>0</v>
      </c>
      <c r="AN22" s="124">
        <f>+K22+AC22-AH22</f>
        <v>15125000</v>
      </c>
      <c r="AO22" s="119" t="s">
        <v>69</v>
      </c>
      <c r="AP22" s="118">
        <v>15125000</v>
      </c>
      <c r="AQ22" s="119" t="s">
        <v>1214</v>
      </c>
      <c r="AR22" s="118">
        <v>0</v>
      </c>
      <c r="AS22" s="127" t="s">
        <v>77</v>
      </c>
      <c r="AT22" s="170">
        <v>12833500</v>
      </c>
      <c r="AU22" s="160">
        <f t="shared" si="3"/>
        <v>2291500</v>
      </c>
      <c r="AV22" s="98">
        <f t="shared" si="4"/>
        <v>0.84849586776859509</v>
      </c>
      <c r="AW22" s="127" t="s">
        <v>77</v>
      </c>
      <c r="AX22" s="119" t="s">
        <v>1215</v>
      </c>
      <c r="AY22" s="161" t="s">
        <v>3485</v>
      </c>
      <c r="AZ22" s="116" t="s">
        <v>69</v>
      </c>
      <c r="BA22" s="116" t="s">
        <v>69</v>
      </c>
    </row>
    <row r="23" spans="2:53" x14ac:dyDescent="0.25">
      <c r="B23" s="119">
        <v>2024</v>
      </c>
      <c r="C23" s="116">
        <v>891780111</v>
      </c>
      <c r="D23" s="117" t="s">
        <v>64</v>
      </c>
      <c r="E23" s="124" t="s">
        <v>3484</v>
      </c>
      <c r="F23" s="124" t="s">
        <v>3483</v>
      </c>
      <c r="G23" s="119">
        <v>0</v>
      </c>
      <c r="H23" s="119" t="s">
        <v>75</v>
      </c>
      <c r="I23" s="117" t="s">
        <v>65</v>
      </c>
      <c r="J23" s="168" t="s">
        <v>3482</v>
      </c>
      <c r="K23" s="159">
        <v>13170000</v>
      </c>
      <c r="L23" s="116" t="s">
        <v>70</v>
      </c>
      <c r="M23" s="124" t="s">
        <v>3481</v>
      </c>
      <c r="N23" s="124">
        <v>1124059331</v>
      </c>
      <c r="O23" s="118">
        <v>257</v>
      </c>
      <c r="P23" s="125">
        <v>45327</v>
      </c>
      <c r="Q23" s="118">
        <v>13170000</v>
      </c>
      <c r="R23" s="123">
        <v>45328</v>
      </c>
      <c r="S23" s="159">
        <v>13170000</v>
      </c>
      <c r="T23" s="119" t="s">
        <v>67</v>
      </c>
      <c r="U23" s="124">
        <v>85472735</v>
      </c>
      <c r="V23" s="168" t="s">
        <v>3480</v>
      </c>
      <c r="W23" s="123">
        <v>45328</v>
      </c>
      <c r="X23" s="123">
        <v>45328</v>
      </c>
      <c r="Y23" s="125" t="s">
        <v>77</v>
      </c>
      <c r="Z23" s="169">
        <v>45471</v>
      </c>
      <c r="AA23" s="124">
        <f t="shared" si="0"/>
        <v>143</v>
      </c>
      <c r="AB23" s="118">
        <v>0</v>
      </c>
      <c r="AC23" s="118">
        <v>0</v>
      </c>
      <c r="AD23" s="118">
        <v>0</v>
      </c>
      <c r="AE23" s="126" t="s">
        <v>77</v>
      </c>
      <c r="AF23" s="124">
        <f t="shared" si="1"/>
        <v>0</v>
      </c>
      <c r="AG23" s="118">
        <v>0</v>
      </c>
      <c r="AH23" s="118">
        <v>0</v>
      </c>
      <c r="AI23" s="123" t="s">
        <v>77</v>
      </c>
      <c r="AJ23" s="119">
        <v>0</v>
      </c>
      <c r="AK23" s="119" t="s">
        <v>77</v>
      </c>
      <c r="AL23" s="119" t="s">
        <v>77</v>
      </c>
      <c r="AM23" s="124">
        <f t="shared" si="2"/>
        <v>0</v>
      </c>
      <c r="AN23" s="124">
        <f>+K23+AC23-AH23</f>
        <v>13170000</v>
      </c>
      <c r="AO23" s="119" t="s">
        <v>69</v>
      </c>
      <c r="AP23" s="118">
        <v>13170000</v>
      </c>
      <c r="AQ23" s="119" t="s">
        <v>1214</v>
      </c>
      <c r="AR23" s="118">
        <v>0</v>
      </c>
      <c r="AS23" s="127" t="s">
        <v>77</v>
      </c>
      <c r="AT23" s="170">
        <v>10670000</v>
      </c>
      <c r="AU23" s="160">
        <f t="shared" si="3"/>
        <v>2500000</v>
      </c>
      <c r="AV23" s="98">
        <f t="shared" si="4"/>
        <v>0.81017463933181477</v>
      </c>
      <c r="AW23" s="127" t="s">
        <v>77</v>
      </c>
      <c r="AX23" s="119" t="s">
        <v>1215</v>
      </c>
      <c r="AY23" s="154" t="s">
        <v>3479</v>
      </c>
      <c r="AZ23" s="116" t="s">
        <v>69</v>
      </c>
      <c r="BA23" s="116" t="s">
        <v>69</v>
      </c>
    </row>
    <row r="24" spans="2:53" x14ac:dyDescent="0.25">
      <c r="B24" s="119">
        <v>2024</v>
      </c>
      <c r="C24" s="116">
        <v>891780111</v>
      </c>
      <c r="D24" s="117" t="s">
        <v>64</v>
      </c>
      <c r="E24" s="124" t="s">
        <v>3478</v>
      </c>
      <c r="F24" s="118" t="s">
        <v>3477</v>
      </c>
      <c r="G24" s="119">
        <v>0</v>
      </c>
      <c r="H24" s="119" t="s">
        <v>75</v>
      </c>
      <c r="I24" s="117" t="s">
        <v>65</v>
      </c>
      <c r="J24" s="118" t="s">
        <v>3476</v>
      </c>
      <c r="K24" s="118">
        <v>10000000</v>
      </c>
      <c r="L24" s="116" t="s">
        <v>70</v>
      </c>
      <c r="M24" s="118" t="s">
        <v>3475</v>
      </c>
      <c r="N24" s="118">
        <v>901238253</v>
      </c>
      <c r="O24" s="118">
        <v>373</v>
      </c>
      <c r="P24" s="125">
        <v>45338</v>
      </c>
      <c r="Q24" s="118">
        <v>10000000</v>
      </c>
      <c r="R24" s="125">
        <v>45343</v>
      </c>
      <c r="S24" s="118">
        <v>10000000</v>
      </c>
      <c r="T24" s="119" t="s">
        <v>67</v>
      </c>
      <c r="U24" s="118">
        <v>57420478</v>
      </c>
      <c r="V24" s="118" t="s">
        <v>3458</v>
      </c>
      <c r="W24" s="125">
        <v>45343</v>
      </c>
      <c r="X24" s="125">
        <v>45343</v>
      </c>
      <c r="Y24" s="125" t="s">
        <v>77</v>
      </c>
      <c r="Z24" s="125">
        <v>45657</v>
      </c>
      <c r="AA24" s="124">
        <f t="shared" si="0"/>
        <v>314</v>
      </c>
      <c r="AB24" s="118">
        <v>0</v>
      </c>
      <c r="AC24" s="118">
        <v>0</v>
      </c>
      <c r="AD24" s="118">
        <v>0</v>
      </c>
      <c r="AE24" s="126" t="s">
        <v>77</v>
      </c>
      <c r="AF24" s="124">
        <f t="shared" si="1"/>
        <v>0</v>
      </c>
      <c r="AG24" s="118">
        <v>0</v>
      </c>
      <c r="AH24" s="118">
        <v>0</v>
      </c>
      <c r="AI24" s="123" t="s">
        <v>77</v>
      </c>
      <c r="AJ24" s="119">
        <v>0</v>
      </c>
      <c r="AK24" s="119" t="s">
        <v>77</v>
      </c>
      <c r="AL24" s="119" t="s">
        <v>77</v>
      </c>
      <c r="AM24" s="124">
        <f t="shared" si="2"/>
        <v>0</v>
      </c>
      <c r="AN24" s="124">
        <f>+K24+AC24-AH24</f>
        <v>10000000</v>
      </c>
      <c r="AO24" s="119" t="s">
        <v>69</v>
      </c>
      <c r="AP24" s="118">
        <v>10000000</v>
      </c>
      <c r="AQ24" s="119" t="s">
        <v>1214</v>
      </c>
      <c r="AR24" s="118">
        <v>0</v>
      </c>
      <c r="AS24" s="127" t="s">
        <v>77</v>
      </c>
      <c r="AT24" s="170">
        <v>7096400</v>
      </c>
      <c r="AU24" s="160">
        <f t="shared" si="3"/>
        <v>2903600</v>
      </c>
      <c r="AV24" s="98">
        <f t="shared" si="4"/>
        <v>0.70964000000000005</v>
      </c>
      <c r="AW24" s="127" t="s">
        <v>77</v>
      </c>
      <c r="AX24" s="119" t="s">
        <v>1215</v>
      </c>
      <c r="AY24" s="154" t="s">
        <v>3474</v>
      </c>
      <c r="AZ24" s="116" t="s">
        <v>69</v>
      </c>
      <c r="BA24" s="116" t="s">
        <v>3456</v>
      </c>
    </row>
    <row r="25" spans="2:53" x14ac:dyDescent="0.25">
      <c r="B25" s="119">
        <v>2024</v>
      </c>
      <c r="C25" s="116">
        <v>891780111</v>
      </c>
      <c r="D25" s="117" t="s">
        <v>64</v>
      </c>
      <c r="E25" s="124" t="s">
        <v>3473</v>
      </c>
      <c r="F25" s="118" t="s">
        <v>3472</v>
      </c>
      <c r="G25" s="119">
        <v>0</v>
      </c>
      <c r="H25" s="119" t="s">
        <v>75</v>
      </c>
      <c r="I25" s="117" t="s">
        <v>65</v>
      </c>
      <c r="J25" s="118" t="s">
        <v>3471</v>
      </c>
      <c r="K25" s="118">
        <v>20000000</v>
      </c>
      <c r="L25" s="119" t="s">
        <v>70</v>
      </c>
      <c r="M25" s="118" t="s">
        <v>3470</v>
      </c>
      <c r="N25" s="118">
        <v>901094352</v>
      </c>
      <c r="O25" s="118">
        <v>620</v>
      </c>
      <c r="P25" s="125">
        <v>45359</v>
      </c>
      <c r="Q25" s="118">
        <v>20000000</v>
      </c>
      <c r="R25" s="125">
        <v>45363</v>
      </c>
      <c r="S25" s="118">
        <v>20000000</v>
      </c>
      <c r="T25" s="119" t="s">
        <v>67</v>
      </c>
      <c r="U25" s="118">
        <v>57420478</v>
      </c>
      <c r="V25" s="118" t="s">
        <v>3458</v>
      </c>
      <c r="W25" s="125">
        <v>45363</v>
      </c>
      <c r="X25" s="125">
        <v>45363</v>
      </c>
      <c r="Y25" s="125" t="s">
        <v>77</v>
      </c>
      <c r="Z25" s="125">
        <v>45657</v>
      </c>
      <c r="AA25" s="124">
        <f t="shared" si="0"/>
        <v>294</v>
      </c>
      <c r="AB25" s="118">
        <v>0</v>
      </c>
      <c r="AC25" s="118">
        <v>0</v>
      </c>
      <c r="AD25" s="118">
        <v>0</v>
      </c>
      <c r="AE25" s="126" t="s">
        <v>77</v>
      </c>
      <c r="AF25" s="124">
        <f t="shared" si="1"/>
        <v>0</v>
      </c>
      <c r="AG25" s="118">
        <v>0</v>
      </c>
      <c r="AH25" s="118">
        <v>0</v>
      </c>
      <c r="AI25" s="123" t="s">
        <v>77</v>
      </c>
      <c r="AJ25" s="119">
        <v>0</v>
      </c>
      <c r="AK25" s="119" t="s">
        <v>77</v>
      </c>
      <c r="AL25" s="119" t="s">
        <v>77</v>
      </c>
      <c r="AM25" s="124">
        <f t="shared" si="2"/>
        <v>0</v>
      </c>
      <c r="AN25" s="124">
        <f>+K25+AC25-AH25</f>
        <v>20000000</v>
      </c>
      <c r="AO25" s="119" t="s">
        <v>69</v>
      </c>
      <c r="AP25" s="118">
        <v>20000000</v>
      </c>
      <c r="AQ25" s="119" t="s">
        <v>1214</v>
      </c>
      <c r="AR25" s="118">
        <v>0</v>
      </c>
      <c r="AS25" s="127" t="s">
        <v>77</v>
      </c>
      <c r="AT25" s="170">
        <v>2170197</v>
      </c>
      <c r="AU25" s="160">
        <f t="shared" si="3"/>
        <v>17829803</v>
      </c>
      <c r="AV25" s="98">
        <f t="shared" si="4"/>
        <v>0.10850985</v>
      </c>
      <c r="AW25" s="127" t="s">
        <v>77</v>
      </c>
      <c r="AX25" s="119" t="s">
        <v>1215</v>
      </c>
      <c r="AY25" s="154" t="s">
        <v>3469</v>
      </c>
      <c r="AZ25" s="116" t="s">
        <v>69</v>
      </c>
      <c r="BA25" s="116" t="s">
        <v>3456</v>
      </c>
    </row>
    <row r="26" spans="2:53" x14ac:dyDescent="0.25">
      <c r="B26" s="119">
        <v>2024</v>
      </c>
      <c r="C26" s="116">
        <v>891780111</v>
      </c>
      <c r="D26" s="117" t="s">
        <v>64</v>
      </c>
      <c r="E26" s="124" t="s">
        <v>3468</v>
      </c>
      <c r="F26" s="118" t="s">
        <v>3467</v>
      </c>
      <c r="G26" s="119">
        <v>0</v>
      </c>
      <c r="H26" s="119" t="s">
        <v>75</v>
      </c>
      <c r="I26" s="117" t="s">
        <v>65</v>
      </c>
      <c r="J26" s="118" t="s">
        <v>3466</v>
      </c>
      <c r="K26" s="118">
        <v>7800000</v>
      </c>
      <c r="L26" s="119" t="s">
        <v>70</v>
      </c>
      <c r="M26" s="118" t="s">
        <v>3465</v>
      </c>
      <c r="N26" s="118">
        <v>12557025</v>
      </c>
      <c r="O26" s="118">
        <v>425</v>
      </c>
      <c r="P26" s="125">
        <v>45343</v>
      </c>
      <c r="Q26" s="118">
        <v>7800000</v>
      </c>
      <c r="R26" s="125">
        <v>45370</v>
      </c>
      <c r="S26" s="118">
        <v>7800000</v>
      </c>
      <c r="T26" s="119" t="s">
        <v>67</v>
      </c>
      <c r="U26" s="124">
        <v>36726383</v>
      </c>
      <c r="V26" s="168" t="s">
        <v>3464</v>
      </c>
      <c r="W26" s="125">
        <v>45370</v>
      </c>
      <c r="X26" s="125">
        <v>45370</v>
      </c>
      <c r="Y26" s="125" t="s">
        <v>77</v>
      </c>
      <c r="Z26" s="125">
        <v>45473</v>
      </c>
      <c r="AA26" s="124">
        <f t="shared" si="0"/>
        <v>103</v>
      </c>
      <c r="AB26" s="118">
        <v>0</v>
      </c>
      <c r="AC26" s="118">
        <v>0</v>
      </c>
      <c r="AD26" s="118">
        <v>0</v>
      </c>
      <c r="AE26" s="126" t="s">
        <v>77</v>
      </c>
      <c r="AF26" s="124">
        <f t="shared" si="1"/>
        <v>0</v>
      </c>
      <c r="AG26" s="118">
        <v>0</v>
      </c>
      <c r="AH26" s="118">
        <v>0</v>
      </c>
      <c r="AI26" s="123" t="s">
        <v>77</v>
      </c>
      <c r="AJ26" s="119">
        <v>0</v>
      </c>
      <c r="AK26" s="119" t="s">
        <v>77</v>
      </c>
      <c r="AL26" s="119" t="s">
        <v>77</v>
      </c>
      <c r="AM26" s="124">
        <f t="shared" si="2"/>
        <v>0</v>
      </c>
      <c r="AN26" s="124">
        <f>+K26+AC26-AH26</f>
        <v>7800000</v>
      </c>
      <c r="AO26" s="119" t="s">
        <v>69</v>
      </c>
      <c r="AP26" s="118">
        <v>7800000</v>
      </c>
      <c r="AQ26" s="119" t="s">
        <v>1214</v>
      </c>
      <c r="AR26" s="118">
        <v>0</v>
      </c>
      <c r="AS26" s="127" t="s">
        <v>77</v>
      </c>
      <c r="AT26" s="170">
        <v>5430000</v>
      </c>
      <c r="AU26" s="160">
        <f t="shared" si="3"/>
        <v>2370000</v>
      </c>
      <c r="AV26" s="98">
        <f t="shared" si="4"/>
        <v>0.69615384615384612</v>
      </c>
      <c r="AW26" s="127" t="s">
        <v>77</v>
      </c>
      <c r="AX26" s="119" t="s">
        <v>1215</v>
      </c>
      <c r="AY26" s="161" t="s">
        <v>3463</v>
      </c>
      <c r="AZ26" s="116" t="s">
        <v>69</v>
      </c>
      <c r="BA26" s="116" t="s">
        <v>3456</v>
      </c>
    </row>
    <row r="27" spans="2:53" ht="15.75" thickBot="1" x14ac:dyDescent="0.3">
      <c r="B27" s="175">
        <v>2024</v>
      </c>
      <c r="C27" s="176">
        <v>891780111</v>
      </c>
      <c r="D27" s="177" t="s">
        <v>64</v>
      </c>
      <c r="E27" s="178" t="s">
        <v>3462</v>
      </c>
      <c r="F27" s="178" t="s">
        <v>3461</v>
      </c>
      <c r="G27" s="175">
        <v>0</v>
      </c>
      <c r="H27" s="175" t="s">
        <v>75</v>
      </c>
      <c r="I27" s="177" t="s">
        <v>1819</v>
      </c>
      <c r="J27" s="178" t="s">
        <v>3460</v>
      </c>
      <c r="K27" s="178">
        <v>17326400</v>
      </c>
      <c r="L27" s="175" t="s">
        <v>70</v>
      </c>
      <c r="M27" s="178" t="s">
        <v>3459</v>
      </c>
      <c r="N27" s="178">
        <v>900763287</v>
      </c>
      <c r="O27" s="178">
        <v>743</v>
      </c>
      <c r="P27" s="179">
        <v>45371</v>
      </c>
      <c r="Q27" s="178">
        <v>17326400</v>
      </c>
      <c r="R27" s="179">
        <v>45372</v>
      </c>
      <c r="S27" s="178">
        <v>17326400</v>
      </c>
      <c r="T27" s="175" t="s">
        <v>67</v>
      </c>
      <c r="U27" s="178">
        <v>57420478</v>
      </c>
      <c r="V27" s="178" t="s">
        <v>3458</v>
      </c>
      <c r="W27" s="179">
        <v>45372</v>
      </c>
      <c r="X27" s="179">
        <v>45372</v>
      </c>
      <c r="Y27" s="179" t="s">
        <v>77</v>
      </c>
      <c r="Z27" s="179">
        <v>45387</v>
      </c>
      <c r="AA27" s="180">
        <f t="shared" si="0"/>
        <v>15</v>
      </c>
      <c r="AB27" s="178">
        <v>0</v>
      </c>
      <c r="AC27" s="178">
        <v>0</v>
      </c>
      <c r="AD27" s="178">
        <v>0</v>
      </c>
      <c r="AE27" s="181" t="s">
        <v>77</v>
      </c>
      <c r="AF27" s="180">
        <f t="shared" si="1"/>
        <v>0</v>
      </c>
      <c r="AG27" s="178">
        <v>0</v>
      </c>
      <c r="AH27" s="178">
        <v>0</v>
      </c>
      <c r="AI27" s="182" t="s">
        <v>77</v>
      </c>
      <c r="AJ27" s="175">
        <v>0</v>
      </c>
      <c r="AK27" s="175" t="s">
        <v>77</v>
      </c>
      <c r="AL27" s="175" t="s">
        <v>77</v>
      </c>
      <c r="AM27" s="180">
        <f t="shared" si="2"/>
        <v>0</v>
      </c>
      <c r="AN27" s="180">
        <f>+K27+AC27-AH27</f>
        <v>17326400</v>
      </c>
      <c r="AO27" s="175" t="s">
        <v>69</v>
      </c>
      <c r="AP27" s="178">
        <v>17326400</v>
      </c>
      <c r="AQ27" s="175" t="s">
        <v>1214</v>
      </c>
      <c r="AR27" s="178">
        <v>0</v>
      </c>
      <c r="AS27" s="183" t="s">
        <v>77</v>
      </c>
      <c r="AT27" s="184">
        <v>0</v>
      </c>
      <c r="AU27" s="185">
        <f t="shared" si="3"/>
        <v>17326400</v>
      </c>
      <c r="AV27" s="186">
        <f t="shared" si="4"/>
        <v>0</v>
      </c>
      <c r="AW27" s="183" t="s">
        <v>77</v>
      </c>
      <c r="AX27" s="175" t="s">
        <v>1215</v>
      </c>
      <c r="AY27" s="187" t="s">
        <v>3457</v>
      </c>
      <c r="AZ27" s="176" t="s">
        <v>69</v>
      </c>
      <c r="BA27" s="176" t="s">
        <v>3456</v>
      </c>
    </row>
    <row r="28" spans="2:53" s="7" customFormat="1" ht="15.75" thickBot="1" x14ac:dyDescent="0.3">
      <c r="B28" s="518" t="s">
        <v>71</v>
      </c>
      <c r="C28" s="519"/>
      <c r="D28" s="520"/>
      <c r="E28" s="12">
        <f>+SUBTOTAL(3,E8:E27)</f>
        <v>20</v>
      </c>
      <c r="F28" s="52"/>
      <c r="G28" s="51"/>
      <c r="H28" s="51"/>
      <c r="I28" s="51"/>
      <c r="J28" s="51"/>
      <c r="K28" s="11">
        <f>SUM(K8:K27)</f>
        <v>368248267</v>
      </c>
      <c r="L28" s="515"/>
      <c r="M28" s="516"/>
      <c r="N28" s="516"/>
      <c r="O28" s="516"/>
      <c r="P28" s="516"/>
      <c r="Q28" s="516"/>
      <c r="R28" s="516"/>
      <c r="S28" s="516"/>
      <c r="T28" s="516"/>
      <c r="U28" s="516"/>
      <c r="V28" s="516"/>
      <c r="W28" s="516"/>
      <c r="X28" s="516"/>
      <c r="Y28" s="516"/>
      <c r="Z28" s="516"/>
      <c r="AA28" s="517"/>
      <c r="AB28" s="9">
        <f>SUM(AB8:AB27)</f>
        <v>0</v>
      </c>
      <c r="AC28" s="8">
        <f>SUM(AC8:AC27)</f>
        <v>0</v>
      </c>
      <c r="AD28" s="8">
        <f>SUM(AD8:AD27)</f>
        <v>1</v>
      </c>
      <c r="AE28" s="50"/>
      <c r="AF28" s="8">
        <f>SUM(AF8:AF27)</f>
        <v>61</v>
      </c>
      <c r="AG28" s="8">
        <f>SUM(AG8:AG27)</f>
        <v>0</v>
      </c>
      <c r="AH28" s="47">
        <f>SUM(AH8:AH27)</f>
        <v>0</v>
      </c>
      <c r="AI28" s="50"/>
      <c r="AJ28" s="10">
        <f>SUM(AJ8:AJ27)</f>
        <v>0</v>
      </c>
      <c r="AK28" s="515"/>
      <c r="AL28" s="516"/>
      <c r="AM28" s="517"/>
      <c r="AN28" s="9">
        <f>SUM(AN8:AN27)</f>
        <v>368248267</v>
      </c>
      <c r="AO28" s="50"/>
      <c r="AP28" s="16">
        <f>SUM(AP8:AP27)</f>
        <v>368248267</v>
      </c>
      <c r="AQ28" s="50"/>
      <c r="AR28" s="8">
        <f>SUM(AR8:AR27)</f>
        <v>0</v>
      </c>
      <c r="AS28" s="50"/>
      <c r="AT28" s="49">
        <f>SUM(AT8:AT27)</f>
        <v>265346464</v>
      </c>
      <c r="AU28" s="48">
        <f>SUM(AU8:AU27)</f>
        <v>102901803</v>
      </c>
      <c r="AV28" s="515"/>
      <c r="AW28" s="516"/>
      <c r="AX28" s="516"/>
      <c r="AY28" s="516"/>
      <c r="AZ28" s="516"/>
      <c r="BA28" s="517"/>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28:BA28"/>
    <mergeCell ref="AO6:AP6"/>
    <mergeCell ref="B28:D28"/>
    <mergeCell ref="L28:AA28"/>
    <mergeCell ref="AY6:BA6"/>
    <mergeCell ref="M6:N6"/>
    <mergeCell ref="O6:Q6"/>
    <mergeCell ref="R6:S6"/>
    <mergeCell ref="AK28:AM28"/>
    <mergeCell ref="T6:V6"/>
    <mergeCell ref="H3:I5"/>
    <mergeCell ref="E6:G6"/>
    <mergeCell ref="AV6:AX6"/>
    <mergeCell ref="AQ6:AU6"/>
  </mergeCells>
  <conditionalFormatting sqref="F5 E6">
    <cfRule type="containsText" dxfId="22" priority="4" operator="containsText" text="Seleccione Ordenador">
      <formula>NOT(ISERROR(SEARCH("Seleccione Ordenador",E5)))</formula>
    </cfRule>
  </conditionalFormatting>
  <conditionalFormatting sqref="F18">
    <cfRule type="colorScale" priority="1">
      <colorScale>
        <cfvo type="min"/>
        <cfvo type="max"/>
        <color theme="5" tint="0.59999389629810485"/>
        <color rgb="FFFFEF9C"/>
      </colorScale>
    </cfRule>
  </conditionalFormatting>
  <conditionalFormatting sqref="F5:G5">
    <cfRule type="colorScale" priority="3">
      <colorScale>
        <cfvo type="min"/>
        <cfvo type="percentile" val="50"/>
        <cfvo type="max"/>
        <color rgb="FFF8696B"/>
        <color rgb="FFFFEB84"/>
        <color rgb="FF63BE7B"/>
      </colorScale>
    </cfRule>
  </conditionalFormatting>
  <conditionalFormatting sqref="AA8:AA27 AF8:AF27 AM8:AP27 AU8:AV27">
    <cfRule type="expression" dxfId="21" priority="2">
      <formula>+_xlfn.ISFORMULA(AA8)</formula>
    </cfRule>
  </conditionalFormatting>
  <dataValidations count="9">
    <dataValidation type="list" allowBlank="1" showInputMessage="1" showErrorMessage="1" sqref="AX8:AX27" xr:uid="{00000000-0002-0000-0000-000008000000}">
      <formula1>"Por iniciar,En ejecucion,Suspendido,Terminado,Liquidado"</formula1>
    </dataValidation>
    <dataValidation type="list" allowBlank="1" showInputMessage="1" showErrorMessage="1" sqref="H8:H27" xr:uid="{00000000-0002-0000-0000-000007000000}">
      <formula1>"OTRO SECTOR"</formula1>
    </dataValidation>
    <dataValidation type="list" allowBlank="1" showInputMessage="1" showErrorMessage="1" sqref="L8:L24" xr:uid="{00000000-0002-0000-0000-000006000000}">
      <formula1>"DIRECTA"</formula1>
    </dataValidation>
    <dataValidation type="list" allowBlank="1" showInputMessage="1" showErrorMessage="1" sqref="I8:I27" xr:uid="{00000000-0002-0000-0000-000005000000}">
      <formula1>"FUNCIONAMIENTO,INVERSION,OTROS"</formula1>
    </dataValidation>
    <dataValidation type="list" allowBlank="1" showInputMessage="1" showErrorMessage="1" sqref="BA8:BA27" xr:uid="{00000000-0002-0000-0000-000004000000}">
      <formula1>"SI,NA por TIPO Contrato"</formula1>
    </dataValidation>
    <dataValidation type="list" allowBlank="1" showInputMessage="1" showErrorMessage="1" sqref="AZ8:AZ27"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27 AQ8:AQ25 AO8:AO27" xr:uid="{00000000-0002-0000-0000-000000000000}">
      <formula1>"SI,NO"</formula1>
    </dataValidation>
  </dataValidations>
  <hyperlinks>
    <hyperlink ref="AY8" r:id="rId1" xr:uid="{5F252391-F213-44E7-BC6C-AC28186B48DA}"/>
    <hyperlink ref="AY9" r:id="rId2" xr:uid="{0B872C9E-5BD2-436D-9BBD-29A139C4A480}"/>
    <hyperlink ref="AY10" r:id="rId3" xr:uid="{CCB7A53B-EA46-4C93-8A3A-90DD1EDD0EBC}"/>
    <hyperlink ref="AY11" r:id="rId4" xr:uid="{DCB836A8-77AC-4C9B-9DB7-6CA44ADEC932}"/>
    <hyperlink ref="AY12" r:id="rId5" xr:uid="{B8E5525A-9665-471D-985A-B328F6093D5D}"/>
    <hyperlink ref="AY13" r:id="rId6" xr:uid="{E45F9EEB-4E78-481A-85C6-FA07D54984C1}"/>
    <hyperlink ref="AY14" r:id="rId7" xr:uid="{39681DDA-1B6C-4D03-BCA6-A680D706B725}"/>
    <hyperlink ref="AY15" r:id="rId8" xr:uid="{3C9BFDCF-7718-4FAD-8CDE-09A47C09BA0E}"/>
    <hyperlink ref="AY16" r:id="rId9" xr:uid="{9AE9FA6A-6826-475F-BA1D-F95F2D5122B8}"/>
    <hyperlink ref="AY17" r:id="rId10" xr:uid="{3271F093-8C63-4092-904D-1ABDC5B0946A}"/>
    <hyperlink ref="AY18" r:id="rId11" xr:uid="{378B5338-02B4-4052-AB92-0AEFB16842B9}"/>
    <hyperlink ref="AY19" r:id="rId12" xr:uid="{96F1920F-FA17-4889-80B0-292BE2EE66BA}"/>
    <hyperlink ref="AY21" r:id="rId13" xr:uid="{4F62A682-BAB6-414D-B1F8-30EE3C31D795}"/>
    <hyperlink ref="AY20" r:id="rId14" xr:uid="{AF44DF15-85A7-40A0-AE0E-BD8591CEB3ED}"/>
    <hyperlink ref="AY22" r:id="rId15" xr:uid="{C6594CC2-95AA-4D15-B9CB-D5A3955E7B11}"/>
    <hyperlink ref="AY23" r:id="rId16" xr:uid="{6625AE40-C76F-400A-9D81-3F492B03F65C}"/>
    <hyperlink ref="AY24" r:id="rId17" xr:uid="{EC937139-1A2A-441E-BE06-82B8E8D07969}"/>
    <hyperlink ref="AY25" r:id="rId18" xr:uid="{EF9C0164-3F8E-4D2B-ABD7-51C29D84CCD9}"/>
    <hyperlink ref="AY27" r:id="rId19" xr:uid="{0FA9DB9D-B377-4E03-AB7A-4BF3119BB120}"/>
    <hyperlink ref="AY26" r:id="rId20" xr:uid="{E02DF98A-8CB5-4C1B-BF12-22BF52C97DDB}"/>
  </hyperlinks>
  <pageMargins left="0.7" right="0.7" top="0.75" bottom="0.75" header="0.3" footer="0.3"/>
  <pageSetup orientation="portrait" horizontalDpi="300" verticalDpi="300" r:id="rId21"/>
  <drawing r:id="rId2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8D9A5-9FF9-49FF-97DE-7A9F6E587A17}">
  <dimension ref="A1:BT17"/>
  <sheetViews>
    <sheetView showGridLines="0" workbookViewId="0">
      <selection activeCell="AV17" sqref="AV17:BA17"/>
    </sheetView>
  </sheetViews>
  <sheetFormatPr baseColWidth="10" defaultRowHeight="15" x14ac:dyDescent="0.25"/>
  <cols>
    <col min="1" max="1" width="2.5703125" customWidth="1"/>
    <col min="2" max="2" width="7.28515625" customWidth="1"/>
    <col min="3" max="3" width="12.28515625" customWidth="1"/>
    <col min="4" max="4" width="26.140625" customWidth="1"/>
    <col min="5" max="5" width="17.7109375" customWidth="1"/>
    <col min="6" max="6" width="18" customWidth="1"/>
    <col min="7" max="7" width="11.570312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7" max="17" width="12.7109375" bestFit="1" customWidth="1"/>
    <col min="18" max="18" width="14.7109375" customWidth="1"/>
    <col min="19" max="19" width="12.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3606</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x14ac:dyDescent="0.25">
      <c r="B8" s="100">
        <v>2024</v>
      </c>
      <c r="C8" s="105">
        <v>891780111</v>
      </c>
      <c r="D8" s="101" t="s">
        <v>64</v>
      </c>
      <c r="E8" s="102" t="s">
        <v>3605</v>
      </c>
      <c r="F8" s="105" t="s">
        <v>3604</v>
      </c>
      <c r="G8" s="105">
        <v>0</v>
      </c>
      <c r="H8" s="105" t="s">
        <v>75</v>
      </c>
      <c r="I8" s="101" t="s">
        <v>65</v>
      </c>
      <c r="J8" s="106" t="s">
        <v>3603</v>
      </c>
      <c r="K8" s="102">
        <v>26000000</v>
      </c>
      <c r="L8" s="100" t="s">
        <v>70</v>
      </c>
      <c r="M8" s="106" t="s">
        <v>3602</v>
      </c>
      <c r="N8" s="107">
        <v>57291132</v>
      </c>
      <c r="O8" s="108">
        <v>115</v>
      </c>
      <c r="P8" s="109">
        <v>45313</v>
      </c>
      <c r="Q8" s="102">
        <v>26000000</v>
      </c>
      <c r="R8" s="109">
        <v>45314</v>
      </c>
      <c r="S8" s="102">
        <v>26000000</v>
      </c>
      <c r="T8" s="105" t="s">
        <v>67</v>
      </c>
      <c r="U8" s="108">
        <v>41947381</v>
      </c>
      <c r="V8" s="106" t="s">
        <v>3560</v>
      </c>
      <c r="W8" s="111">
        <v>45314</v>
      </c>
      <c r="X8" s="111">
        <v>45314</v>
      </c>
      <c r="Y8" s="111" t="s">
        <v>77</v>
      </c>
      <c r="Z8" s="111">
        <v>45504</v>
      </c>
      <c r="AA8" s="110">
        <f t="shared" ref="AA8:AA16" si="0">+IF(Y8="1800-01-01",Z8-X8,Z8-Y8)</f>
        <v>190</v>
      </c>
      <c r="AB8" s="102">
        <v>0</v>
      </c>
      <c r="AC8" s="102">
        <v>0</v>
      </c>
      <c r="AD8" s="102">
        <v>0</v>
      </c>
      <c r="AE8" s="113" t="s">
        <v>77</v>
      </c>
      <c r="AF8" s="110">
        <f t="shared" ref="AF8:AF15" si="1">+IF(AE8="1800-01-01",0,AE8-Z8)</f>
        <v>0</v>
      </c>
      <c r="AG8" s="102">
        <v>0</v>
      </c>
      <c r="AH8" s="102">
        <v>0</v>
      </c>
      <c r="AI8" s="109" t="s">
        <v>77</v>
      </c>
      <c r="AJ8" s="105">
        <v>0</v>
      </c>
      <c r="AK8" s="109" t="s">
        <v>77</v>
      </c>
      <c r="AL8" s="109" t="s">
        <v>77</v>
      </c>
      <c r="AM8" s="110">
        <f t="shared" ref="AM8:AM16" si="2">+IF(AK8="1800-01-01",0,AL8-AK8)</f>
        <v>0</v>
      </c>
      <c r="AN8" s="110">
        <f>+K8+AC8-AH8</f>
        <v>26000000</v>
      </c>
      <c r="AO8" s="105" t="s">
        <v>69</v>
      </c>
      <c r="AP8" s="102">
        <v>26000000</v>
      </c>
      <c r="AQ8" s="105" t="s">
        <v>1214</v>
      </c>
      <c r="AR8" s="102">
        <v>0</v>
      </c>
      <c r="AS8" s="114" t="s">
        <v>77</v>
      </c>
      <c r="AT8" s="166">
        <v>18000000</v>
      </c>
      <c r="AU8" s="156">
        <f t="shared" ref="AU8:AU16" si="3">AN8-AT8</f>
        <v>8000000</v>
      </c>
      <c r="AV8" s="157">
        <f t="shared" ref="AV8:AV16" si="4">+IFERROR(AT8/AN8,"_")</f>
        <v>0.69230769230769229</v>
      </c>
      <c r="AW8" s="114" t="s">
        <v>77</v>
      </c>
      <c r="AX8" s="105" t="s">
        <v>1215</v>
      </c>
      <c r="AY8" s="188" t="s">
        <v>3601</v>
      </c>
      <c r="AZ8" s="100" t="s">
        <v>69</v>
      </c>
      <c r="BA8" s="100" t="s">
        <v>69</v>
      </c>
      <c r="BB8" s="53"/>
    </row>
    <row r="9" spans="1:72" x14ac:dyDescent="0.25">
      <c r="B9" s="116">
        <v>2024</v>
      </c>
      <c r="C9" s="119">
        <v>891780111</v>
      </c>
      <c r="D9" s="117" t="s">
        <v>64</v>
      </c>
      <c r="E9" s="118" t="s">
        <v>3600</v>
      </c>
      <c r="F9" s="119" t="s">
        <v>3599</v>
      </c>
      <c r="G9" s="119">
        <v>0</v>
      </c>
      <c r="H9" s="119" t="s">
        <v>75</v>
      </c>
      <c r="I9" s="117" t="s">
        <v>65</v>
      </c>
      <c r="J9" s="120" t="s">
        <v>3598</v>
      </c>
      <c r="K9" s="118">
        <v>22750000</v>
      </c>
      <c r="L9" s="116" t="s">
        <v>70</v>
      </c>
      <c r="M9" s="120" t="s">
        <v>3597</v>
      </c>
      <c r="N9" s="121">
        <v>1082986396</v>
      </c>
      <c r="O9" s="122">
        <v>117</v>
      </c>
      <c r="P9" s="123">
        <v>45313</v>
      </c>
      <c r="Q9" s="118">
        <v>40300000</v>
      </c>
      <c r="R9" s="123">
        <v>45314</v>
      </c>
      <c r="S9" s="118">
        <v>22750000</v>
      </c>
      <c r="T9" s="119" t="s">
        <v>67</v>
      </c>
      <c r="U9" s="122">
        <v>41947381</v>
      </c>
      <c r="V9" s="120" t="s">
        <v>3560</v>
      </c>
      <c r="W9" s="125">
        <v>45314</v>
      </c>
      <c r="X9" s="125">
        <v>45314</v>
      </c>
      <c r="Y9" s="125" t="s">
        <v>77</v>
      </c>
      <c r="Z9" s="125">
        <v>45504</v>
      </c>
      <c r="AA9" s="124">
        <f t="shared" si="0"/>
        <v>190</v>
      </c>
      <c r="AB9" s="118">
        <v>0</v>
      </c>
      <c r="AC9" s="118">
        <v>0</v>
      </c>
      <c r="AD9" s="118">
        <v>0</v>
      </c>
      <c r="AE9" s="126" t="s">
        <v>77</v>
      </c>
      <c r="AF9" s="124">
        <f t="shared" si="1"/>
        <v>0</v>
      </c>
      <c r="AG9" s="118">
        <v>0</v>
      </c>
      <c r="AH9" s="118">
        <v>0</v>
      </c>
      <c r="AI9" s="123" t="s">
        <v>77</v>
      </c>
      <c r="AJ9" s="119">
        <v>0</v>
      </c>
      <c r="AK9" s="123" t="s">
        <v>77</v>
      </c>
      <c r="AL9" s="123" t="s">
        <v>77</v>
      </c>
      <c r="AM9" s="124">
        <f t="shared" si="2"/>
        <v>0</v>
      </c>
      <c r="AN9" s="124">
        <f>+K9+AC9-AH9</f>
        <v>22750000</v>
      </c>
      <c r="AO9" s="119" t="s">
        <v>69</v>
      </c>
      <c r="AP9" s="118">
        <v>22750000</v>
      </c>
      <c r="AQ9" s="119" t="s">
        <v>1214</v>
      </c>
      <c r="AR9" s="118">
        <v>0</v>
      </c>
      <c r="AS9" s="127" t="s">
        <v>77</v>
      </c>
      <c r="AT9" s="170">
        <v>15750000</v>
      </c>
      <c r="AU9" s="160">
        <f t="shared" si="3"/>
        <v>7000000</v>
      </c>
      <c r="AV9" s="98">
        <f t="shared" si="4"/>
        <v>0.69230769230769229</v>
      </c>
      <c r="AW9" s="127" t="s">
        <v>77</v>
      </c>
      <c r="AX9" s="119" t="s">
        <v>1215</v>
      </c>
      <c r="AY9" s="172" t="s">
        <v>3596</v>
      </c>
      <c r="AZ9" s="116" t="s">
        <v>69</v>
      </c>
      <c r="BA9" s="116" t="s">
        <v>69</v>
      </c>
      <c r="BB9" s="53"/>
    </row>
    <row r="10" spans="1:72" x14ac:dyDescent="0.25">
      <c r="B10" s="116">
        <v>2024</v>
      </c>
      <c r="C10" s="119">
        <v>891780111</v>
      </c>
      <c r="D10" s="117" t="s">
        <v>64</v>
      </c>
      <c r="E10" s="118" t="s">
        <v>3595</v>
      </c>
      <c r="F10" s="189" t="s">
        <v>3594</v>
      </c>
      <c r="G10" s="119">
        <v>0</v>
      </c>
      <c r="H10" s="119" t="s">
        <v>75</v>
      </c>
      <c r="I10" s="117" t="s">
        <v>65</v>
      </c>
      <c r="J10" s="120" t="s">
        <v>3593</v>
      </c>
      <c r="K10" s="118">
        <v>15000000</v>
      </c>
      <c r="L10" s="116" t="s">
        <v>70</v>
      </c>
      <c r="M10" s="120" t="s">
        <v>3592</v>
      </c>
      <c r="N10" s="121">
        <v>1082961539</v>
      </c>
      <c r="O10" s="118">
        <v>127</v>
      </c>
      <c r="P10" s="123">
        <v>45313</v>
      </c>
      <c r="Q10" s="118">
        <v>15000000</v>
      </c>
      <c r="R10" s="123">
        <v>45314</v>
      </c>
      <c r="S10" s="118">
        <v>15000000</v>
      </c>
      <c r="T10" s="119" t="s">
        <v>67</v>
      </c>
      <c r="U10" s="122">
        <v>41947381</v>
      </c>
      <c r="V10" s="120" t="s">
        <v>3560</v>
      </c>
      <c r="W10" s="125">
        <v>45314</v>
      </c>
      <c r="X10" s="125">
        <v>45314</v>
      </c>
      <c r="Y10" s="125" t="s">
        <v>77</v>
      </c>
      <c r="Z10" s="125">
        <v>45504</v>
      </c>
      <c r="AA10" s="124">
        <f t="shared" si="0"/>
        <v>190</v>
      </c>
      <c r="AB10" s="118">
        <v>1</v>
      </c>
      <c r="AC10" s="118">
        <v>2550000</v>
      </c>
      <c r="AD10" s="118">
        <v>1</v>
      </c>
      <c r="AE10" s="125">
        <v>45504</v>
      </c>
      <c r="AF10" s="124">
        <f t="shared" si="1"/>
        <v>0</v>
      </c>
      <c r="AG10" s="118">
        <v>0</v>
      </c>
      <c r="AH10" s="118">
        <v>0</v>
      </c>
      <c r="AI10" s="123" t="s">
        <v>77</v>
      </c>
      <c r="AJ10" s="119">
        <v>0</v>
      </c>
      <c r="AK10" s="123" t="s">
        <v>77</v>
      </c>
      <c r="AL10" s="123" t="s">
        <v>77</v>
      </c>
      <c r="AM10" s="124">
        <f t="shared" si="2"/>
        <v>0</v>
      </c>
      <c r="AN10" s="124">
        <f>+K10+AC10-AH10</f>
        <v>17550000</v>
      </c>
      <c r="AO10" s="119" t="s">
        <v>69</v>
      </c>
      <c r="AP10" s="118">
        <v>15000000</v>
      </c>
      <c r="AQ10" s="119" t="s">
        <v>1214</v>
      </c>
      <c r="AR10" s="118">
        <v>0</v>
      </c>
      <c r="AS10" s="127" t="s">
        <v>77</v>
      </c>
      <c r="AT10" s="170">
        <v>12150000</v>
      </c>
      <c r="AU10" s="160">
        <f t="shared" si="3"/>
        <v>5400000</v>
      </c>
      <c r="AV10" s="98">
        <f t="shared" si="4"/>
        <v>0.69230769230769229</v>
      </c>
      <c r="AW10" s="127" t="s">
        <v>77</v>
      </c>
      <c r="AX10" s="119" t="s">
        <v>1215</v>
      </c>
      <c r="AY10" s="172" t="s">
        <v>3591</v>
      </c>
      <c r="AZ10" s="116" t="s">
        <v>69</v>
      </c>
      <c r="BA10" s="116" t="s">
        <v>69</v>
      </c>
    </row>
    <row r="11" spans="1:72" x14ac:dyDescent="0.25">
      <c r="B11" s="116">
        <v>2024</v>
      </c>
      <c r="C11" s="119">
        <v>891780111</v>
      </c>
      <c r="D11" s="117" t="s">
        <v>64</v>
      </c>
      <c r="E11" s="118" t="s">
        <v>3590</v>
      </c>
      <c r="F11" s="119" t="s">
        <v>3589</v>
      </c>
      <c r="G11" s="119">
        <v>0</v>
      </c>
      <c r="H11" s="119" t="s">
        <v>75</v>
      </c>
      <c r="I11" s="117" t="s">
        <v>65</v>
      </c>
      <c r="J11" s="120" t="s">
        <v>3588</v>
      </c>
      <c r="K11" s="118">
        <v>17550000</v>
      </c>
      <c r="L11" s="116" t="s">
        <v>70</v>
      </c>
      <c r="M11" s="120" t="s">
        <v>3587</v>
      </c>
      <c r="N11" s="121">
        <v>1082845936</v>
      </c>
      <c r="O11" s="118">
        <v>117</v>
      </c>
      <c r="P11" s="123">
        <v>45313</v>
      </c>
      <c r="Q11" s="118">
        <v>40300000</v>
      </c>
      <c r="R11" s="123">
        <v>45315</v>
      </c>
      <c r="S11" s="118">
        <v>17500000</v>
      </c>
      <c r="T11" s="119" t="s">
        <v>67</v>
      </c>
      <c r="U11" s="122">
        <v>41947381</v>
      </c>
      <c r="V11" s="120" t="s">
        <v>3560</v>
      </c>
      <c r="W11" s="125">
        <v>45315</v>
      </c>
      <c r="X11" s="125">
        <v>45315</v>
      </c>
      <c r="Y11" s="125" t="s">
        <v>77</v>
      </c>
      <c r="Z11" s="125">
        <v>45504</v>
      </c>
      <c r="AA11" s="124">
        <f t="shared" si="0"/>
        <v>189</v>
      </c>
      <c r="AB11" s="118">
        <v>0</v>
      </c>
      <c r="AC11" s="118">
        <v>0</v>
      </c>
      <c r="AD11" s="118">
        <v>0</v>
      </c>
      <c r="AE11" s="126" t="s">
        <v>77</v>
      </c>
      <c r="AF11" s="124">
        <f t="shared" si="1"/>
        <v>0</v>
      </c>
      <c r="AG11" s="118">
        <v>0</v>
      </c>
      <c r="AH11" s="118">
        <v>0</v>
      </c>
      <c r="AI11" s="123" t="s">
        <v>77</v>
      </c>
      <c r="AJ11" s="119">
        <v>0</v>
      </c>
      <c r="AK11" s="123" t="s">
        <v>77</v>
      </c>
      <c r="AL11" s="123" t="s">
        <v>77</v>
      </c>
      <c r="AM11" s="124">
        <f t="shared" si="2"/>
        <v>0</v>
      </c>
      <c r="AN11" s="124">
        <f>+K11+AC11-AH11</f>
        <v>17550000</v>
      </c>
      <c r="AO11" s="119" t="s">
        <v>69</v>
      </c>
      <c r="AP11" s="118">
        <v>17550000</v>
      </c>
      <c r="AQ11" s="119" t="s">
        <v>1214</v>
      </c>
      <c r="AR11" s="118">
        <v>0</v>
      </c>
      <c r="AS11" s="127" t="s">
        <v>77</v>
      </c>
      <c r="AT11" s="170">
        <v>12150000</v>
      </c>
      <c r="AU11" s="160">
        <f t="shared" si="3"/>
        <v>5400000</v>
      </c>
      <c r="AV11" s="98">
        <f t="shared" si="4"/>
        <v>0.69230769230769229</v>
      </c>
      <c r="AW11" s="127" t="s">
        <v>77</v>
      </c>
      <c r="AX11" s="119" t="s">
        <v>1215</v>
      </c>
      <c r="AY11" s="172" t="s">
        <v>3586</v>
      </c>
      <c r="AZ11" s="116" t="s">
        <v>69</v>
      </c>
      <c r="BA11" s="116" t="s">
        <v>69</v>
      </c>
    </row>
    <row r="12" spans="1:72" x14ac:dyDescent="0.25">
      <c r="B12" s="116">
        <v>2024</v>
      </c>
      <c r="C12" s="119">
        <v>891780111</v>
      </c>
      <c r="D12" s="117" t="s">
        <v>64</v>
      </c>
      <c r="E12" s="118" t="s">
        <v>3585</v>
      </c>
      <c r="F12" s="119" t="s">
        <v>3584</v>
      </c>
      <c r="G12" s="119">
        <v>0</v>
      </c>
      <c r="H12" s="119" t="s">
        <v>75</v>
      </c>
      <c r="I12" s="117" t="s">
        <v>65</v>
      </c>
      <c r="J12" s="120" t="s">
        <v>3583</v>
      </c>
      <c r="K12" s="118">
        <v>9900000</v>
      </c>
      <c r="L12" s="116" t="s">
        <v>70</v>
      </c>
      <c r="M12" s="120" t="s">
        <v>3582</v>
      </c>
      <c r="N12" s="121">
        <v>1083027929</v>
      </c>
      <c r="O12" s="118">
        <v>116</v>
      </c>
      <c r="P12" s="123">
        <v>45313</v>
      </c>
      <c r="Q12" s="118">
        <v>99000000</v>
      </c>
      <c r="R12" s="123">
        <v>45323</v>
      </c>
      <c r="S12" s="118">
        <v>9900000</v>
      </c>
      <c r="T12" s="119" t="s">
        <v>67</v>
      </c>
      <c r="U12" s="122">
        <v>41947381</v>
      </c>
      <c r="V12" s="120" t="s">
        <v>3560</v>
      </c>
      <c r="W12" s="123">
        <v>45323</v>
      </c>
      <c r="X12" s="123">
        <v>45323</v>
      </c>
      <c r="Y12" s="125" t="s">
        <v>77</v>
      </c>
      <c r="Z12" s="125">
        <v>45412</v>
      </c>
      <c r="AA12" s="124">
        <f t="shared" si="0"/>
        <v>89</v>
      </c>
      <c r="AB12" s="118">
        <v>0</v>
      </c>
      <c r="AC12" s="118">
        <v>0</v>
      </c>
      <c r="AD12" s="118">
        <v>0</v>
      </c>
      <c r="AE12" s="126" t="s">
        <v>77</v>
      </c>
      <c r="AF12" s="124">
        <f t="shared" si="1"/>
        <v>0</v>
      </c>
      <c r="AG12" s="118">
        <v>0</v>
      </c>
      <c r="AH12" s="118">
        <v>0</v>
      </c>
      <c r="AI12" s="123" t="s">
        <v>77</v>
      </c>
      <c r="AJ12" s="119">
        <v>1</v>
      </c>
      <c r="AK12" s="123">
        <v>45390</v>
      </c>
      <c r="AL12" s="123">
        <v>45512</v>
      </c>
      <c r="AM12" s="124">
        <f t="shared" si="2"/>
        <v>122</v>
      </c>
      <c r="AN12" s="124">
        <f>+K12+AC12-AH12</f>
        <v>9900000</v>
      </c>
      <c r="AO12" s="119" t="s">
        <v>69</v>
      </c>
      <c r="AP12" s="118">
        <v>9900000</v>
      </c>
      <c r="AQ12" s="119" t="s">
        <v>1214</v>
      </c>
      <c r="AR12" s="118">
        <v>0</v>
      </c>
      <c r="AS12" s="127" t="s">
        <v>77</v>
      </c>
      <c r="AT12" s="170">
        <v>8100000</v>
      </c>
      <c r="AU12" s="160">
        <f t="shared" si="3"/>
        <v>1800000</v>
      </c>
      <c r="AV12" s="98">
        <f t="shared" si="4"/>
        <v>0.81818181818181823</v>
      </c>
      <c r="AW12" s="127" t="s">
        <v>77</v>
      </c>
      <c r="AX12" s="119" t="s">
        <v>3581</v>
      </c>
      <c r="AY12" s="172" t="s">
        <v>3580</v>
      </c>
      <c r="AZ12" s="116" t="s">
        <v>69</v>
      </c>
      <c r="BA12" s="116" t="s">
        <v>69</v>
      </c>
    </row>
    <row r="13" spans="1:72" x14ac:dyDescent="0.25">
      <c r="B13" s="116">
        <v>2024</v>
      </c>
      <c r="C13" s="119">
        <v>891780111</v>
      </c>
      <c r="D13" s="117" t="s">
        <v>64</v>
      </c>
      <c r="E13" s="118" t="s">
        <v>3579</v>
      </c>
      <c r="F13" s="119" t="s">
        <v>3578</v>
      </c>
      <c r="G13" s="119">
        <v>0</v>
      </c>
      <c r="H13" s="119" t="s">
        <v>75</v>
      </c>
      <c r="I13" s="117" t="s">
        <v>65</v>
      </c>
      <c r="J13" s="120" t="s">
        <v>3577</v>
      </c>
      <c r="K13" s="118">
        <v>22165000</v>
      </c>
      <c r="L13" s="116" t="s">
        <v>70</v>
      </c>
      <c r="M13" s="120" t="s">
        <v>3576</v>
      </c>
      <c r="N13" s="121">
        <v>60385970</v>
      </c>
      <c r="O13" s="118">
        <v>158</v>
      </c>
      <c r="P13" s="123">
        <v>45316</v>
      </c>
      <c r="Q13" s="118">
        <v>22165000</v>
      </c>
      <c r="R13" s="123">
        <v>45324</v>
      </c>
      <c r="S13" s="118">
        <v>22165000</v>
      </c>
      <c r="T13" s="119" t="s">
        <v>67</v>
      </c>
      <c r="U13" s="122">
        <v>41947381</v>
      </c>
      <c r="V13" s="120" t="s">
        <v>3560</v>
      </c>
      <c r="W13" s="123">
        <v>45324</v>
      </c>
      <c r="X13" s="123">
        <v>45324</v>
      </c>
      <c r="Y13" s="125" t="s">
        <v>77</v>
      </c>
      <c r="Z13" s="123">
        <v>45338</v>
      </c>
      <c r="AA13" s="124">
        <f t="shared" si="0"/>
        <v>14</v>
      </c>
      <c r="AB13" s="118">
        <v>0</v>
      </c>
      <c r="AC13" s="118">
        <v>0</v>
      </c>
      <c r="AD13" s="118">
        <v>0</v>
      </c>
      <c r="AE13" s="126" t="s">
        <v>77</v>
      </c>
      <c r="AF13" s="124">
        <f t="shared" si="1"/>
        <v>0</v>
      </c>
      <c r="AG13" s="118">
        <v>0</v>
      </c>
      <c r="AH13" s="118">
        <v>0</v>
      </c>
      <c r="AI13" s="123" t="s">
        <v>77</v>
      </c>
      <c r="AJ13" s="119">
        <v>0</v>
      </c>
      <c r="AK13" s="123" t="s">
        <v>77</v>
      </c>
      <c r="AL13" s="123" t="s">
        <v>77</v>
      </c>
      <c r="AM13" s="124">
        <f t="shared" si="2"/>
        <v>0</v>
      </c>
      <c r="AN13" s="124">
        <f>+K13+AC13-AH13</f>
        <v>22165000</v>
      </c>
      <c r="AO13" s="119" t="s">
        <v>69</v>
      </c>
      <c r="AP13" s="118">
        <v>22165000</v>
      </c>
      <c r="AQ13" s="119" t="s">
        <v>1214</v>
      </c>
      <c r="AR13" s="118">
        <v>0</v>
      </c>
      <c r="AS13" s="127" t="s">
        <v>77</v>
      </c>
      <c r="AT13" s="170">
        <v>22165000</v>
      </c>
      <c r="AU13" s="160">
        <f t="shared" si="3"/>
        <v>0</v>
      </c>
      <c r="AV13" s="98">
        <f t="shared" si="4"/>
        <v>1</v>
      </c>
      <c r="AW13" s="127" t="s">
        <v>77</v>
      </c>
      <c r="AX13" s="119" t="s">
        <v>1497</v>
      </c>
      <c r="AY13" s="172" t="s">
        <v>3575</v>
      </c>
      <c r="AZ13" s="116" t="s">
        <v>69</v>
      </c>
      <c r="BA13" s="116" t="s">
        <v>69</v>
      </c>
    </row>
    <row r="14" spans="1:72" x14ac:dyDescent="0.25">
      <c r="B14" s="116">
        <v>2024</v>
      </c>
      <c r="C14" s="119">
        <v>891780111</v>
      </c>
      <c r="D14" s="117" t="s">
        <v>64</v>
      </c>
      <c r="E14" s="118" t="s">
        <v>3574</v>
      </c>
      <c r="F14" s="119" t="s">
        <v>3573</v>
      </c>
      <c r="G14" s="119">
        <v>0</v>
      </c>
      <c r="H14" s="119" t="s">
        <v>75</v>
      </c>
      <c r="I14" s="117" t="s">
        <v>65</v>
      </c>
      <c r="J14" s="124" t="s">
        <v>3572</v>
      </c>
      <c r="K14" s="124">
        <v>34319600</v>
      </c>
      <c r="L14" s="116" t="s">
        <v>70</v>
      </c>
      <c r="M14" s="120" t="s">
        <v>3571</v>
      </c>
      <c r="N14" s="121">
        <v>860002400</v>
      </c>
      <c r="O14" s="118">
        <v>319</v>
      </c>
      <c r="P14" s="123">
        <v>45329</v>
      </c>
      <c r="Q14" s="118">
        <v>34319600</v>
      </c>
      <c r="R14" s="123">
        <v>45330</v>
      </c>
      <c r="S14" s="118">
        <v>34319600</v>
      </c>
      <c r="T14" s="119" t="s">
        <v>67</v>
      </c>
      <c r="U14" s="122">
        <v>41947381</v>
      </c>
      <c r="V14" s="120" t="s">
        <v>3560</v>
      </c>
      <c r="W14" s="123">
        <v>45330</v>
      </c>
      <c r="X14" s="123">
        <v>45330</v>
      </c>
      <c r="Y14" s="125" t="s">
        <v>77</v>
      </c>
      <c r="Z14" s="123">
        <v>45696</v>
      </c>
      <c r="AA14" s="124">
        <f t="shared" si="0"/>
        <v>366</v>
      </c>
      <c r="AB14" s="118">
        <v>0</v>
      </c>
      <c r="AC14" s="118">
        <v>0</v>
      </c>
      <c r="AD14" s="118">
        <v>0</v>
      </c>
      <c r="AE14" s="119" t="s">
        <v>77</v>
      </c>
      <c r="AF14" s="124">
        <f t="shared" si="1"/>
        <v>0</v>
      </c>
      <c r="AG14" s="118">
        <v>0</v>
      </c>
      <c r="AH14" s="118">
        <v>0</v>
      </c>
      <c r="AI14" s="119" t="s">
        <v>77</v>
      </c>
      <c r="AJ14" s="119">
        <v>0</v>
      </c>
      <c r="AK14" s="119" t="s">
        <v>77</v>
      </c>
      <c r="AL14" s="119" t="s">
        <v>77</v>
      </c>
      <c r="AM14" s="124">
        <f t="shared" si="2"/>
        <v>0</v>
      </c>
      <c r="AN14" s="124">
        <f>+K14+AC14-AH14</f>
        <v>34319600</v>
      </c>
      <c r="AO14" s="119" t="s">
        <v>69</v>
      </c>
      <c r="AP14" s="118">
        <v>34319600</v>
      </c>
      <c r="AQ14" s="119" t="s">
        <v>1214</v>
      </c>
      <c r="AR14" s="118">
        <v>0</v>
      </c>
      <c r="AS14" s="119" t="s">
        <v>77</v>
      </c>
      <c r="AT14" s="170">
        <v>23086000</v>
      </c>
      <c r="AU14" s="160">
        <f t="shared" si="3"/>
        <v>11233600</v>
      </c>
      <c r="AV14" s="98">
        <f t="shared" si="4"/>
        <v>0.67267683772538145</v>
      </c>
      <c r="AW14" s="127" t="s">
        <v>77</v>
      </c>
      <c r="AX14" s="119" t="s">
        <v>1215</v>
      </c>
      <c r="AY14" s="172" t="s">
        <v>3570</v>
      </c>
      <c r="AZ14" s="116" t="s">
        <v>69</v>
      </c>
      <c r="BA14" s="116" t="s">
        <v>69</v>
      </c>
    </row>
    <row r="15" spans="1:72" x14ac:dyDescent="0.25">
      <c r="B15" s="116">
        <v>2024</v>
      </c>
      <c r="C15" s="119">
        <v>891780111</v>
      </c>
      <c r="D15" s="117" t="s">
        <v>64</v>
      </c>
      <c r="E15" s="118" t="s">
        <v>3569</v>
      </c>
      <c r="F15" s="119" t="s">
        <v>3568</v>
      </c>
      <c r="G15" s="119">
        <v>0</v>
      </c>
      <c r="H15" s="119" t="s">
        <v>75</v>
      </c>
      <c r="I15" s="117" t="s">
        <v>65</v>
      </c>
      <c r="J15" s="120" t="s">
        <v>3567</v>
      </c>
      <c r="K15" s="118">
        <v>1400000</v>
      </c>
      <c r="L15" s="116" t="s">
        <v>70</v>
      </c>
      <c r="M15" s="120" t="s">
        <v>3566</v>
      </c>
      <c r="N15" s="121">
        <v>1082887911</v>
      </c>
      <c r="O15" s="118">
        <v>327</v>
      </c>
      <c r="P15" s="123">
        <v>45331</v>
      </c>
      <c r="Q15" s="118">
        <v>1400000</v>
      </c>
      <c r="R15" s="123">
        <v>45331</v>
      </c>
      <c r="S15" s="118">
        <v>1400000</v>
      </c>
      <c r="T15" s="119" t="s">
        <v>67</v>
      </c>
      <c r="U15" s="122">
        <v>41947381</v>
      </c>
      <c r="V15" s="120" t="s">
        <v>3560</v>
      </c>
      <c r="W15" s="123">
        <v>45342</v>
      </c>
      <c r="X15" s="123">
        <v>45342</v>
      </c>
      <c r="Y15" s="125" t="s">
        <v>77</v>
      </c>
      <c r="Z15" s="123">
        <v>45351</v>
      </c>
      <c r="AA15" s="124">
        <f t="shared" si="0"/>
        <v>9</v>
      </c>
      <c r="AB15" s="118">
        <v>0</v>
      </c>
      <c r="AC15" s="118">
        <v>0</v>
      </c>
      <c r="AD15" s="118">
        <v>0</v>
      </c>
      <c r="AE15" s="119" t="s">
        <v>77</v>
      </c>
      <c r="AF15" s="124">
        <f t="shared" si="1"/>
        <v>0</v>
      </c>
      <c r="AG15" s="118">
        <v>0</v>
      </c>
      <c r="AH15" s="118">
        <v>0</v>
      </c>
      <c r="AI15" s="119" t="s">
        <v>77</v>
      </c>
      <c r="AJ15" s="119">
        <v>0</v>
      </c>
      <c r="AK15" s="119" t="s">
        <v>77</v>
      </c>
      <c r="AL15" s="119" t="s">
        <v>77</v>
      </c>
      <c r="AM15" s="124">
        <f t="shared" si="2"/>
        <v>0</v>
      </c>
      <c r="AN15" s="124">
        <f>+K15+AC15-AH15</f>
        <v>1400000</v>
      </c>
      <c r="AO15" s="119" t="s">
        <v>69</v>
      </c>
      <c r="AP15" s="118">
        <v>1400000</v>
      </c>
      <c r="AQ15" s="119" t="s">
        <v>1214</v>
      </c>
      <c r="AR15" s="118">
        <v>0</v>
      </c>
      <c r="AS15" s="119" t="s">
        <v>77</v>
      </c>
      <c r="AT15" s="170">
        <v>1400000</v>
      </c>
      <c r="AU15" s="160">
        <f t="shared" si="3"/>
        <v>0</v>
      </c>
      <c r="AV15" s="98">
        <f t="shared" si="4"/>
        <v>1</v>
      </c>
      <c r="AW15" s="127" t="s">
        <v>77</v>
      </c>
      <c r="AX15" s="119" t="s">
        <v>1497</v>
      </c>
      <c r="AY15" s="172" t="s">
        <v>3565</v>
      </c>
      <c r="AZ15" s="116" t="s">
        <v>69</v>
      </c>
      <c r="BA15" s="116" t="s">
        <v>69</v>
      </c>
    </row>
    <row r="16" spans="1:72" ht="15.75" thickBot="1" x14ac:dyDescent="0.3">
      <c r="B16" s="128">
        <v>2024</v>
      </c>
      <c r="C16" s="131">
        <v>891780111</v>
      </c>
      <c r="D16" s="129" t="s">
        <v>64</v>
      </c>
      <c r="E16" s="130" t="s">
        <v>3564</v>
      </c>
      <c r="F16" s="131" t="s">
        <v>3563</v>
      </c>
      <c r="G16" s="131">
        <v>0</v>
      </c>
      <c r="H16" s="131" t="s">
        <v>75</v>
      </c>
      <c r="I16" s="129" t="s">
        <v>65</v>
      </c>
      <c r="J16" s="133" t="s">
        <v>3562</v>
      </c>
      <c r="K16" s="130">
        <v>12000000</v>
      </c>
      <c r="L16" s="128" t="s">
        <v>70</v>
      </c>
      <c r="M16" s="133" t="s">
        <v>3561</v>
      </c>
      <c r="N16" s="134">
        <v>57434146</v>
      </c>
      <c r="O16" s="130">
        <v>698</v>
      </c>
      <c r="P16" s="137">
        <v>45366</v>
      </c>
      <c r="Q16" s="130">
        <v>12000000</v>
      </c>
      <c r="R16" s="140">
        <v>45371</v>
      </c>
      <c r="S16" s="130">
        <v>12000000</v>
      </c>
      <c r="T16" s="131" t="s">
        <v>67</v>
      </c>
      <c r="U16" s="173">
        <v>41947381</v>
      </c>
      <c r="V16" s="133" t="s">
        <v>3560</v>
      </c>
      <c r="W16" s="137">
        <v>45371</v>
      </c>
      <c r="X16" s="137">
        <v>45371</v>
      </c>
      <c r="Y16" s="137" t="s">
        <v>77</v>
      </c>
      <c r="Z16" s="140">
        <v>45493</v>
      </c>
      <c r="AA16" s="136">
        <f t="shared" si="0"/>
        <v>122</v>
      </c>
      <c r="AB16" s="130">
        <v>0</v>
      </c>
      <c r="AC16" s="130">
        <v>0</v>
      </c>
      <c r="AD16" s="130">
        <v>0</v>
      </c>
      <c r="AE16" s="131" t="s">
        <v>77</v>
      </c>
      <c r="AF16" s="136">
        <f>+IF(AE16="1800-01-01",0,AE16-#REF!)</f>
        <v>0</v>
      </c>
      <c r="AG16" s="130">
        <v>0</v>
      </c>
      <c r="AH16" s="130">
        <v>0</v>
      </c>
      <c r="AI16" s="131" t="s">
        <v>77</v>
      </c>
      <c r="AJ16" s="131">
        <v>0</v>
      </c>
      <c r="AK16" s="131" t="s">
        <v>77</v>
      </c>
      <c r="AL16" s="131" t="s">
        <v>77</v>
      </c>
      <c r="AM16" s="136">
        <f t="shared" si="2"/>
        <v>0</v>
      </c>
      <c r="AN16" s="136">
        <f>+K16+AC16-AH16</f>
        <v>12000000</v>
      </c>
      <c r="AO16" s="131" t="s">
        <v>69</v>
      </c>
      <c r="AP16" s="130">
        <v>12000000</v>
      </c>
      <c r="AQ16" s="131" t="s">
        <v>1214</v>
      </c>
      <c r="AR16" s="130">
        <v>0</v>
      </c>
      <c r="AS16" s="131" t="s">
        <v>77</v>
      </c>
      <c r="AT16" s="190">
        <v>6000000</v>
      </c>
      <c r="AU16" s="162">
        <f t="shared" si="3"/>
        <v>6000000</v>
      </c>
      <c r="AV16" s="163">
        <f t="shared" si="4"/>
        <v>0.5</v>
      </c>
      <c r="AW16" s="142" t="s">
        <v>77</v>
      </c>
      <c r="AX16" s="131" t="s">
        <v>1215</v>
      </c>
      <c r="AY16" s="174" t="s">
        <v>3559</v>
      </c>
      <c r="AZ16" s="128" t="s">
        <v>69</v>
      </c>
      <c r="BA16" s="128" t="s">
        <v>69</v>
      </c>
    </row>
    <row r="17" spans="2:53" s="7" customFormat="1" ht="15.75" thickBot="1" x14ac:dyDescent="0.3">
      <c r="B17" s="497" t="s">
        <v>71</v>
      </c>
      <c r="C17" s="498"/>
      <c r="D17" s="499"/>
      <c r="E17" s="82">
        <f>+SUBTOTAL(3,E8:E16)</f>
        <v>9</v>
      </c>
      <c r="F17" s="83"/>
      <c r="G17" s="84"/>
      <c r="H17" s="84"/>
      <c r="I17" s="84"/>
      <c r="J17" s="84"/>
      <c r="K17" s="85">
        <f>SUM(K8:K16)</f>
        <v>161084600</v>
      </c>
      <c r="L17" s="500"/>
      <c r="M17" s="501"/>
      <c r="N17" s="501"/>
      <c r="O17" s="501"/>
      <c r="P17" s="501"/>
      <c r="Q17" s="501"/>
      <c r="R17" s="501"/>
      <c r="S17" s="501"/>
      <c r="T17" s="501"/>
      <c r="U17" s="501"/>
      <c r="V17" s="501"/>
      <c r="W17" s="501"/>
      <c r="X17" s="501"/>
      <c r="Y17" s="501"/>
      <c r="Z17" s="501"/>
      <c r="AA17" s="502"/>
      <c r="AB17" s="86">
        <f>SUM(AB8:AB16)</f>
        <v>1</v>
      </c>
      <c r="AC17" s="87">
        <f>SUM(AC8:AC16)</f>
        <v>2550000</v>
      </c>
      <c r="AD17" s="87">
        <f>SUM(AD8:AD16)</f>
        <v>1</v>
      </c>
      <c r="AE17" s="88"/>
      <c r="AF17" s="87">
        <f>SUM(AF8:AF16)</f>
        <v>0</v>
      </c>
      <c r="AG17" s="87">
        <f>SUM(AG8:AG16)</f>
        <v>0</v>
      </c>
      <c r="AH17" s="89">
        <f>SUM(AH8:AH16)</f>
        <v>0</v>
      </c>
      <c r="AI17" s="88"/>
      <c r="AJ17" s="90">
        <f>SUM(AJ8:AJ16)</f>
        <v>1</v>
      </c>
      <c r="AK17" s="500"/>
      <c r="AL17" s="501"/>
      <c r="AM17" s="502"/>
      <c r="AN17" s="86">
        <f>SUM(AN8:AN16)</f>
        <v>163634600</v>
      </c>
      <c r="AO17" s="88"/>
      <c r="AP17" s="91">
        <f>SUM(AP8:AP16)</f>
        <v>161084600</v>
      </c>
      <c r="AQ17" s="88"/>
      <c r="AR17" s="87">
        <f>SUM(AR8:AR16)</f>
        <v>0</v>
      </c>
      <c r="AS17" s="88"/>
      <c r="AT17" s="92">
        <f>SUM(AT8:AT16)</f>
        <v>118801000</v>
      </c>
      <c r="AU17" s="93">
        <f>SUM(AU8:AU16)</f>
        <v>44833600</v>
      </c>
      <c r="AV17" s="515"/>
      <c r="AW17" s="516"/>
      <c r="AX17" s="516"/>
      <c r="AY17" s="516"/>
      <c r="AZ17" s="516"/>
      <c r="BA17" s="517"/>
    </row>
  </sheetData>
  <sheetProtection formatCells="0" formatColumns="0" formatRows="0" insertRows="0" deleteRows="0" autoFilter="0"/>
  <mergeCells count="22">
    <mergeCell ref="B3:C6"/>
    <mergeCell ref="D3:G4"/>
    <mergeCell ref="H3:I5"/>
    <mergeCell ref="E6:G6"/>
    <mergeCell ref="AV17:BA17"/>
    <mergeCell ref="AO6:AP6"/>
    <mergeCell ref="B17:D17"/>
    <mergeCell ref="L17:AA17"/>
    <mergeCell ref="AY6:BA6"/>
    <mergeCell ref="M6:N6"/>
    <mergeCell ref="O6:Q6"/>
    <mergeCell ref="R6:S6"/>
    <mergeCell ref="AK17:AM17"/>
    <mergeCell ref="T6:V6"/>
    <mergeCell ref="AV6:AX6"/>
    <mergeCell ref="AQ6:AU6"/>
    <mergeCell ref="F5:G5"/>
    <mergeCell ref="AB5:AM5"/>
    <mergeCell ref="W6:AA6"/>
    <mergeCell ref="AB6:AF6"/>
    <mergeCell ref="AG6:AI6"/>
    <mergeCell ref="AJ6:AM6"/>
  </mergeCells>
  <conditionalFormatting sqref="F5 E6">
    <cfRule type="containsText" dxfId="20" priority="5" operator="containsText" text="Seleccione Ordenador">
      <formula>NOT(ISERROR(SEARCH("Seleccione Ordenador",E5)))</formula>
    </cfRule>
  </conditionalFormatting>
  <conditionalFormatting sqref="F11">
    <cfRule type="colorScale" priority="3">
      <colorScale>
        <cfvo type="min"/>
        <cfvo type="max"/>
        <color theme="5" tint="0.59999389629810485"/>
        <color rgb="FFFFEF9C"/>
      </colorScale>
    </cfRule>
  </conditionalFormatting>
  <conditionalFormatting sqref="F5:G5">
    <cfRule type="colorScale" priority="4">
      <colorScale>
        <cfvo type="min"/>
        <cfvo type="percentile" val="50"/>
        <cfvo type="max"/>
        <color rgb="FFF8696B"/>
        <color rgb="FFFFEB84"/>
        <color rgb="FF63BE7B"/>
      </colorScale>
    </cfRule>
  </conditionalFormatting>
  <conditionalFormatting sqref="AA8:AA16 AF8:AF16 AU8:AV16 AO9 AM9:AN15">
    <cfRule type="expression" dxfId="19" priority="1">
      <formula>+_xlfn.ISFORMULA(AA8)</formula>
    </cfRule>
  </conditionalFormatting>
  <conditionalFormatting sqref="AM8:AO8 AO10:AP12 AO13 AO14:AP15 AM16:AP16">
    <cfRule type="expression" dxfId="18" priority="2">
      <formula>+_xlfn.ISFORMULA(AM8)</formula>
    </cfRule>
  </conditionalFormatting>
  <dataValidations count="9">
    <dataValidation type="list" allowBlank="1" showInputMessage="1" showErrorMessage="1" sqref="H8:H16" xr:uid="{0702C2A5-72D9-4820-8D3B-D816F8654FDD}">
      <formula1>"OTRO SECTOR"</formula1>
    </dataValidation>
    <dataValidation type="list" allowBlank="1" showInputMessage="1" showErrorMessage="1" sqref="L8:L16" xr:uid="{EE8EE2F2-8BC1-46D7-B28C-9776309D777D}">
      <formula1>"DIRECTA"</formula1>
    </dataValidation>
    <dataValidation type="list" allowBlank="1" showInputMessage="1" showErrorMessage="1" sqref="I8:I16" xr:uid="{824282D2-6949-47C9-9CE1-93CEB98509B5}">
      <formula1>"FUNCIONAMIENTO,INVERSION,OTROS"</formula1>
    </dataValidation>
    <dataValidation type="list" allowBlank="1" showInputMessage="1" showErrorMessage="1" sqref="AX8:AX16" xr:uid="{63DA7620-CE4C-4F8A-896E-61CFBC4FF58E}">
      <formula1>"Por iniciar,En ejecucion,Suspendido,Terminado,Liquidado"</formula1>
    </dataValidation>
    <dataValidation type="list" allowBlank="1" showInputMessage="1" showErrorMessage="1" sqref="BA8:BA16" xr:uid="{7299B4FF-1FDF-4CCF-8E6C-D62CC1F07AC6}">
      <formula1>"SI,NA por TIPO Contrato"</formula1>
    </dataValidation>
    <dataValidation type="list" allowBlank="1" showInputMessage="1" showErrorMessage="1" sqref="AZ8:AZ16" xr:uid="{C999323E-82E4-4B22-A9EA-DF4DDEFC5E8D}">
      <formula1>"SI,NO HA INICIADO"</formula1>
    </dataValidation>
    <dataValidation type="list" allowBlank="1" showInputMessage="1" showErrorMessage="1" sqref="T8:T16 AQ8:AQ12 AO8:AO16" xr:uid="{301B71B2-D3E4-4E77-88BC-DCB7485E0C66}">
      <formula1>"SI,NO"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s>
  <hyperlinks>
    <hyperlink ref="AY9" r:id="rId1" xr:uid="{F3EFD554-6928-4476-A622-83F23E020D4D}"/>
    <hyperlink ref="AY10" r:id="rId2" xr:uid="{4D80939B-A2B2-4026-A1BB-15E0314C0785}"/>
    <hyperlink ref="AY15" r:id="rId3" xr:uid="{FC1E6B14-81F7-4479-A68E-4DA62FC3412B}"/>
    <hyperlink ref="AY16" r:id="rId4" xr:uid="{FA4FD033-0211-4C6F-8C08-C4390EBA4616}"/>
  </hyperlinks>
  <pageMargins left="0.7" right="0.7" top="0.75" bottom="0.75" header="0.3" footer="0.3"/>
  <pageSetup orientation="portrait" horizontalDpi="300" verticalDpi="300"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F48E4-BA3B-4EC8-81E6-823073575709}">
  <dimension ref="A1:BT32"/>
  <sheetViews>
    <sheetView showGridLines="0" zoomScaleNormal="100" workbookViewId="0">
      <selection activeCell="AV32" sqref="AV32:BA32"/>
    </sheetView>
  </sheetViews>
  <sheetFormatPr baseColWidth="10" defaultRowHeight="15" x14ac:dyDescent="0.25"/>
  <cols>
    <col min="1" max="1" width="2.5703125" customWidth="1"/>
    <col min="2" max="2" width="9.28515625" customWidth="1"/>
    <col min="3" max="3" width="13.5703125" customWidth="1"/>
    <col min="4" max="4" width="26.140625" customWidth="1"/>
    <col min="5" max="5" width="18.140625" customWidth="1"/>
    <col min="6" max="6" width="15.7109375" customWidth="1"/>
    <col min="7" max="7" width="8.71093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2.5703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 min="53" max="53" width="17.8554687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3753</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02" t="s">
        <v>3752</v>
      </c>
      <c r="F8" s="102" t="s">
        <v>3751</v>
      </c>
      <c r="G8" s="105">
        <v>0</v>
      </c>
      <c r="H8" s="105" t="s">
        <v>75</v>
      </c>
      <c r="I8" s="101" t="s">
        <v>65</v>
      </c>
      <c r="J8" s="106" t="s">
        <v>3750</v>
      </c>
      <c r="K8" s="102">
        <v>24200000</v>
      </c>
      <c r="L8" s="100" t="s">
        <v>70</v>
      </c>
      <c r="M8" s="106" t="s">
        <v>3749</v>
      </c>
      <c r="N8" s="107">
        <v>49778889</v>
      </c>
      <c r="O8" s="108">
        <v>94</v>
      </c>
      <c r="P8" s="192">
        <v>45309</v>
      </c>
      <c r="Q8" s="102">
        <v>24200000</v>
      </c>
      <c r="R8" s="192">
        <v>45320</v>
      </c>
      <c r="S8" s="102">
        <v>24200000</v>
      </c>
      <c r="T8" s="105" t="s">
        <v>69</v>
      </c>
      <c r="U8" s="108">
        <v>1082943047</v>
      </c>
      <c r="V8" s="106" t="s">
        <v>3678</v>
      </c>
      <c r="W8" s="192">
        <v>45320</v>
      </c>
      <c r="X8" s="192">
        <v>45323</v>
      </c>
      <c r="Y8" s="111" t="s">
        <v>77</v>
      </c>
      <c r="Z8" s="192">
        <v>45488</v>
      </c>
      <c r="AA8" s="110">
        <f t="shared" ref="AA8:AA31" si="0">+IF(Y8="1800-01-01",Z8-X8,Z8-Y8)</f>
        <v>165</v>
      </c>
      <c r="AB8" s="102">
        <v>0</v>
      </c>
      <c r="AC8" s="102">
        <v>0</v>
      </c>
      <c r="AD8" s="102">
        <v>0</v>
      </c>
      <c r="AE8" s="113" t="s">
        <v>77</v>
      </c>
      <c r="AF8" s="110">
        <f t="shared" ref="AF8:AF31" si="1">+IF(AE8="1800-01-01",0,AE8-Z8)</f>
        <v>0</v>
      </c>
      <c r="AG8" s="102">
        <v>0</v>
      </c>
      <c r="AH8" s="102">
        <v>0</v>
      </c>
      <c r="AI8" s="109" t="s">
        <v>77</v>
      </c>
      <c r="AJ8" s="105">
        <v>0</v>
      </c>
      <c r="AK8" s="109" t="s">
        <v>77</v>
      </c>
      <c r="AL8" s="109" t="s">
        <v>77</v>
      </c>
      <c r="AM8" s="110">
        <f t="shared" ref="AM8:AM31" si="2">+IF(AK8="1800-01-01",0,AL8-AK8)</f>
        <v>0</v>
      </c>
      <c r="AN8" s="110">
        <f>+K8+AC8-AH8</f>
        <v>24200000</v>
      </c>
      <c r="AO8" s="105" t="s">
        <v>69</v>
      </c>
      <c r="AP8" s="102">
        <v>24200000</v>
      </c>
      <c r="AQ8" s="105" t="s">
        <v>1214</v>
      </c>
      <c r="AR8" s="102">
        <v>0</v>
      </c>
      <c r="AS8" s="114" t="s">
        <v>77</v>
      </c>
      <c r="AT8" s="191">
        <v>13200000</v>
      </c>
      <c r="AU8" s="156">
        <f t="shared" ref="AU8:AU31" si="3">AN8-AT8</f>
        <v>11000000</v>
      </c>
      <c r="AV8" s="157">
        <f t="shared" ref="AV8:AV31" si="4">+IFERROR(AT8/AN8,"_")</f>
        <v>0.54545454545454541</v>
      </c>
      <c r="AW8" s="114" t="s">
        <v>77</v>
      </c>
      <c r="AX8" s="105" t="s">
        <v>1215</v>
      </c>
      <c r="AY8" s="195" t="s">
        <v>3748</v>
      </c>
      <c r="AZ8" s="100" t="s">
        <v>69</v>
      </c>
      <c r="BA8" s="100" t="s">
        <v>69</v>
      </c>
    </row>
    <row r="9" spans="1:72" x14ac:dyDescent="0.25">
      <c r="B9" s="116">
        <v>2024</v>
      </c>
      <c r="C9" s="116">
        <v>891780111</v>
      </c>
      <c r="D9" s="117" t="s">
        <v>64</v>
      </c>
      <c r="E9" s="118" t="s">
        <v>3747</v>
      </c>
      <c r="F9" s="118" t="s">
        <v>3746</v>
      </c>
      <c r="G9" s="119">
        <v>0</v>
      </c>
      <c r="H9" s="119" t="s">
        <v>75</v>
      </c>
      <c r="I9" s="117" t="s">
        <v>65</v>
      </c>
      <c r="J9" s="120" t="s">
        <v>3745</v>
      </c>
      <c r="K9" s="118">
        <v>19800000</v>
      </c>
      <c r="L9" s="116" t="s">
        <v>70</v>
      </c>
      <c r="M9" s="120" t="s">
        <v>3744</v>
      </c>
      <c r="N9" s="121">
        <v>1083023487</v>
      </c>
      <c r="O9" s="122">
        <v>102</v>
      </c>
      <c r="P9" s="193">
        <v>45310</v>
      </c>
      <c r="Q9" s="118">
        <v>19800000</v>
      </c>
      <c r="R9" s="193">
        <v>45321</v>
      </c>
      <c r="S9" s="122">
        <v>19800000</v>
      </c>
      <c r="T9" s="119" t="s">
        <v>69</v>
      </c>
      <c r="U9" s="122">
        <v>1082943047</v>
      </c>
      <c r="V9" s="120" t="s">
        <v>3733</v>
      </c>
      <c r="W9" s="193">
        <v>45321</v>
      </c>
      <c r="X9" s="193">
        <v>45323</v>
      </c>
      <c r="Y9" s="125" t="s">
        <v>77</v>
      </c>
      <c r="Z9" s="193">
        <v>45488</v>
      </c>
      <c r="AA9" s="124">
        <f t="shared" si="0"/>
        <v>165</v>
      </c>
      <c r="AB9" s="118">
        <v>0</v>
      </c>
      <c r="AC9" s="118">
        <v>0</v>
      </c>
      <c r="AD9" s="118">
        <v>0</v>
      </c>
      <c r="AE9" s="126" t="s">
        <v>77</v>
      </c>
      <c r="AF9" s="124">
        <f t="shared" si="1"/>
        <v>0</v>
      </c>
      <c r="AG9" s="118">
        <v>0</v>
      </c>
      <c r="AH9" s="118">
        <v>0</v>
      </c>
      <c r="AI9" s="123" t="s">
        <v>77</v>
      </c>
      <c r="AJ9" s="119">
        <v>0</v>
      </c>
      <c r="AK9" s="123" t="s">
        <v>77</v>
      </c>
      <c r="AL9" s="123" t="s">
        <v>77</v>
      </c>
      <c r="AM9" s="124">
        <f t="shared" si="2"/>
        <v>0</v>
      </c>
      <c r="AN9" s="124">
        <f>+K9+AC9-AH9</f>
        <v>19800000</v>
      </c>
      <c r="AO9" s="119" t="s">
        <v>69</v>
      </c>
      <c r="AP9" s="122">
        <v>19800000</v>
      </c>
      <c r="AQ9" s="119" t="s">
        <v>1214</v>
      </c>
      <c r="AR9" s="118">
        <v>0</v>
      </c>
      <c r="AS9" s="127" t="s">
        <v>77</v>
      </c>
      <c r="AT9" s="96">
        <v>11550000</v>
      </c>
      <c r="AU9" s="160">
        <f t="shared" si="3"/>
        <v>8250000</v>
      </c>
      <c r="AV9" s="98">
        <f t="shared" si="4"/>
        <v>0.58333333333333337</v>
      </c>
      <c r="AW9" s="127" t="s">
        <v>77</v>
      </c>
      <c r="AX9" s="119" t="s">
        <v>1215</v>
      </c>
      <c r="AY9" s="196" t="s">
        <v>3743</v>
      </c>
      <c r="AZ9" s="116" t="s">
        <v>69</v>
      </c>
      <c r="BA9" s="116" t="s">
        <v>69</v>
      </c>
      <c r="BB9" s="53"/>
    </row>
    <row r="10" spans="1:72" x14ac:dyDescent="0.25">
      <c r="B10" s="116">
        <v>2024</v>
      </c>
      <c r="C10" s="116">
        <v>891780111</v>
      </c>
      <c r="D10" s="117" t="s">
        <v>64</v>
      </c>
      <c r="E10" s="118" t="s">
        <v>3742</v>
      </c>
      <c r="F10" s="118" t="s">
        <v>3741</v>
      </c>
      <c r="G10" s="119">
        <v>0</v>
      </c>
      <c r="H10" s="119" t="s">
        <v>75</v>
      </c>
      <c r="I10" s="117" t="s">
        <v>65</v>
      </c>
      <c r="J10" s="120" t="s">
        <v>3740</v>
      </c>
      <c r="K10" s="118">
        <v>14850000</v>
      </c>
      <c r="L10" s="116" t="s">
        <v>70</v>
      </c>
      <c r="M10" s="120" t="s">
        <v>3739</v>
      </c>
      <c r="N10" s="121">
        <v>1083044902</v>
      </c>
      <c r="O10" s="122">
        <v>95</v>
      </c>
      <c r="P10" s="193">
        <v>45309</v>
      </c>
      <c r="Q10" s="118">
        <v>31350000</v>
      </c>
      <c r="R10" s="193">
        <v>45321</v>
      </c>
      <c r="S10" s="118">
        <v>14850000</v>
      </c>
      <c r="T10" s="119" t="s">
        <v>69</v>
      </c>
      <c r="U10" s="122">
        <v>1082943047</v>
      </c>
      <c r="V10" s="120" t="s">
        <v>3733</v>
      </c>
      <c r="W10" s="193">
        <v>45321</v>
      </c>
      <c r="X10" s="193">
        <v>45323</v>
      </c>
      <c r="Y10" s="125" t="s">
        <v>77</v>
      </c>
      <c r="Z10" s="193">
        <v>45488</v>
      </c>
      <c r="AA10" s="124">
        <f t="shared" si="0"/>
        <v>165</v>
      </c>
      <c r="AB10" s="118">
        <v>0</v>
      </c>
      <c r="AC10" s="118">
        <v>0</v>
      </c>
      <c r="AD10" s="118">
        <v>0</v>
      </c>
      <c r="AE10" s="126" t="s">
        <v>77</v>
      </c>
      <c r="AF10" s="124">
        <f t="shared" si="1"/>
        <v>0</v>
      </c>
      <c r="AG10" s="118">
        <v>0</v>
      </c>
      <c r="AH10" s="118">
        <v>0</v>
      </c>
      <c r="AI10" s="123" t="s">
        <v>77</v>
      </c>
      <c r="AJ10" s="119">
        <v>0</v>
      </c>
      <c r="AK10" s="123" t="s">
        <v>77</v>
      </c>
      <c r="AL10" s="123" t="s">
        <v>77</v>
      </c>
      <c r="AM10" s="124">
        <f t="shared" si="2"/>
        <v>0</v>
      </c>
      <c r="AN10" s="124">
        <f>+K10+AC10-AH10</f>
        <v>14850000</v>
      </c>
      <c r="AO10" s="119" t="s">
        <v>69</v>
      </c>
      <c r="AP10" s="118">
        <v>14850000</v>
      </c>
      <c r="AQ10" s="119" t="s">
        <v>1214</v>
      </c>
      <c r="AR10" s="118">
        <v>0</v>
      </c>
      <c r="AS10" s="127" t="s">
        <v>77</v>
      </c>
      <c r="AT10" s="96">
        <v>7425000</v>
      </c>
      <c r="AU10" s="160">
        <f t="shared" si="3"/>
        <v>7425000</v>
      </c>
      <c r="AV10" s="98">
        <f t="shared" si="4"/>
        <v>0.5</v>
      </c>
      <c r="AW10" s="127" t="s">
        <v>77</v>
      </c>
      <c r="AX10" s="119" t="s">
        <v>1215</v>
      </c>
      <c r="AY10" s="197" t="s">
        <v>3738</v>
      </c>
      <c r="AZ10" s="116" t="s">
        <v>69</v>
      </c>
      <c r="BA10" s="116" t="s">
        <v>69</v>
      </c>
      <c r="BB10" s="53"/>
    </row>
    <row r="11" spans="1:72" x14ac:dyDescent="0.25">
      <c r="B11" s="116">
        <v>2024</v>
      </c>
      <c r="C11" s="116">
        <v>891780111</v>
      </c>
      <c r="D11" s="117" t="s">
        <v>64</v>
      </c>
      <c r="E11" s="118" t="s">
        <v>3737</v>
      </c>
      <c r="F11" s="118" t="s">
        <v>3736</v>
      </c>
      <c r="G11" s="119">
        <v>0</v>
      </c>
      <c r="H11" s="119" t="s">
        <v>75</v>
      </c>
      <c r="I11" s="117" t="s">
        <v>65</v>
      </c>
      <c r="J11" s="120" t="s">
        <v>3735</v>
      </c>
      <c r="K11" s="118">
        <v>16500000</v>
      </c>
      <c r="L11" s="116" t="s">
        <v>70</v>
      </c>
      <c r="M11" s="120" t="s">
        <v>3734</v>
      </c>
      <c r="N11" s="121">
        <v>1082856526</v>
      </c>
      <c r="O11" s="122">
        <v>95</v>
      </c>
      <c r="P11" s="193">
        <v>45309</v>
      </c>
      <c r="Q11" s="118">
        <v>31350000</v>
      </c>
      <c r="R11" s="193">
        <v>45321</v>
      </c>
      <c r="S11" s="118">
        <v>16500000</v>
      </c>
      <c r="T11" s="119" t="s">
        <v>69</v>
      </c>
      <c r="U11" s="122">
        <v>1082943047</v>
      </c>
      <c r="V11" s="120" t="s">
        <v>3733</v>
      </c>
      <c r="W11" s="193">
        <v>45321</v>
      </c>
      <c r="X11" s="193">
        <v>45323</v>
      </c>
      <c r="Y11" s="125" t="s">
        <v>77</v>
      </c>
      <c r="Z11" s="193">
        <v>45488</v>
      </c>
      <c r="AA11" s="124">
        <f t="shared" si="0"/>
        <v>165</v>
      </c>
      <c r="AB11" s="118">
        <v>0</v>
      </c>
      <c r="AC11" s="118">
        <v>0</v>
      </c>
      <c r="AD11" s="118">
        <v>0</v>
      </c>
      <c r="AE11" s="126" t="s">
        <v>77</v>
      </c>
      <c r="AF11" s="124">
        <f t="shared" si="1"/>
        <v>0</v>
      </c>
      <c r="AG11" s="118">
        <v>0</v>
      </c>
      <c r="AH11" s="118">
        <v>0</v>
      </c>
      <c r="AI11" s="123" t="s">
        <v>77</v>
      </c>
      <c r="AJ11" s="119">
        <v>0</v>
      </c>
      <c r="AK11" s="123" t="s">
        <v>77</v>
      </c>
      <c r="AL11" s="123" t="s">
        <v>77</v>
      </c>
      <c r="AM11" s="124">
        <f t="shared" si="2"/>
        <v>0</v>
      </c>
      <c r="AN11" s="124">
        <f>+K11+AC11-AH11</f>
        <v>16500000</v>
      </c>
      <c r="AO11" s="119" t="s">
        <v>69</v>
      </c>
      <c r="AP11" s="118">
        <v>16500000</v>
      </c>
      <c r="AQ11" s="119" t="s">
        <v>1214</v>
      </c>
      <c r="AR11" s="118">
        <v>0</v>
      </c>
      <c r="AS11" s="127" t="s">
        <v>77</v>
      </c>
      <c r="AT11" s="96">
        <v>11000000</v>
      </c>
      <c r="AU11" s="160">
        <f t="shared" si="3"/>
        <v>5500000</v>
      </c>
      <c r="AV11" s="98">
        <f t="shared" si="4"/>
        <v>0.66666666666666663</v>
      </c>
      <c r="AW11" s="127" t="s">
        <v>77</v>
      </c>
      <c r="AX11" s="119" t="s">
        <v>1215</v>
      </c>
      <c r="AY11" s="197" t="s">
        <v>3732</v>
      </c>
      <c r="AZ11" s="116" t="s">
        <v>69</v>
      </c>
      <c r="BA11" s="116" t="s">
        <v>69</v>
      </c>
    </row>
    <row r="12" spans="1:72" x14ac:dyDescent="0.25">
      <c r="B12" s="116">
        <v>2024</v>
      </c>
      <c r="C12" s="116">
        <v>891780111</v>
      </c>
      <c r="D12" s="117" t="s">
        <v>64</v>
      </c>
      <c r="E12" s="118" t="s">
        <v>3731</v>
      </c>
      <c r="F12" s="118" t="s">
        <v>3730</v>
      </c>
      <c r="G12" s="119">
        <v>0</v>
      </c>
      <c r="H12" s="119" t="s">
        <v>75</v>
      </c>
      <c r="I12" s="117" t="s">
        <v>65</v>
      </c>
      <c r="J12" s="120" t="s">
        <v>3729</v>
      </c>
      <c r="K12" s="118">
        <v>13750000</v>
      </c>
      <c r="L12" s="116" t="s">
        <v>70</v>
      </c>
      <c r="M12" s="120" t="s">
        <v>3728</v>
      </c>
      <c r="N12" s="121">
        <v>1083033741</v>
      </c>
      <c r="O12" s="122">
        <v>112</v>
      </c>
      <c r="P12" s="193">
        <v>45313</v>
      </c>
      <c r="Q12" s="118">
        <v>13750000</v>
      </c>
      <c r="R12" s="193">
        <v>45322</v>
      </c>
      <c r="S12" s="118">
        <v>13750000</v>
      </c>
      <c r="T12" s="119" t="s">
        <v>69</v>
      </c>
      <c r="U12" s="122">
        <v>7144495</v>
      </c>
      <c r="V12" s="120" t="s">
        <v>3655</v>
      </c>
      <c r="W12" s="193">
        <v>45322</v>
      </c>
      <c r="X12" s="193">
        <v>45323</v>
      </c>
      <c r="Y12" s="125" t="s">
        <v>77</v>
      </c>
      <c r="Z12" s="193">
        <v>45488</v>
      </c>
      <c r="AA12" s="124">
        <f t="shared" si="0"/>
        <v>165</v>
      </c>
      <c r="AB12" s="118">
        <v>0</v>
      </c>
      <c r="AC12" s="118">
        <v>0</v>
      </c>
      <c r="AD12" s="118">
        <v>0</v>
      </c>
      <c r="AE12" s="126" t="s">
        <v>77</v>
      </c>
      <c r="AF12" s="124">
        <f t="shared" si="1"/>
        <v>0</v>
      </c>
      <c r="AG12" s="118">
        <v>0</v>
      </c>
      <c r="AH12" s="118">
        <v>0</v>
      </c>
      <c r="AI12" s="123" t="s">
        <v>77</v>
      </c>
      <c r="AJ12" s="119">
        <v>0</v>
      </c>
      <c r="AK12" s="123" t="s">
        <v>77</v>
      </c>
      <c r="AL12" s="123" t="s">
        <v>77</v>
      </c>
      <c r="AM12" s="124">
        <f t="shared" si="2"/>
        <v>0</v>
      </c>
      <c r="AN12" s="124">
        <f>+K12+AC12-AH12</f>
        <v>13750000</v>
      </c>
      <c r="AO12" s="119" t="s">
        <v>69</v>
      </c>
      <c r="AP12" s="118">
        <v>13750000</v>
      </c>
      <c r="AQ12" s="119" t="s">
        <v>1214</v>
      </c>
      <c r="AR12" s="118">
        <v>0</v>
      </c>
      <c r="AS12" s="127" t="s">
        <v>77</v>
      </c>
      <c r="AT12" s="96">
        <v>7500000</v>
      </c>
      <c r="AU12" s="160">
        <f t="shared" si="3"/>
        <v>6250000</v>
      </c>
      <c r="AV12" s="98">
        <f t="shared" si="4"/>
        <v>0.54545454545454541</v>
      </c>
      <c r="AW12" s="127" t="s">
        <v>77</v>
      </c>
      <c r="AX12" s="119" t="s">
        <v>1215</v>
      </c>
      <c r="AY12" s="197" t="s">
        <v>3727</v>
      </c>
      <c r="AZ12" s="116" t="s">
        <v>69</v>
      </c>
      <c r="BA12" s="116" t="s">
        <v>69</v>
      </c>
    </row>
    <row r="13" spans="1:72" x14ac:dyDescent="0.25">
      <c r="B13" s="116">
        <v>2024</v>
      </c>
      <c r="C13" s="116">
        <v>891780111</v>
      </c>
      <c r="D13" s="117" t="s">
        <v>64</v>
      </c>
      <c r="E13" s="118" t="s">
        <v>3726</v>
      </c>
      <c r="F13" s="118" t="s">
        <v>3725</v>
      </c>
      <c r="G13" s="119">
        <v>0</v>
      </c>
      <c r="H13" s="119" t="s">
        <v>75</v>
      </c>
      <c r="I13" s="117" t="s">
        <v>65</v>
      </c>
      <c r="J13" s="120" t="s">
        <v>3724</v>
      </c>
      <c r="K13" s="118">
        <v>13750000</v>
      </c>
      <c r="L13" s="116" t="s">
        <v>70</v>
      </c>
      <c r="M13" s="120" t="s">
        <v>3723</v>
      </c>
      <c r="N13" s="121">
        <v>1083013202</v>
      </c>
      <c r="O13" s="122">
        <v>114</v>
      </c>
      <c r="P13" s="193">
        <v>45313</v>
      </c>
      <c r="Q13" s="118">
        <v>13750000</v>
      </c>
      <c r="R13" s="193">
        <v>45322</v>
      </c>
      <c r="S13" s="118">
        <v>13750000</v>
      </c>
      <c r="T13" s="119" t="s">
        <v>69</v>
      </c>
      <c r="U13" s="122">
        <v>36718407</v>
      </c>
      <c r="V13" s="120" t="s">
        <v>3649</v>
      </c>
      <c r="W13" s="193">
        <v>45322</v>
      </c>
      <c r="X13" s="193">
        <v>45323</v>
      </c>
      <c r="Y13" s="125" t="s">
        <v>77</v>
      </c>
      <c r="Z13" s="193">
        <v>45488</v>
      </c>
      <c r="AA13" s="124">
        <f t="shared" si="0"/>
        <v>165</v>
      </c>
      <c r="AB13" s="118">
        <v>0</v>
      </c>
      <c r="AC13" s="118">
        <v>0</v>
      </c>
      <c r="AD13" s="118">
        <v>0</v>
      </c>
      <c r="AE13" s="126" t="s">
        <v>77</v>
      </c>
      <c r="AF13" s="124">
        <f t="shared" si="1"/>
        <v>0</v>
      </c>
      <c r="AG13" s="118">
        <v>0</v>
      </c>
      <c r="AH13" s="118">
        <v>0</v>
      </c>
      <c r="AI13" s="123" t="s">
        <v>77</v>
      </c>
      <c r="AJ13" s="119">
        <v>0</v>
      </c>
      <c r="AK13" s="123" t="s">
        <v>77</v>
      </c>
      <c r="AL13" s="123" t="s">
        <v>77</v>
      </c>
      <c r="AM13" s="124">
        <f t="shared" si="2"/>
        <v>0</v>
      </c>
      <c r="AN13" s="124">
        <f>+K13+AC13-AH13</f>
        <v>13750000</v>
      </c>
      <c r="AO13" s="119" t="s">
        <v>69</v>
      </c>
      <c r="AP13" s="118">
        <v>13750000</v>
      </c>
      <c r="AQ13" s="119" t="s">
        <v>1214</v>
      </c>
      <c r="AR13" s="118">
        <v>0</v>
      </c>
      <c r="AS13" s="127" t="s">
        <v>77</v>
      </c>
      <c r="AT13" s="96">
        <v>7500000</v>
      </c>
      <c r="AU13" s="160">
        <f t="shared" si="3"/>
        <v>6250000</v>
      </c>
      <c r="AV13" s="98">
        <f t="shared" si="4"/>
        <v>0.54545454545454541</v>
      </c>
      <c r="AW13" s="127" t="s">
        <v>77</v>
      </c>
      <c r="AX13" s="119" t="s">
        <v>1215</v>
      </c>
      <c r="AY13" s="197" t="s">
        <v>3718</v>
      </c>
      <c r="AZ13" s="116" t="s">
        <v>69</v>
      </c>
      <c r="BA13" s="116" t="s">
        <v>69</v>
      </c>
    </row>
    <row r="14" spans="1:72" x14ac:dyDescent="0.25">
      <c r="B14" s="116">
        <v>2024</v>
      </c>
      <c r="C14" s="116">
        <v>891780111</v>
      </c>
      <c r="D14" s="117" t="s">
        <v>64</v>
      </c>
      <c r="E14" s="118" t="s">
        <v>3722</v>
      </c>
      <c r="F14" s="118" t="s">
        <v>3721</v>
      </c>
      <c r="G14" s="119">
        <v>0</v>
      </c>
      <c r="H14" s="119" t="s">
        <v>75</v>
      </c>
      <c r="I14" s="117" t="s">
        <v>65</v>
      </c>
      <c r="J14" s="120" t="s">
        <v>3720</v>
      </c>
      <c r="K14" s="118">
        <v>19250000</v>
      </c>
      <c r="L14" s="116" t="s">
        <v>70</v>
      </c>
      <c r="M14" s="120" t="s">
        <v>3719</v>
      </c>
      <c r="N14" s="121">
        <v>1083005553</v>
      </c>
      <c r="O14" s="122">
        <v>144</v>
      </c>
      <c r="P14" s="193">
        <v>45315</v>
      </c>
      <c r="Q14" s="118">
        <v>19250000</v>
      </c>
      <c r="R14" s="193">
        <v>45323</v>
      </c>
      <c r="S14" s="118">
        <v>19250000</v>
      </c>
      <c r="T14" s="119" t="s">
        <v>69</v>
      </c>
      <c r="U14" s="122">
        <v>84455280</v>
      </c>
      <c r="V14" s="120" t="s">
        <v>3630</v>
      </c>
      <c r="W14" s="193">
        <v>45323</v>
      </c>
      <c r="X14" s="193">
        <v>45323</v>
      </c>
      <c r="Y14" s="125" t="s">
        <v>77</v>
      </c>
      <c r="Z14" s="193">
        <v>45488</v>
      </c>
      <c r="AA14" s="124">
        <f t="shared" si="0"/>
        <v>165</v>
      </c>
      <c r="AB14" s="118">
        <v>0</v>
      </c>
      <c r="AC14" s="118">
        <v>0</v>
      </c>
      <c r="AD14" s="118">
        <v>0</v>
      </c>
      <c r="AE14" s="126" t="s">
        <v>77</v>
      </c>
      <c r="AF14" s="124">
        <f t="shared" si="1"/>
        <v>0</v>
      </c>
      <c r="AG14" s="118">
        <v>0</v>
      </c>
      <c r="AH14" s="118">
        <v>0</v>
      </c>
      <c r="AI14" s="123" t="s">
        <v>77</v>
      </c>
      <c r="AJ14" s="119">
        <v>0</v>
      </c>
      <c r="AK14" s="123" t="s">
        <v>77</v>
      </c>
      <c r="AL14" s="123" t="s">
        <v>77</v>
      </c>
      <c r="AM14" s="124">
        <f t="shared" si="2"/>
        <v>0</v>
      </c>
      <c r="AN14" s="124">
        <f>+K14+AC14-AH14</f>
        <v>19250000</v>
      </c>
      <c r="AO14" s="119" t="s">
        <v>69</v>
      </c>
      <c r="AP14" s="118">
        <v>19250000</v>
      </c>
      <c r="AQ14" s="119" t="s">
        <v>1214</v>
      </c>
      <c r="AR14" s="118">
        <v>0</v>
      </c>
      <c r="AS14" s="127" t="s">
        <v>77</v>
      </c>
      <c r="AT14" s="96">
        <v>9900000</v>
      </c>
      <c r="AU14" s="160">
        <f t="shared" si="3"/>
        <v>9350000</v>
      </c>
      <c r="AV14" s="98">
        <f t="shared" si="4"/>
        <v>0.51428571428571423</v>
      </c>
      <c r="AW14" s="127" t="s">
        <v>77</v>
      </c>
      <c r="AX14" s="119" t="s">
        <v>1215</v>
      </c>
      <c r="AY14" s="197" t="s">
        <v>3718</v>
      </c>
      <c r="AZ14" s="116" t="s">
        <v>69</v>
      </c>
      <c r="BA14" s="116" t="s">
        <v>69</v>
      </c>
    </row>
    <row r="15" spans="1:72" x14ac:dyDescent="0.25">
      <c r="B15" s="116">
        <v>2024</v>
      </c>
      <c r="C15" s="116">
        <v>891780111</v>
      </c>
      <c r="D15" s="117" t="s">
        <v>64</v>
      </c>
      <c r="E15" s="118" t="s">
        <v>3717</v>
      </c>
      <c r="F15" s="118" t="s">
        <v>3716</v>
      </c>
      <c r="G15" s="119">
        <v>0</v>
      </c>
      <c r="H15" s="119" t="s">
        <v>75</v>
      </c>
      <c r="I15" s="117" t="s">
        <v>65</v>
      </c>
      <c r="J15" s="120" t="s">
        <v>3715</v>
      </c>
      <c r="K15" s="118">
        <v>19250000</v>
      </c>
      <c r="L15" s="116" t="s">
        <v>70</v>
      </c>
      <c r="M15" s="120" t="s">
        <v>3714</v>
      </c>
      <c r="N15" s="121">
        <v>32790934</v>
      </c>
      <c r="O15" s="122">
        <v>145</v>
      </c>
      <c r="P15" s="193">
        <v>45315</v>
      </c>
      <c r="Q15" s="118">
        <v>19250000</v>
      </c>
      <c r="R15" s="193">
        <v>45323</v>
      </c>
      <c r="S15" s="118">
        <v>19250000</v>
      </c>
      <c r="T15" s="119" t="s">
        <v>69</v>
      </c>
      <c r="U15" s="122">
        <v>1082950841</v>
      </c>
      <c r="V15" s="120" t="s">
        <v>3713</v>
      </c>
      <c r="W15" s="193">
        <v>45323</v>
      </c>
      <c r="X15" s="193">
        <v>45323</v>
      </c>
      <c r="Y15" s="125" t="s">
        <v>77</v>
      </c>
      <c r="Z15" s="193">
        <v>45488</v>
      </c>
      <c r="AA15" s="124">
        <f t="shared" si="0"/>
        <v>165</v>
      </c>
      <c r="AB15" s="118">
        <v>0</v>
      </c>
      <c r="AC15" s="118">
        <v>0</v>
      </c>
      <c r="AD15" s="118">
        <v>0</v>
      </c>
      <c r="AE15" s="126" t="s">
        <v>77</v>
      </c>
      <c r="AF15" s="124">
        <f t="shared" si="1"/>
        <v>0</v>
      </c>
      <c r="AG15" s="118">
        <v>0</v>
      </c>
      <c r="AH15" s="118">
        <v>0</v>
      </c>
      <c r="AI15" s="123" t="s">
        <v>77</v>
      </c>
      <c r="AJ15" s="119">
        <v>0</v>
      </c>
      <c r="AK15" s="123" t="s">
        <v>77</v>
      </c>
      <c r="AL15" s="123" t="s">
        <v>77</v>
      </c>
      <c r="AM15" s="124">
        <f t="shared" si="2"/>
        <v>0</v>
      </c>
      <c r="AN15" s="124">
        <f>+K15+AC15-AH15</f>
        <v>19250000</v>
      </c>
      <c r="AO15" s="119" t="s">
        <v>69</v>
      </c>
      <c r="AP15" s="118">
        <v>19250000</v>
      </c>
      <c r="AQ15" s="119" t="s">
        <v>1214</v>
      </c>
      <c r="AR15" s="118">
        <v>0</v>
      </c>
      <c r="AS15" s="127" t="s">
        <v>77</v>
      </c>
      <c r="AT15" s="96">
        <v>10500000</v>
      </c>
      <c r="AU15" s="160">
        <f t="shared" si="3"/>
        <v>8750000</v>
      </c>
      <c r="AV15" s="98">
        <f t="shared" si="4"/>
        <v>0.54545454545454541</v>
      </c>
      <c r="AW15" s="127" t="s">
        <v>77</v>
      </c>
      <c r="AX15" s="119" t="s">
        <v>1215</v>
      </c>
      <c r="AY15" s="197" t="s">
        <v>3712</v>
      </c>
      <c r="AZ15" s="116" t="s">
        <v>69</v>
      </c>
      <c r="BA15" s="116" t="s">
        <v>69</v>
      </c>
    </row>
    <row r="16" spans="1:72" x14ac:dyDescent="0.25">
      <c r="B16" s="116">
        <v>2024</v>
      </c>
      <c r="C16" s="116">
        <v>891780111</v>
      </c>
      <c r="D16" s="117" t="s">
        <v>64</v>
      </c>
      <c r="E16" s="118" t="s">
        <v>3711</v>
      </c>
      <c r="F16" s="118" t="s">
        <v>3710</v>
      </c>
      <c r="G16" s="119">
        <v>0</v>
      </c>
      <c r="H16" s="119" t="s">
        <v>75</v>
      </c>
      <c r="I16" s="117" t="s">
        <v>65</v>
      </c>
      <c r="J16" s="120" t="s">
        <v>3709</v>
      </c>
      <c r="K16" s="118">
        <v>14850000</v>
      </c>
      <c r="L16" s="116" t="s">
        <v>70</v>
      </c>
      <c r="M16" s="120" t="s">
        <v>3708</v>
      </c>
      <c r="N16" s="121">
        <v>1083003478</v>
      </c>
      <c r="O16" s="122">
        <v>121</v>
      </c>
      <c r="P16" s="193">
        <v>45313</v>
      </c>
      <c r="Q16" s="118">
        <v>14850000</v>
      </c>
      <c r="R16" s="193">
        <v>45323</v>
      </c>
      <c r="S16" s="118">
        <v>14850000</v>
      </c>
      <c r="T16" s="119" t="s">
        <v>69</v>
      </c>
      <c r="U16" s="122">
        <v>1082943047</v>
      </c>
      <c r="V16" s="120" t="s">
        <v>3678</v>
      </c>
      <c r="W16" s="193">
        <v>45323</v>
      </c>
      <c r="X16" s="193">
        <v>45323</v>
      </c>
      <c r="Y16" s="125" t="s">
        <v>77</v>
      </c>
      <c r="Z16" s="193">
        <v>45488</v>
      </c>
      <c r="AA16" s="124">
        <f t="shared" si="0"/>
        <v>165</v>
      </c>
      <c r="AB16" s="118">
        <v>0</v>
      </c>
      <c r="AC16" s="118">
        <v>0</v>
      </c>
      <c r="AD16" s="118">
        <v>0</v>
      </c>
      <c r="AE16" s="126" t="s">
        <v>77</v>
      </c>
      <c r="AF16" s="124">
        <f t="shared" si="1"/>
        <v>0</v>
      </c>
      <c r="AG16" s="118">
        <v>0</v>
      </c>
      <c r="AH16" s="118">
        <v>0</v>
      </c>
      <c r="AI16" s="123" t="s">
        <v>77</v>
      </c>
      <c r="AJ16" s="119">
        <v>0</v>
      </c>
      <c r="AK16" s="123" t="s">
        <v>77</v>
      </c>
      <c r="AL16" s="123" t="s">
        <v>77</v>
      </c>
      <c r="AM16" s="124">
        <f t="shared" si="2"/>
        <v>0</v>
      </c>
      <c r="AN16" s="124">
        <f>+K16+AC16-AH16</f>
        <v>14850000</v>
      </c>
      <c r="AO16" s="119" t="s">
        <v>69</v>
      </c>
      <c r="AP16" s="118">
        <v>14850000</v>
      </c>
      <c r="AQ16" s="119" t="s">
        <v>1214</v>
      </c>
      <c r="AR16" s="118">
        <v>0</v>
      </c>
      <c r="AS16" s="127" t="s">
        <v>77</v>
      </c>
      <c r="AT16" s="96">
        <v>8100000</v>
      </c>
      <c r="AU16" s="160">
        <f t="shared" si="3"/>
        <v>6750000</v>
      </c>
      <c r="AV16" s="98">
        <f t="shared" si="4"/>
        <v>0.54545454545454541</v>
      </c>
      <c r="AW16" s="127" t="s">
        <v>77</v>
      </c>
      <c r="AX16" s="119" t="s">
        <v>1215</v>
      </c>
      <c r="AY16" s="197" t="s">
        <v>3707</v>
      </c>
      <c r="AZ16" s="116" t="s">
        <v>69</v>
      </c>
      <c r="BA16" s="116" t="s">
        <v>69</v>
      </c>
    </row>
    <row r="17" spans="2:53" x14ac:dyDescent="0.25">
      <c r="B17" s="116">
        <v>2024</v>
      </c>
      <c r="C17" s="116">
        <v>891780111</v>
      </c>
      <c r="D17" s="117" t="s">
        <v>64</v>
      </c>
      <c r="E17" s="118" t="s">
        <v>3706</v>
      </c>
      <c r="F17" s="118" t="s">
        <v>3705</v>
      </c>
      <c r="G17" s="119">
        <v>0</v>
      </c>
      <c r="H17" s="119" t="s">
        <v>75</v>
      </c>
      <c r="I17" s="117" t="s">
        <v>65</v>
      </c>
      <c r="J17" s="120" t="s">
        <v>3704</v>
      </c>
      <c r="K17" s="118">
        <v>13750000</v>
      </c>
      <c r="L17" s="116" t="s">
        <v>70</v>
      </c>
      <c r="M17" s="120" t="s">
        <v>3644</v>
      </c>
      <c r="N17" s="121">
        <v>1083010275</v>
      </c>
      <c r="O17" s="122">
        <v>129</v>
      </c>
      <c r="P17" s="193">
        <v>45313</v>
      </c>
      <c r="Q17" s="118">
        <v>13750000</v>
      </c>
      <c r="R17" s="193">
        <v>45324</v>
      </c>
      <c r="S17" s="118">
        <v>13750000</v>
      </c>
      <c r="T17" s="119" t="s">
        <v>69</v>
      </c>
      <c r="U17" s="122">
        <v>4978990</v>
      </c>
      <c r="V17" s="120" t="s">
        <v>3637</v>
      </c>
      <c r="W17" s="193">
        <v>45324</v>
      </c>
      <c r="X17" s="193">
        <v>45324</v>
      </c>
      <c r="Y17" s="125" t="s">
        <v>77</v>
      </c>
      <c r="Z17" s="193">
        <v>45488</v>
      </c>
      <c r="AA17" s="124">
        <f t="shared" si="0"/>
        <v>164</v>
      </c>
      <c r="AB17" s="118">
        <v>0</v>
      </c>
      <c r="AC17" s="118">
        <v>0</v>
      </c>
      <c r="AD17" s="118">
        <v>0</v>
      </c>
      <c r="AE17" s="126" t="s">
        <v>77</v>
      </c>
      <c r="AF17" s="124">
        <f t="shared" si="1"/>
        <v>0</v>
      </c>
      <c r="AG17" s="118">
        <v>1</v>
      </c>
      <c r="AH17" s="118">
        <v>8750000</v>
      </c>
      <c r="AI17" s="193">
        <v>45373</v>
      </c>
      <c r="AJ17" s="119">
        <v>0</v>
      </c>
      <c r="AK17" s="123" t="s">
        <v>77</v>
      </c>
      <c r="AL17" s="123" t="s">
        <v>77</v>
      </c>
      <c r="AM17" s="124">
        <f t="shared" si="2"/>
        <v>0</v>
      </c>
      <c r="AN17" s="124">
        <f>+K17+AC17-AH17</f>
        <v>5000000</v>
      </c>
      <c r="AO17" s="119" t="s">
        <v>69</v>
      </c>
      <c r="AP17" s="118">
        <v>13750000</v>
      </c>
      <c r="AQ17" s="119" t="s">
        <v>1214</v>
      </c>
      <c r="AR17" s="118">
        <v>0</v>
      </c>
      <c r="AS17" s="127" t="s">
        <v>77</v>
      </c>
      <c r="AT17" s="96">
        <v>5000000</v>
      </c>
      <c r="AU17" s="160">
        <f t="shared" si="3"/>
        <v>0</v>
      </c>
      <c r="AV17" s="98">
        <f t="shared" si="4"/>
        <v>1</v>
      </c>
      <c r="AW17" s="127" t="s">
        <v>77</v>
      </c>
      <c r="AX17" s="119" t="s">
        <v>1497</v>
      </c>
      <c r="AY17" s="197" t="s">
        <v>3703</v>
      </c>
      <c r="AZ17" s="116" t="s">
        <v>69</v>
      </c>
      <c r="BA17" s="116" t="s">
        <v>69</v>
      </c>
    </row>
    <row r="18" spans="2:53" x14ac:dyDescent="0.25">
      <c r="B18" s="116">
        <v>2024</v>
      </c>
      <c r="C18" s="116">
        <v>891780111</v>
      </c>
      <c r="D18" s="117" t="s">
        <v>64</v>
      </c>
      <c r="E18" s="118" t="s">
        <v>3702</v>
      </c>
      <c r="F18" s="118" t="s">
        <v>3701</v>
      </c>
      <c r="G18" s="119">
        <v>0</v>
      </c>
      <c r="H18" s="119" t="s">
        <v>75</v>
      </c>
      <c r="I18" s="117" t="s">
        <v>65</v>
      </c>
      <c r="J18" s="120" t="s">
        <v>3700</v>
      </c>
      <c r="K18" s="118">
        <v>12500000</v>
      </c>
      <c r="L18" s="116" t="s">
        <v>70</v>
      </c>
      <c r="M18" s="120" t="s">
        <v>3699</v>
      </c>
      <c r="N18" s="121">
        <v>1082971346</v>
      </c>
      <c r="O18" s="122">
        <v>308</v>
      </c>
      <c r="P18" s="193">
        <v>45330</v>
      </c>
      <c r="Q18" s="118">
        <v>12500000</v>
      </c>
      <c r="R18" s="193">
        <v>45338</v>
      </c>
      <c r="S18" s="118">
        <v>12500000</v>
      </c>
      <c r="T18" s="119" t="s">
        <v>69</v>
      </c>
      <c r="U18" s="122">
        <v>36718407</v>
      </c>
      <c r="V18" s="120" t="s">
        <v>3649</v>
      </c>
      <c r="W18" s="193">
        <v>45338</v>
      </c>
      <c r="X18" s="193">
        <v>45338</v>
      </c>
      <c r="Y18" s="125" t="s">
        <v>77</v>
      </c>
      <c r="Z18" s="193">
        <v>45488</v>
      </c>
      <c r="AA18" s="124">
        <f t="shared" si="0"/>
        <v>150</v>
      </c>
      <c r="AB18" s="118">
        <v>0</v>
      </c>
      <c r="AC18" s="118">
        <v>0</v>
      </c>
      <c r="AD18" s="118">
        <v>0</v>
      </c>
      <c r="AE18" s="126" t="s">
        <v>77</v>
      </c>
      <c r="AF18" s="124">
        <f t="shared" si="1"/>
        <v>0</v>
      </c>
      <c r="AG18" s="118">
        <v>0</v>
      </c>
      <c r="AH18" s="118">
        <v>0</v>
      </c>
      <c r="AI18" s="123" t="s">
        <v>77</v>
      </c>
      <c r="AJ18" s="119">
        <v>0</v>
      </c>
      <c r="AK18" s="123" t="s">
        <v>77</v>
      </c>
      <c r="AL18" s="123" t="s">
        <v>77</v>
      </c>
      <c r="AM18" s="124">
        <f t="shared" si="2"/>
        <v>0</v>
      </c>
      <c r="AN18" s="124">
        <f>+K18+AC18-AH18</f>
        <v>12500000</v>
      </c>
      <c r="AO18" s="119" t="s">
        <v>69</v>
      </c>
      <c r="AP18" s="118">
        <v>12500000</v>
      </c>
      <c r="AQ18" s="119" t="s">
        <v>1214</v>
      </c>
      <c r="AR18" s="118">
        <v>0</v>
      </c>
      <c r="AS18" s="127" t="s">
        <v>77</v>
      </c>
      <c r="AT18" s="96">
        <v>6250000</v>
      </c>
      <c r="AU18" s="160">
        <f t="shared" si="3"/>
        <v>6250000</v>
      </c>
      <c r="AV18" s="98">
        <f t="shared" si="4"/>
        <v>0.5</v>
      </c>
      <c r="AW18" s="127" t="s">
        <v>77</v>
      </c>
      <c r="AX18" s="119" t="s">
        <v>1215</v>
      </c>
      <c r="AY18" s="197" t="s">
        <v>3698</v>
      </c>
      <c r="AZ18" s="116" t="s">
        <v>69</v>
      </c>
      <c r="BA18" s="116" t="s">
        <v>69</v>
      </c>
    </row>
    <row r="19" spans="2:53" x14ac:dyDescent="0.25">
      <c r="B19" s="116">
        <v>2024</v>
      </c>
      <c r="C19" s="116">
        <v>891780111</v>
      </c>
      <c r="D19" s="117" t="s">
        <v>64</v>
      </c>
      <c r="E19" s="118" t="s">
        <v>3697</v>
      </c>
      <c r="F19" s="118" t="s">
        <v>3696</v>
      </c>
      <c r="G19" s="119">
        <v>0</v>
      </c>
      <c r="H19" s="119" t="s">
        <v>75</v>
      </c>
      <c r="I19" s="117" t="s">
        <v>65</v>
      </c>
      <c r="J19" s="120" t="s">
        <v>3695</v>
      </c>
      <c r="K19" s="118">
        <v>10500000</v>
      </c>
      <c r="L19" s="116" t="s">
        <v>70</v>
      </c>
      <c r="M19" s="120" t="s">
        <v>3694</v>
      </c>
      <c r="N19" s="121">
        <v>1221964687</v>
      </c>
      <c r="O19" s="122">
        <v>113</v>
      </c>
      <c r="P19" s="193">
        <v>45313</v>
      </c>
      <c r="Q19" s="118">
        <v>10500000</v>
      </c>
      <c r="R19" s="193">
        <v>45323</v>
      </c>
      <c r="S19" s="118">
        <v>10500000</v>
      </c>
      <c r="T19" s="119" t="s">
        <v>69</v>
      </c>
      <c r="U19" s="122">
        <v>1082943047</v>
      </c>
      <c r="V19" s="120" t="s">
        <v>3678</v>
      </c>
      <c r="W19" s="193">
        <v>45323</v>
      </c>
      <c r="X19" s="193">
        <v>45323</v>
      </c>
      <c r="Y19" s="125" t="s">
        <v>77</v>
      </c>
      <c r="Z19" s="193">
        <v>45473</v>
      </c>
      <c r="AA19" s="124">
        <f t="shared" si="0"/>
        <v>150</v>
      </c>
      <c r="AB19" s="118">
        <v>0</v>
      </c>
      <c r="AC19" s="118">
        <v>0</v>
      </c>
      <c r="AD19" s="118">
        <v>0</v>
      </c>
      <c r="AE19" s="126" t="s">
        <v>77</v>
      </c>
      <c r="AF19" s="124">
        <f t="shared" si="1"/>
        <v>0</v>
      </c>
      <c r="AG19" s="118">
        <v>0</v>
      </c>
      <c r="AH19" s="118">
        <v>0</v>
      </c>
      <c r="AI19" s="123" t="s">
        <v>77</v>
      </c>
      <c r="AJ19" s="119">
        <v>0</v>
      </c>
      <c r="AK19" s="123" t="s">
        <v>77</v>
      </c>
      <c r="AL19" s="123" t="s">
        <v>77</v>
      </c>
      <c r="AM19" s="124">
        <f t="shared" si="2"/>
        <v>0</v>
      </c>
      <c r="AN19" s="124">
        <f>+K19+AC19-AH19</f>
        <v>10500000</v>
      </c>
      <c r="AO19" s="119" t="s">
        <v>69</v>
      </c>
      <c r="AP19" s="118">
        <v>10500000</v>
      </c>
      <c r="AQ19" s="119" t="s">
        <v>1214</v>
      </c>
      <c r="AR19" s="118">
        <v>0</v>
      </c>
      <c r="AS19" s="127" t="s">
        <v>77</v>
      </c>
      <c r="AT19" s="96">
        <v>6300000</v>
      </c>
      <c r="AU19" s="160">
        <f t="shared" si="3"/>
        <v>4200000</v>
      </c>
      <c r="AV19" s="98">
        <f t="shared" si="4"/>
        <v>0.6</v>
      </c>
      <c r="AW19" s="127" t="s">
        <v>77</v>
      </c>
      <c r="AX19" s="119" t="s">
        <v>1215</v>
      </c>
      <c r="AY19" s="197" t="s">
        <v>3693</v>
      </c>
      <c r="AZ19" s="116" t="s">
        <v>69</v>
      </c>
      <c r="BA19" s="116" t="s">
        <v>69</v>
      </c>
    </row>
    <row r="20" spans="2:53" x14ac:dyDescent="0.25">
      <c r="B20" s="116">
        <v>2024</v>
      </c>
      <c r="C20" s="116">
        <v>891780111</v>
      </c>
      <c r="D20" s="117" t="s">
        <v>64</v>
      </c>
      <c r="E20" s="118" t="s">
        <v>3692</v>
      </c>
      <c r="F20" s="118" t="s">
        <v>3691</v>
      </c>
      <c r="G20" s="119">
        <v>0</v>
      </c>
      <c r="H20" s="119" t="s">
        <v>75</v>
      </c>
      <c r="I20" s="117" t="s">
        <v>65</v>
      </c>
      <c r="J20" s="120" t="s">
        <v>3690</v>
      </c>
      <c r="K20" s="118">
        <v>12500000</v>
      </c>
      <c r="L20" s="116" t="s">
        <v>70</v>
      </c>
      <c r="M20" s="120" t="s">
        <v>3689</v>
      </c>
      <c r="N20" s="121">
        <v>1082939691</v>
      </c>
      <c r="O20" s="122">
        <v>159</v>
      </c>
      <c r="P20" s="193">
        <v>45316</v>
      </c>
      <c r="Q20" s="118">
        <v>12500000</v>
      </c>
      <c r="R20" s="193">
        <v>45327</v>
      </c>
      <c r="S20" s="118">
        <v>12500000</v>
      </c>
      <c r="T20" s="119" t="s">
        <v>69</v>
      </c>
      <c r="U20" s="122">
        <v>4978990</v>
      </c>
      <c r="V20" s="120" t="s">
        <v>3637</v>
      </c>
      <c r="W20" s="193">
        <v>45327</v>
      </c>
      <c r="X20" s="193">
        <v>45327</v>
      </c>
      <c r="Y20" s="125" t="s">
        <v>77</v>
      </c>
      <c r="Z20" s="193">
        <v>45473</v>
      </c>
      <c r="AA20" s="124">
        <f t="shared" si="0"/>
        <v>146</v>
      </c>
      <c r="AB20" s="118">
        <v>0</v>
      </c>
      <c r="AC20" s="118">
        <v>0</v>
      </c>
      <c r="AD20" s="118">
        <v>0</v>
      </c>
      <c r="AE20" s="126" t="s">
        <v>77</v>
      </c>
      <c r="AF20" s="124">
        <f t="shared" si="1"/>
        <v>0</v>
      </c>
      <c r="AG20" s="118">
        <v>0</v>
      </c>
      <c r="AH20" s="118">
        <v>0</v>
      </c>
      <c r="AI20" s="123" t="s">
        <v>77</v>
      </c>
      <c r="AJ20" s="119">
        <v>0</v>
      </c>
      <c r="AK20" s="123" t="s">
        <v>77</v>
      </c>
      <c r="AL20" s="123" t="s">
        <v>77</v>
      </c>
      <c r="AM20" s="124">
        <f t="shared" si="2"/>
        <v>0</v>
      </c>
      <c r="AN20" s="124">
        <f>+K20+AC20-AH20</f>
        <v>12500000</v>
      </c>
      <c r="AO20" s="119" t="s">
        <v>69</v>
      </c>
      <c r="AP20" s="118">
        <v>12500000</v>
      </c>
      <c r="AQ20" s="119" t="s">
        <v>1214</v>
      </c>
      <c r="AR20" s="118">
        <v>0</v>
      </c>
      <c r="AS20" s="127" t="s">
        <v>77</v>
      </c>
      <c r="AT20" s="96">
        <v>7500000</v>
      </c>
      <c r="AU20" s="160">
        <f t="shared" si="3"/>
        <v>5000000</v>
      </c>
      <c r="AV20" s="98">
        <f t="shared" si="4"/>
        <v>0.6</v>
      </c>
      <c r="AW20" s="127" t="s">
        <v>77</v>
      </c>
      <c r="AX20" s="119" t="s">
        <v>1215</v>
      </c>
      <c r="AY20" s="197" t="s">
        <v>3688</v>
      </c>
      <c r="AZ20" s="116" t="s">
        <v>69</v>
      </c>
      <c r="BA20" s="116" t="s">
        <v>69</v>
      </c>
    </row>
    <row r="21" spans="2:53" x14ac:dyDescent="0.25">
      <c r="B21" s="116">
        <v>2024</v>
      </c>
      <c r="C21" s="116">
        <v>891780111</v>
      </c>
      <c r="D21" s="117" t="s">
        <v>64</v>
      </c>
      <c r="E21" s="118" t="s">
        <v>3687</v>
      </c>
      <c r="F21" s="118" t="s">
        <v>3686</v>
      </c>
      <c r="G21" s="119">
        <v>0</v>
      </c>
      <c r="H21" s="119" t="s">
        <v>75</v>
      </c>
      <c r="I21" s="117" t="s">
        <v>65</v>
      </c>
      <c r="J21" s="120" t="s">
        <v>3685</v>
      </c>
      <c r="K21" s="118">
        <v>7500000</v>
      </c>
      <c r="L21" s="116" t="s">
        <v>70</v>
      </c>
      <c r="M21" s="120" t="s">
        <v>3684</v>
      </c>
      <c r="N21" s="121">
        <v>1083044427</v>
      </c>
      <c r="O21" s="122">
        <v>258</v>
      </c>
      <c r="P21" s="193">
        <v>45327</v>
      </c>
      <c r="Q21" s="118">
        <v>7500000</v>
      </c>
      <c r="R21" s="193">
        <v>45338</v>
      </c>
      <c r="S21" s="118">
        <v>7500000</v>
      </c>
      <c r="T21" s="119" t="s">
        <v>69</v>
      </c>
      <c r="U21" s="122">
        <v>4978990</v>
      </c>
      <c r="V21" s="120" t="s">
        <v>3637</v>
      </c>
      <c r="W21" s="193">
        <v>45338</v>
      </c>
      <c r="X21" s="193">
        <v>45338</v>
      </c>
      <c r="Y21" s="125" t="s">
        <v>77</v>
      </c>
      <c r="Z21" s="193">
        <v>45488</v>
      </c>
      <c r="AA21" s="124">
        <f t="shared" si="0"/>
        <v>150</v>
      </c>
      <c r="AB21" s="118">
        <v>0</v>
      </c>
      <c r="AC21" s="118">
        <v>0</v>
      </c>
      <c r="AD21" s="118">
        <v>0</v>
      </c>
      <c r="AE21" s="126" t="s">
        <v>77</v>
      </c>
      <c r="AF21" s="124">
        <f t="shared" si="1"/>
        <v>0</v>
      </c>
      <c r="AG21" s="118">
        <v>0</v>
      </c>
      <c r="AH21" s="118">
        <v>0</v>
      </c>
      <c r="AI21" s="123" t="s">
        <v>77</v>
      </c>
      <c r="AJ21" s="119">
        <v>0</v>
      </c>
      <c r="AK21" s="123" t="s">
        <v>77</v>
      </c>
      <c r="AL21" s="123" t="s">
        <v>77</v>
      </c>
      <c r="AM21" s="124">
        <f t="shared" si="2"/>
        <v>0</v>
      </c>
      <c r="AN21" s="124">
        <f>+K21+AC21-AH21</f>
        <v>7500000</v>
      </c>
      <c r="AO21" s="119" t="s">
        <v>69</v>
      </c>
      <c r="AP21" s="118">
        <v>7500000</v>
      </c>
      <c r="AQ21" s="119" t="s">
        <v>1214</v>
      </c>
      <c r="AR21" s="118">
        <v>0</v>
      </c>
      <c r="AS21" s="127" t="s">
        <v>77</v>
      </c>
      <c r="AT21" s="96">
        <v>3750000</v>
      </c>
      <c r="AU21" s="160">
        <f t="shared" si="3"/>
        <v>3750000</v>
      </c>
      <c r="AV21" s="98">
        <f t="shared" si="4"/>
        <v>0.5</v>
      </c>
      <c r="AW21" s="127" t="s">
        <v>77</v>
      </c>
      <c r="AX21" s="119" t="s">
        <v>1215</v>
      </c>
      <c r="AY21" s="197" t="s">
        <v>3683</v>
      </c>
      <c r="AZ21" s="116" t="s">
        <v>69</v>
      </c>
      <c r="BA21" s="116" t="s">
        <v>69</v>
      </c>
    </row>
    <row r="22" spans="2:53" x14ac:dyDescent="0.25">
      <c r="B22" s="116">
        <v>2024</v>
      </c>
      <c r="C22" s="116">
        <v>891780111</v>
      </c>
      <c r="D22" s="117" t="s">
        <v>64</v>
      </c>
      <c r="E22" s="118" t="s">
        <v>3682</v>
      </c>
      <c r="F22" s="118" t="s">
        <v>3681</v>
      </c>
      <c r="G22" s="119">
        <v>0</v>
      </c>
      <c r="H22" s="119" t="s">
        <v>75</v>
      </c>
      <c r="I22" s="117" t="s">
        <v>65</v>
      </c>
      <c r="J22" s="120" t="s">
        <v>3680</v>
      </c>
      <c r="K22" s="118">
        <v>10450000</v>
      </c>
      <c r="L22" s="116" t="s">
        <v>70</v>
      </c>
      <c r="M22" s="120" t="s">
        <v>3679</v>
      </c>
      <c r="N22" s="121">
        <v>1103098411</v>
      </c>
      <c r="O22" s="122">
        <v>255</v>
      </c>
      <c r="P22" s="193">
        <v>45327</v>
      </c>
      <c r="Q22" s="118">
        <v>10450000</v>
      </c>
      <c r="R22" s="193">
        <v>45342</v>
      </c>
      <c r="S22" s="118">
        <v>10450000</v>
      </c>
      <c r="T22" s="119" t="s">
        <v>69</v>
      </c>
      <c r="U22" s="122">
        <v>1082943047</v>
      </c>
      <c r="V22" s="120" t="s">
        <v>3678</v>
      </c>
      <c r="W22" s="193">
        <v>45342</v>
      </c>
      <c r="X22" s="193">
        <v>45342</v>
      </c>
      <c r="Y22" s="125" t="s">
        <v>77</v>
      </c>
      <c r="Z22" s="193">
        <v>45488</v>
      </c>
      <c r="AA22" s="124">
        <f t="shared" si="0"/>
        <v>146</v>
      </c>
      <c r="AB22" s="118">
        <v>0</v>
      </c>
      <c r="AC22" s="118">
        <v>0</v>
      </c>
      <c r="AD22" s="118">
        <v>0</v>
      </c>
      <c r="AE22" s="126" t="s">
        <v>77</v>
      </c>
      <c r="AF22" s="124">
        <f t="shared" si="1"/>
        <v>0</v>
      </c>
      <c r="AG22" s="118">
        <v>0</v>
      </c>
      <c r="AH22" s="118">
        <v>0</v>
      </c>
      <c r="AI22" s="123" t="s">
        <v>77</v>
      </c>
      <c r="AJ22" s="119">
        <v>0</v>
      </c>
      <c r="AK22" s="123" t="s">
        <v>77</v>
      </c>
      <c r="AL22" s="123" t="s">
        <v>77</v>
      </c>
      <c r="AM22" s="124">
        <f t="shared" si="2"/>
        <v>0</v>
      </c>
      <c r="AN22" s="124">
        <f>+K22+AC22-AH22</f>
        <v>10450000</v>
      </c>
      <c r="AO22" s="119" t="s">
        <v>69</v>
      </c>
      <c r="AP22" s="118">
        <v>10450000</v>
      </c>
      <c r="AQ22" s="119" t="s">
        <v>1214</v>
      </c>
      <c r="AR22" s="118">
        <v>0</v>
      </c>
      <c r="AS22" s="127" t="s">
        <v>77</v>
      </c>
      <c r="AT22" s="96">
        <v>5700000</v>
      </c>
      <c r="AU22" s="160">
        <f t="shared" si="3"/>
        <v>4750000</v>
      </c>
      <c r="AV22" s="98">
        <f t="shared" si="4"/>
        <v>0.54545454545454541</v>
      </c>
      <c r="AW22" s="127" t="s">
        <v>77</v>
      </c>
      <c r="AX22" s="119" t="s">
        <v>1215</v>
      </c>
      <c r="AY22" s="197" t="s">
        <v>3677</v>
      </c>
      <c r="AZ22" s="116" t="s">
        <v>69</v>
      </c>
      <c r="BA22" s="116" t="s">
        <v>69</v>
      </c>
    </row>
    <row r="23" spans="2:53" x14ac:dyDescent="0.25">
      <c r="B23" s="116">
        <v>2024</v>
      </c>
      <c r="C23" s="116">
        <v>891780111</v>
      </c>
      <c r="D23" s="117" t="s">
        <v>64</v>
      </c>
      <c r="E23" s="118" t="s">
        <v>3676</v>
      </c>
      <c r="F23" s="118" t="s">
        <v>3675</v>
      </c>
      <c r="G23" s="119">
        <v>0</v>
      </c>
      <c r="H23" s="119" t="s">
        <v>75</v>
      </c>
      <c r="I23" s="117" t="s">
        <v>65</v>
      </c>
      <c r="J23" s="120" t="s">
        <v>3640</v>
      </c>
      <c r="K23" s="118">
        <v>15000000</v>
      </c>
      <c r="L23" s="116" t="s">
        <v>70</v>
      </c>
      <c r="M23" s="120" t="s">
        <v>3639</v>
      </c>
      <c r="N23" s="121" t="s">
        <v>3638</v>
      </c>
      <c r="O23" s="122">
        <v>281</v>
      </c>
      <c r="P23" s="193">
        <v>45328</v>
      </c>
      <c r="Q23" s="118">
        <v>15000000</v>
      </c>
      <c r="R23" s="193">
        <v>45336</v>
      </c>
      <c r="S23" s="118">
        <v>15000000</v>
      </c>
      <c r="T23" s="119" t="s">
        <v>69</v>
      </c>
      <c r="U23" s="122">
        <v>4978990</v>
      </c>
      <c r="V23" s="120" t="s">
        <v>3637</v>
      </c>
      <c r="W23" s="193">
        <v>45335</v>
      </c>
      <c r="X23" s="193">
        <v>45336</v>
      </c>
      <c r="Y23" s="125" t="s">
        <v>77</v>
      </c>
      <c r="Z23" s="193">
        <v>45473</v>
      </c>
      <c r="AA23" s="124">
        <f t="shared" si="0"/>
        <v>137</v>
      </c>
      <c r="AB23" s="118">
        <v>0</v>
      </c>
      <c r="AC23" s="118">
        <v>0</v>
      </c>
      <c r="AD23" s="118">
        <v>0</v>
      </c>
      <c r="AE23" s="126" t="s">
        <v>77</v>
      </c>
      <c r="AF23" s="124">
        <f t="shared" si="1"/>
        <v>0</v>
      </c>
      <c r="AG23" s="118">
        <v>0</v>
      </c>
      <c r="AH23" s="118">
        <v>0</v>
      </c>
      <c r="AI23" s="123" t="s">
        <v>77</v>
      </c>
      <c r="AJ23" s="119">
        <v>0</v>
      </c>
      <c r="AK23" s="123" t="s">
        <v>77</v>
      </c>
      <c r="AL23" s="123" t="s">
        <v>77</v>
      </c>
      <c r="AM23" s="124">
        <f t="shared" si="2"/>
        <v>0</v>
      </c>
      <c r="AN23" s="124">
        <f>+K23+AC23-AH23</f>
        <v>15000000</v>
      </c>
      <c r="AO23" s="119" t="s">
        <v>69</v>
      </c>
      <c r="AP23" s="118">
        <v>15000000</v>
      </c>
      <c r="AQ23" s="119" t="s">
        <v>1214</v>
      </c>
      <c r="AR23" s="118">
        <v>0</v>
      </c>
      <c r="AS23" s="127" t="s">
        <v>77</v>
      </c>
      <c r="AT23" s="96">
        <v>15000000</v>
      </c>
      <c r="AU23" s="160">
        <f t="shared" si="3"/>
        <v>0</v>
      </c>
      <c r="AV23" s="98">
        <f t="shared" si="4"/>
        <v>1</v>
      </c>
      <c r="AW23" s="127" t="s">
        <v>77</v>
      </c>
      <c r="AX23" s="119" t="s">
        <v>1215</v>
      </c>
      <c r="AY23" s="197" t="s">
        <v>3674</v>
      </c>
      <c r="AZ23" s="116" t="s">
        <v>69</v>
      </c>
      <c r="BA23" s="116" t="s">
        <v>3456</v>
      </c>
    </row>
    <row r="24" spans="2:53" x14ac:dyDescent="0.25">
      <c r="B24" s="116">
        <v>2024</v>
      </c>
      <c r="C24" s="116">
        <v>891780111</v>
      </c>
      <c r="D24" s="117" t="s">
        <v>64</v>
      </c>
      <c r="E24" s="118" t="s">
        <v>3673</v>
      </c>
      <c r="F24" s="118" t="s">
        <v>3672</v>
      </c>
      <c r="G24" s="119">
        <v>0</v>
      </c>
      <c r="H24" s="119" t="s">
        <v>75</v>
      </c>
      <c r="I24" s="117" t="s">
        <v>65</v>
      </c>
      <c r="J24" s="120" t="s">
        <v>3671</v>
      </c>
      <c r="K24" s="118">
        <v>6000000</v>
      </c>
      <c r="L24" s="116" t="s">
        <v>70</v>
      </c>
      <c r="M24" s="120" t="s">
        <v>3670</v>
      </c>
      <c r="N24" s="121" t="s">
        <v>3669</v>
      </c>
      <c r="O24" s="122">
        <v>175</v>
      </c>
      <c r="P24" s="193">
        <v>45320</v>
      </c>
      <c r="Q24" s="118">
        <v>6000000</v>
      </c>
      <c r="R24" s="193">
        <v>45335</v>
      </c>
      <c r="S24" s="118">
        <v>6000000</v>
      </c>
      <c r="T24" s="119" t="s">
        <v>69</v>
      </c>
      <c r="U24" s="122">
        <v>1082950841</v>
      </c>
      <c r="V24" s="120" t="s">
        <v>1212</v>
      </c>
      <c r="W24" s="193">
        <v>45335</v>
      </c>
      <c r="X24" s="193">
        <v>45335</v>
      </c>
      <c r="Y24" s="125" t="s">
        <v>77</v>
      </c>
      <c r="Z24" s="193">
        <v>45503</v>
      </c>
      <c r="AA24" s="124">
        <f t="shared" si="0"/>
        <v>168</v>
      </c>
      <c r="AB24" s="118">
        <v>0</v>
      </c>
      <c r="AC24" s="118">
        <v>0</v>
      </c>
      <c r="AD24" s="118">
        <v>0</v>
      </c>
      <c r="AE24" s="126" t="s">
        <v>77</v>
      </c>
      <c r="AF24" s="124">
        <f t="shared" si="1"/>
        <v>0</v>
      </c>
      <c r="AG24" s="118">
        <v>0</v>
      </c>
      <c r="AH24" s="118">
        <v>0</v>
      </c>
      <c r="AI24" s="123" t="s">
        <v>77</v>
      </c>
      <c r="AJ24" s="119">
        <v>0</v>
      </c>
      <c r="AK24" s="123" t="s">
        <v>77</v>
      </c>
      <c r="AL24" s="123" t="s">
        <v>77</v>
      </c>
      <c r="AM24" s="124">
        <f t="shared" si="2"/>
        <v>0</v>
      </c>
      <c r="AN24" s="124">
        <f>+K24+AC24-AH24</f>
        <v>6000000</v>
      </c>
      <c r="AO24" s="119" t="s">
        <v>69</v>
      </c>
      <c r="AP24" s="118">
        <v>6000000</v>
      </c>
      <c r="AQ24" s="119" t="s">
        <v>1214</v>
      </c>
      <c r="AR24" s="118">
        <v>0</v>
      </c>
      <c r="AS24" s="127" t="s">
        <v>77</v>
      </c>
      <c r="AT24" s="96">
        <v>0</v>
      </c>
      <c r="AU24" s="160">
        <f t="shared" si="3"/>
        <v>6000000</v>
      </c>
      <c r="AV24" s="98">
        <f t="shared" si="4"/>
        <v>0</v>
      </c>
      <c r="AW24" s="127" t="s">
        <v>77</v>
      </c>
      <c r="AX24" s="119" t="s">
        <v>1215</v>
      </c>
      <c r="AY24" s="197" t="s">
        <v>3668</v>
      </c>
      <c r="AZ24" s="116" t="s">
        <v>69</v>
      </c>
      <c r="BA24" s="116" t="s">
        <v>3456</v>
      </c>
    </row>
    <row r="25" spans="2:53" x14ac:dyDescent="0.25">
      <c r="B25" s="116">
        <v>2024</v>
      </c>
      <c r="C25" s="116">
        <v>891780111</v>
      </c>
      <c r="D25" s="117" t="s">
        <v>64</v>
      </c>
      <c r="E25" s="118" t="s">
        <v>3667</v>
      </c>
      <c r="F25" s="118" t="s">
        <v>3666</v>
      </c>
      <c r="G25" s="119">
        <v>0</v>
      </c>
      <c r="H25" s="119" t="s">
        <v>75</v>
      </c>
      <c r="I25" s="117" t="s">
        <v>1819</v>
      </c>
      <c r="J25" s="120" t="s">
        <v>3665</v>
      </c>
      <c r="K25" s="118">
        <v>5085000</v>
      </c>
      <c r="L25" s="116" t="s">
        <v>70</v>
      </c>
      <c r="M25" s="120" t="s">
        <v>3664</v>
      </c>
      <c r="N25" s="121" t="s">
        <v>3663</v>
      </c>
      <c r="O25" s="122">
        <v>376</v>
      </c>
      <c r="P25" s="193">
        <v>45338</v>
      </c>
      <c r="Q25" s="118">
        <v>5085000</v>
      </c>
      <c r="R25" s="193">
        <v>45349</v>
      </c>
      <c r="S25" s="118">
        <v>5085000</v>
      </c>
      <c r="T25" s="119" t="s">
        <v>69</v>
      </c>
      <c r="U25" s="122">
        <v>1027944725</v>
      </c>
      <c r="V25" s="120" t="s">
        <v>3662</v>
      </c>
      <c r="W25" s="193">
        <v>45349</v>
      </c>
      <c r="X25" s="193">
        <v>45350</v>
      </c>
      <c r="Y25" s="125" t="s">
        <v>77</v>
      </c>
      <c r="Z25" s="193">
        <v>45350</v>
      </c>
      <c r="AA25" s="124">
        <f t="shared" si="0"/>
        <v>0</v>
      </c>
      <c r="AB25" s="118">
        <v>0</v>
      </c>
      <c r="AC25" s="118">
        <v>0</v>
      </c>
      <c r="AD25" s="118">
        <v>0</v>
      </c>
      <c r="AE25" s="126" t="s">
        <v>77</v>
      </c>
      <c r="AF25" s="124">
        <f t="shared" si="1"/>
        <v>0</v>
      </c>
      <c r="AG25" s="118">
        <v>0</v>
      </c>
      <c r="AH25" s="118">
        <v>0</v>
      </c>
      <c r="AI25" s="123" t="s">
        <v>77</v>
      </c>
      <c r="AJ25" s="119">
        <v>0</v>
      </c>
      <c r="AK25" s="123" t="s">
        <v>77</v>
      </c>
      <c r="AL25" s="123" t="s">
        <v>77</v>
      </c>
      <c r="AM25" s="124">
        <f t="shared" si="2"/>
        <v>0</v>
      </c>
      <c r="AN25" s="124">
        <f>+K25+AC25-AH25</f>
        <v>5085000</v>
      </c>
      <c r="AO25" s="119" t="s">
        <v>69</v>
      </c>
      <c r="AP25" s="118">
        <v>5085000</v>
      </c>
      <c r="AQ25" s="119" t="s">
        <v>1214</v>
      </c>
      <c r="AR25" s="118">
        <v>0</v>
      </c>
      <c r="AS25" s="127" t="s">
        <v>77</v>
      </c>
      <c r="AT25" s="96">
        <v>5085000</v>
      </c>
      <c r="AU25" s="160">
        <f t="shared" si="3"/>
        <v>0</v>
      </c>
      <c r="AV25" s="98">
        <f t="shared" si="4"/>
        <v>1</v>
      </c>
      <c r="AW25" s="127" t="s">
        <v>77</v>
      </c>
      <c r="AX25" s="119" t="s">
        <v>1497</v>
      </c>
      <c r="AY25" s="197" t="s">
        <v>3661</v>
      </c>
      <c r="AZ25" s="116" t="s">
        <v>69</v>
      </c>
      <c r="BA25" s="116" t="s">
        <v>3456</v>
      </c>
    </row>
    <row r="26" spans="2:53" x14ac:dyDescent="0.25">
      <c r="B26" s="116">
        <v>2024</v>
      </c>
      <c r="C26" s="116">
        <v>891780111</v>
      </c>
      <c r="D26" s="117" t="s">
        <v>64</v>
      </c>
      <c r="E26" s="118" t="s">
        <v>3660</v>
      </c>
      <c r="F26" s="118" t="s">
        <v>3659</v>
      </c>
      <c r="G26" s="119">
        <v>0</v>
      </c>
      <c r="H26" s="119" t="s">
        <v>75</v>
      </c>
      <c r="I26" s="117" t="s">
        <v>65</v>
      </c>
      <c r="J26" s="120" t="s">
        <v>3658</v>
      </c>
      <c r="K26" s="118">
        <v>4000000</v>
      </c>
      <c r="L26" s="116" t="s">
        <v>70</v>
      </c>
      <c r="M26" s="120" t="s">
        <v>3657</v>
      </c>
      <c r="N26" s="121" t="s">
        <v>3656</v>
      </c>
      <c r="O26" s="118">
        <v>518</v>
      </c>
      <c r="P26" s="193">
        <v>45351</v>
      </c>
      <c r="Q26" s="118">
        <v>4000000</v>
      </c>
      <c r="R26" s="193">
        <v>45366</v>
      </c>
      <c r="S26" s="118">
        <v>4000000</v>
      </c>
      <c r="T26" s="119" t="s">
        <v>69</v>
      </c>
      <c r="U26" s="122">
        <v>7144495</v>
      </c>
      <c r="V26" s="120" t="s">
        <v>3655</v>
      </c>
      <c r="W26" s="193">
        <v>45366</v>
      </c>
      <c r="X26" s="193">
        <v>45369</v>
      </c>
      <c r="Y26" s="125" t="s">
        <v>77</v>
      </c>
      <c r="Z26" s="193">
        <v>45657</v>
      </c>
      <c r="AA26" s="124">
        <f t="shared" si="0"/>
        <v>288</v>
      </c>
      <c r="AB26" s="118">
        <v>0</v>
      </c>
      <c r="AC26" s="118">
        <v>0</v>
      </c>
      <c r="AD26" s="118">
        <v>0</v>
      </c>
      <c r="AE26" s="126" t="s">
        <v>77</v>
      </c>
      <c r="AF26" s="124">
        <f t="shared" si="1"/>
        <v>0</v>
      </c>
      <c r="AG26" s="118">
        <v>0</v>
      </c>
      <c r="AH26" s="118">
        <v>0</v>
      </c>
      <c r="AI26" s="123" t="s">
        <v>77</v>
      </c>
      <c r="AJ26" s="119">
        <v>0</v>
      </c>
      <c r="AK26" s="123" t="s">
        <v>77</v>
      </c>
      <c r="AL26" s="123" t="s">
        <v>77</v>
      </c>
      <c r="AM26" s="124">
        <f t="shared" si="2"/>
        <v>0</v>
      </c>
      <c r="AN26" s="124">
        <f>+K26+AC26-AH26</f>
        <v>4000000</v>
      </c>
      <c r="AO26" s="119" t="s">
        <v>69</v>
      </c>
      <c r="AP26" s="118">
        <v>4000000</v>
      </c>
      <c r="AQ26" s="119" t="s">
        <v>1214</v>
      </c>
      <c r="AR26" s="118">
        <v>0</v>
      </c>
      <c r="AS26" s="127" t="s">
        <v>77</v>
      </c>
      <c r="AT26" s="96">
        <v>0</v>
      </c>
      <c r="AU26" s="160">
        <f t="shared" si="3"/>
        <v>4000000</v>
      </c>
      <c r="AV26" s="98">
        <f t="shared" si="4"/>
        <v>0</v>
      </c>
      <c r="AW26" s="127" t="s">
        <v>77</v>
      </c>
      <c r="AX26" s="119" t="s">
        <v>1215</v>
      </c>
      <c r="AY26" s="197" t="s">
        <v>3654</v>
      </c>
      <c r="AZ26" s="116" t="s">
        <v>69</v>
      </c>
      <c r="BA26" s="116" t="s">
        <v>3456</v>
      </c>
    </row>
    <row r="27" spans="2:53" x14ac:dyDescent="0.25">
      <c r="B27" s="116">
        <v>2024</v>
      </c>
      <c r="C27" s="116">
        <v>891780111</v>
      </c>
      <c r="D27" s="117" t="s">
        <v>64</v>
      </c>
      <c r="E27" s="118" t="s">
        <v>3653</v>
      </c>
      <c r="F27" s="118" t="s">
        <v>3652</v>
      </c>
      <c r="G27" s="119">
        <v>0</v>
      </c>
      <c r="H27" s="119" t="s">
        <v>75</v>
      </c>
      <c r="I27" s="117" t="s">
        <v>65</v>
      </c>
      <c r="J27" s="120" t="s">
        <v>3651</v>
      </c>
      <c r="K27" s="118">
        <v>7125720</v>
      </c>
      <c r="L27" s="116" t="s">
        <v>70</v>
      </c>
      <c r="M27" s="120" t="s">
        <v>3650</v>
      </c>
      <c r="N27" s="121">
        <v>1082881269</v>
      </c>
      <c r="O27" s="118">
        <v>777</v>
      </c>
      <c r="P27" s="193">
        <v>45372</v>
      </c>
      <c r="Q27" s="118">
        <v>7125720</v>
      </c>
      <c r="R27" s="193">
        <v>45399</v>
      </c>
      <c r="S27" s="118">
        <v>7125720</v>
      </c>
      <c r="T27" s="119" t="s">
        <v>69</v>
      </c>
      <c r="U27" s="122">
        <v>36718407</v>
      </c>
      <c r="V27" s="120" t="s">
        <v>3649</v>
      </c>
      <c r="W27" s="193">
        <v>45399</v>
      </c>
      <c r="X27" s="193">
        <v>45399</v>
      </c>
      <c r="Y27" s="125" t="s">
        <v>77</v>
      </c>
      <c r="Z27" s="193">
        <v>45406</v>
      </c>
      <c r="AA27" s="124">
        <f t="shared" si="0"/>
        <v>7</v>
      </c>
      <c r="AB27" s="118">
        <v>0</v>
      </c>
      <c r="AC27" s="118">
        <v>0</v>
      </c>
      <c r="AD27" s="118">
        <v>0</v>
      </c>
      <c r="AE27" s="126" t="s">
        <v>77</v>
      </c>
      <c r="AF27" s="124">
        <f t="shared" si="1"/>
        <v>0</v>
      </c>
      <c r="AG27" s="118">
        <v>0</v>
      </c>
      <c r="AH27" s="118">
        <v>0</v>
      </c>
      <c r="AI27" s="123" t="s">
        <v>77</v>
      </c>
      <c r="AJ27" s="119">
        <v>0</v>
      </c>
      <c r="AK27" s="123" t="s">
        <v>77</v>
      </c>
      <c r="AL27" s="123" t="s">
        <v>77</v>
      </c>
      <c r="AM27" s="124">
        <f t="shared" si="2"/>
        <v>0</v>
      </c>
      <c r="AN27" s="124">
        <f>+K27+AC27-AH27</f>
        <v>7125720</v>
      </c>
      <c r="AO27" s="119" t="s">
        <v>69</v>
      </c>
      <c r="AP27" s="118">
        <v>7125720</v>
      </c>
      <c r="AQ27" s="119" t="s">
        <v>1214</v>
      </c>
      <c r="AR27" s="118">
        <v>0</v>
      </c>
      <c r="AS27" s="127" t="s">
        <v>77</v>
      </c>
      <c r="AT27" s="170">
        <v>0</v>
      </c>
      <c r="AU27" s="160">
        <f t="shared" si="3"/>
        <v>7125720</v>
      </c>
      <c r="AV27" s="98">
        <f t="shared" si="4"/>
        <v>0</v>
      </c>
      <c r="AW27" s="127" t="s">
        <v>77</v>
      </c>
      <c r="AX27" s="119" t="s">
        <v>1215</v>
      </c>
      <c r="AY27" s="197" t="s">
        <v>3648</v>
      </c>
      <c r="AZ27" s="116" t="s">
        <v>69</v>
      </c>
      <c r="BA27" s="116" t="s">
        <v>3456</v>
      </c>
    </row>
    <row r="28" spans="2:53" x14ac:dyDescent="0.25">
      <c r="B28" s="116">
        <v>2024</v>
      </c>
      <c r="C28" s="116">
        <v>891780111</v>
      </c>
      <c r="D28" s="117" t="s">
        <v>64</v>
      </c>
      <c r="E28" s="118" t="s">
        <v>3647</v>
      </c>
      <c r="F28" s="118" t="s">
        <v>3646</v>
      </c>
      <c r="G28" s="119">
        <v>0</v>
      </c>
      <c r="H28" s="119" t="s">
        <v>75</v>
      </c>
      <c r="I28" s="117" t="s">
        <v>65</v>
      </c>
      <c r="J28" s="120" t="s">
        <v>3645</v>
      </c>
      <c r="K28" s="118">
        <v>8750000</v>
      </c>
      <c r="L28" s="116" t="s">
        <v>70</v>
      </c>
      <c r="M28" s="120" t="s">
        <v>3644</v>
      </c>
      <c r="N28" s="121">
        <v>1083010275</v>
      </c>
      <c r="O28" s="118">
        <v>977</v>
      </c>
      <c r="P28" s="193">
        <v>45400</v>
      </c>
      <c r="Q28" s="118">
        <v>8750000</v>
      </c>
      <c r="R28" s="193">
        <v>45404</v>
      </c>
      <c r="S28" s="118">
        <v>8750000</v>
      </c>
      <c r="T28" s="119" t="s">
        <v>69</v>
      </c>
      <c r="U28" s="122">
        <v>4978990</v>
      </c>
      <c r="V28" s="120" t="s">
        <v>3637</v>
      </c>
      <c r="W28" s="193">
        <v>45404</v>
      </c>
      <c r="X28" s="193">
        <v>45404</v>
      </c>
      <c r="Y28" s="125" t="s">
        <v>77</v>
      </c>
      <c r="Z28" s="193">
        <v>45488</v>
      </c>
      <c r="AA28" s="124">
        <f t="shared" si="0"/>
        <v>84</v>
      </c>
      <c r="AB28" s="118">
        <v>0</v>
      </c>
      <c r="AC28" s="118">
        <v>0</v>
      </c>
      <c r="AD28" s="118">
        <v>0</v>
      </c>
      <c r="AE28" s="126" t="s">
        <v>77</v>
      </c>
      <c r="AF28" s="124">
        <f t="shared" si="1"/>
        <v>0</v>
      </c>
      <c r="AG28" s="118">
        <v>0</v>
      </c>
      <c r="AH28" s="118">
        <v>0</v>
      </c>
      <c r="AI28" s="123" t="s">
        <v>77</v>
      </c>
      <c r="AJ28" s="119">
        <v>0</v>
      </c>
      <c r="AK28" s="123" t="s">
        <v>77</v>
      </c>
      <c r="AL28" s="123" t="s">
        <v>77</v>
      </c>
      <c r="AM28" s="124">
        <f t="shared" si="2"/>
        <v>0</v>
      </c>
      <c r="AN28" s="124">
        <f>+K28+AC28-AH28</f>
        <v>8750000</v>
      </c>
      <c r="AO28" s="119" t="s">
        <v>69</v>
      </c>
      <c r="AP28" s="118">
        <v>8750000</v>
      </c>
      <c r="AQ28" s="119" t="s">
        <v>1214</v>
      </c>
      <c r="AR28" s="118">
        <v>0</v>
      </c>
      <c r="AS28" s="127" t="s">
        <v>77</v>
      </c>
      <c r="AT28" s="170">
        <v>2500000</v>
      </c>
      <c r="AU28" s="160">
        <f t="shared" si="3"/>
        <v>6250000</v>
      </c>
      <c r="AV28" s="98">
        <f t="shared" si="4"/>
        <v>0.2857142857142857</v>
      </c>
      <c r="AW28" s="127" t="s">
        <v>77</v>
      </c>
      <c r="AX28" s="119" t="s">
        <v>1215</v>
      </c>
      <c r="AY28" s="197" t="s">
        <v>3643</v>
      </c>
      <c r="AZ28" s="116" t="s">
        <v>69</v>
      </c>
      <c r="BA28" s="116" t="s">
        <v>69</v>
      </c>
    </row>
    <row r="29" spans="2:53" x14ac:dyDescent="0.25">
      <c r="B29" s="116">
        <v>2024</v>
      </c>
      <c r="C29" s="116">
        <v>891780111</v>
      </c>
      <c r="D29" s="117" t="s">
        <v>64</v>
      </c>
      <c r="E29" s="118" t="s">
        <v>3642</v>
      </c>
      <c r="F29" s="118" t="s">
        <v>3641</v>
      </c>
      <c r="G29" s="119">
        <v>0</v>
      </c>
      <c r="H29" s="119" t="s">
        <v>75</v>
      </c>
      <c r="I29" s="117" t="s">
        <v>65</v>
      </c>
      <c r="J29" s="120" t="s">
        <v>3640</v>
      </c>
      <c r="K29" s="118">
        <v>28000000</v>
      </c>
      <c r="L29" s="116" t="s">
        <v>70</v>
      </c>
      <c r="M29" s="120" t="s">
        <v>3639</v>
      </c>
      <c r="N29" s="121" t="s">
        <v>3638</v>
      </c>
      <c r="O29" s="118">
        <v>1103</v>
      </c>
      <c r="P29" s="193">
        <v>45414</v>
      </c>
      <c r="Q29" s="118">
        <v>28000000</v>
      </c>
      <c r="R29" s="193">
        <v>45419</v>
      </c>
      <c r="S29" s="118">
        <v>28000000</v>
      </c>
      <c r="T29" s="119" t="s">
        <v>69</v>
      </c>
      <c r="U29" s="122">
        <v>4978990</v>
      </c>
      <c r="V29" s="120" t="s">
        <v>3637</v>
      </c>
      <c r="W29" s="193">
        <v>45419</v>
      </c>
      <c r="X29" s="193">
        <v>45419</v>
      </c>
      <c r="Y29" s="125" t="s">
        <v>77</v>
      </c>
      <c r="Z29" s="193">
        <v>45535</v>
      </c>
      <c r="AA29" s="124">
        <f t="shared" si="0"/>
        <v>116</v>
      </c>
      <c r="AB29" s="118">
        <v>0</v>
      </c>
      <c r="AC29" s="118">
        <v>0</v>
      </c>
      <c r="AD29" s="118">
        <v>0</v>
      </c>
      <c r="AE29" s="126" t="s">
        <v>77</v>
      </c>
      <c r="AF29" s="124">
        <f t="shared" si="1"/>
        <v>0</v>
      </c>
      <c r="AG29" s="118">
        <v>0</v>
      </c>
      <c r="AH29" s="118">
        <v>0</v>
      </c>
      <c r="AI29" s="123" t="s">
        <v>77</v>
      </c>
      <c r="AJ29" s="119">
        <v>0</v>
      </c>
      <c r="AK29" s="123" t="s">
        <v>77</v>
      </c>
      <c r="AL29" s="123" t="s">
        <v>77</v>
      </c>
      <c r="AM29" s="124">
        <f t="shared" si="2"/>
        <v>0</v>
      </c>
      <c r="AN29" s="124">
        <f>+K29+AC29-AH29</f>
        <v>28000000</v>
      </c>
      <c r="AO29" s="119" t="s">
        <v>69</v>
      </c>
      <c r="AP29" s="118">
        <v>28000000</v>
      </c>
      <c r="AQ29" s="119" t="s">
        <v>1214</v>
      </c>
      <c r="AR29" s="118">
        <v>0</v>
      </c>
      <c r="AS29" s="127" t="s">
        <v>77</v>
      </c>
      <c r="AT29" s="170">
        <v>0</v>
      </c>
      <c r="AU29" s="160">
        <f t="shared" si="3"/>
        <v>28000000</v>
      </c>
      <c r="AV29" s="98">
        <f t="shared" si="4"/>
        <v>0</v>
      </c>
      <c r="AW29" s="127" t="s">
        <v>77</v>
      </c>
      <c r="AX29" s="119" t="s">
        <v>1215</v>
      </c>
      <c r="AY29" s="197" t="s">
        <v>3636</v>
      </c>
      <c r="AZ29" s="116" t="s">
        <v>69</v>
      </c>
      <c r="BA29" s="116" t="s">
        <v>3456</v>
      </c>
    </row>
    <row r="30" spans="2:53" x14ac:dyDescent="0.25">
      <c r="B30" s="116">
        <v>2024</v>
      </c>
      <c r="C30" s="116">
        <v>891780111</v>
      </c>
      <c r="D30" s="117" t="s">
        <v>64</v>
      </c>
      <c r="E30" s="118" t="s">
        <v>3635</v>
      </c>
      <c r="F30" s="118" t="s">
        <v>3634</v>
      </c>
      <c r="G30" s="119">
        <v>0</v>
      </c>
      <c r="H30" s="119" t="s">
        <v>75</v>
      </c>
      <c r="I30" s="117" t="s">
        <v>65</v>
      </c>
      <c r="J30" s="120" t="s">
        <v>3633</v>
      </c>
      <c r="K30" s="118">
        <v>3159450</v>
      </c>
      <c r="L30" s="116" t="s">
        <v>70</v>
      </c>
      <c r="M30" s="120" t="s">
        <v>3632</v>
      </c>
      <c r="N30" s="121" t="s">
        <v>3631</v>
      </c>
      <c r="O30" s="118">
        <v>1087</v>
      </c>
      <c r="P30" s="193">
        <v>45412</v>
      </c>
      <c r="Q30" s="118">
        <v>3159450</v>
      </c>
      <c r="R30" s="193">
        <v>45420</v>
      </c>
      <c r="S30" s="118">
        <v>3159450</v>
      </c>
      <c r="T30" s="119" t="s">
        <v>69</v>
      </c>
      <c r="U30" s="122">
        <v>84455280</v>
      </c>
      <c r="V30" s="120" t="s">
        <v>3630</v>
      </c>
      <c r="W30" s="193">
        <v>45420</v>
      </c>
      <c r="X30" s="193">
        <v>45420</v>
      </c>
      <c r="Y30" s="125" t="s">
        <v>77</v>
      </c>
      <c r="Z30" s="193">
        <v>45434</v>
      </c>
      <c r="AA30" s="124">
        <f t="shared" si="0"/>
        <v>14</v>
      </c>
      <c r="AB30" s="118">
        <v>0</v>
      </c>
      <c r="AC30" s="118">
        <v>0</v>
      </c>
      <c r="AD30" s="118">
        <v>0</v>
      </c>
      <c r="AE30" s="126" t="s">
        <v>77</v>
      </c>
      <c r="AF30" s="124">
        <f t="shared" si="1"/>
        <v>0</v>
      </c>
      <c r="AG30" s="118">
        <v>0</v>
      </c>
      <c r="AH30" s="118">
        <v>0</v>
      </c>
      <c r="AI30" s="123" t="s">
        <v>77</v>
      </c>
      <c r="AJ30" s="119">
        <v>0</v>
      </c>
      <c r="AK30" s="123" t="s">
        <v>77</v>
      </c>
      <c r="AL30" s="123" t="s">
        <v>77</v>
      </c>
      <c r="AM30" s="124">
        <f t="shared" si="2"/>
        <v>0</v>
      </c>
      <c r="AN30" s="124">
        <f>+K30+AC30-AH30</f>
        <v>3159450</v>
      </c>
      <c r="AO30" s="119" t="s">
        <v>69</v>
      </c>
      <c r="AP30" s="118">
        <v>3159450</v>
      </c>
      <c r="AQ30" s="119" t="s">
        <v>1214</v>
      </c>
      <c r="AR30" s="118">
        <v>0</v>
      </c>
      <c r="AS30" s="127" t="s">
        <v>77</v>
      </c>
      <c r="AT30" s="170">
        <v>0</v>
      </c>
      <c r="AU30" s="160">
        <f t="shared" si="3"/>
        <v>3159450</v>
      </c>
      <c r="AV30" s="98">
        <f t="shared" si="4"/>
        <v>0</v>
      </c>
      <c r="AW30" s="127" t="s">
        <v>77</v>
      </c>
      <c r="AX30" s="119" t="s">
        <v>1215</v>
      </c>
      <c r="AY30" s="197" t="s">
        <v>3629</v>
      </c>
      <c r="AZ30" s="116" t="s">
        <v>69</v>
      </c>
      <c r="BA30" s="116" t="s">
        <v>3456</v>
      </c>
    </row>
    <row r="31" spans="2:53" ht="15.75" thickBot="1" x14ac:dyDescent="0.3">
      <c r="B31" s="128">
        <v>2024</v>
      </c>
      <c r="C31" s="128">
        <v>891780111</v>
      </c>
      <c r="D31" s="129" t="s">
        <v>64</v>
      </c>
      <c r="E31" s="130" t="s">
        <v>3628</v>
      </c>
      <c r="F31" s="130" t="s">
        <v>3627</v>
      </c>
      <c r="G31" s="131">
        <v>0</v>
      </c>
      <c r="H31" s="131" t="s">
        <v>75</v>
      </c>
      <c r="I31" s="129" t="s">
        <v>65</v>
      </c>
      <c r="J31" s="133" t="s">
        <v>3626</v>
      </c>
      <c r="K31" s="130">
        <v>7000000</v>
      </c>
      <c r="L31" s="128" t="s">
        <v>70</v>
      </c>
      <c r="M31" s="133" t="s">
        <v>3625</v>
      </c>
      <c r="N31" s="134">
        <v>1082912437</v>
      </c>
      <c r="O31" s="130">
        <v>1169</v>
      </c>
      <c r="P31" s="194">
        <v>45426</v>
      </c>
      <c r="Q31" s="130">
        <v>7000000</v>
      </c>
      <c r="R31" s="194">
        <v>45435</v>
      </c>
      <c r="S31" s="130">
        <v>7000000</v>
      </c>
      <c r="T31" s="131" t="s">
        <v>69</v>
      </c>
      <c r="U31" s="173">
        <v>7601124</v>
      </c>
      <c r="V31" s="133" t="s">
        <v>3624</v>
      </c>
      <c r="W31" s="194">
        <v>45435</v>
      </c>
      <c r="X31" s="194">
        <v>45435</v>
      </c>
      <c r="Y31" s="137" t="s">
        <v>77</v>
      </c>
      <c r="Z31" s="194">
        <v>45488</v>
      </c>
      <c r="AA31" s="136">
        <f t="shared" si="0"/>
        <v>53</v>
      </c>
      <c r="AB31" s="130">
        <v>0</v>
      </c>
      <c r="AC31" s="130">
        <v>0</v>
      </c>
      <c r="AD31" s="130">
        <v>0</v>
      </c>
      <c r="AE31" s="139" t="s">
        <v>77</v>
      </c>
      <c r="AF31" s="136">
        <f t="shared" si="1"/>
        <v>0</v>
      </c>
      <c r="AG31" s="130">
        <v>0</v>
      </c>
      <c r="AH31" s="130">
        <v>0</v>
      </c>
      <c r="AI31" s="140" t="s">
        <v>77</v>
      </c>
      <c r="AJ31" s="131">
        <v>0</v>
      </c>
      <c r="AK31" s="140" t="s">
        <v>77</v>
      </c>
      <c r="AL31" s="140" t="s">
        <v>77</v>
      </c>
      <c r="AM31" s="136">
        <f t="shared" si="2"/>
        <v>0</v>
      </c>
      <c r="AN31" s="136">
        <f>+K31+AC31-AH31</f>
        <v>7000000</v>
      </c>
      <c r="AO31" s="131" t="s">
        <v>69</v>
      </c>
      <c r="AP31" s="130">
        <v>7000000</v>
      </c>
      <c r="AQ31" s="131" t="s">
        <v>1214</v>
      </c>
      <c r="AR31" s="130">
        <v>0</v>
      </c>
      <c r="AS31" s="142" t="s">
        <v>77</v>
      </c>
      <c r="AT31" s="190">
        <v>0</v>
      </c>
      <c r="AU31" s="162">
        <f t="shared" si="3"/>
        <v>7000000</v>
      </c>
      <c r="AV31" s="163">
        <f t="shared" si="4"/>
        <v>0</v>
      </c>
      <c r="AW31" s="142" t="s">
        <v>77</v>
      </c>
      <c r="AX31" s="131" t="s">
        <v>1215</v>
      </c>
      <c r="AY31" s="198" t="s">
        <v>3623</v>
      </c>
      <c r="AZ31" s="128" t="s">
        <v>69</v>
      </c>
      <c r="BA31" s="128" t="s">
        <v>69</v>
      </c>
    </row>
    <row r="32" spans="2:53" s="7" customFormat="1" ht="15.75" thickBot="1" x14ac:dyDescent="0.3">
      <c r="B32" s="497" t="s">
        <v>71</v>
      </c>
      <c r="C32" s="498"/>
      <c r="D32" s="499"/>
      <c r="E32" s="82">
        <f>+SUBTOTAL(3,E8:E31)</f>
        <v>24</v>
      </c>
      <c r="F32" s="83"/>
      <c r="G32" s="84"/>
      <c r="H32" s="84"/>
      <c r="I32" s="84"/>
      <c r="J32" s="84"/>
      <c r="K32" s="85">
        <f>SUM(K8:K31)</f>
        <v>307520170</v>
      </c>
      <c r="L32" s="500"/>
      <c r="M32" s="501"/>
      <c r="N32" s="501"/>
      <c r="O32" s="501"/>
      <c r="P32" s="501"/>
      <c r="Q32" s="501"/>
      <c r="R32" s="501"/>
      <c r="S32" s="501"/>
      <c r="T32" s="501"/>
      <c r="U32" s="501"/>
      <c r="V32" s="501"/>
      <c r="W32" s="501"/>
      <c r="X32" s="501"/>
      <c r="Y32" s="501"/>
      <c r="Z32" s="501"/>
      <c r="AA32" s="502"/>
      <c r="AB32" s="86">
        <f>SUM(AB8:AB31)</f>
        <v>0</v>
      </c>
      <c r="AC32" s="87">
        <f>SUM(AC8:AC31)</f>
        <v>0</v>
      </c>
      <c r="AD32" s="87">
        <f>SUM(AD8:AD31)</f>
        <v>0</v>
      </c>
      <c r="AE32" s="88"/>
      <c r="AF32" s="87">
        <f>SUM(AF8:AF31)</f>
        <v>0</v>
      </c>
      <c r="AG32" s="87">
        <f>SUM(AG8:AG31)</f>
        <v>1</v>
      </c>
      <c r="AH32" s="89">
        <f>SUM(AH8:AH31)</f>
        <v>8750000</v>
      </c>
      <c r="AI32" s="88"/>
      <c r="AJ32" s="90">
        <f>SUM(AJ8:AJ31)</f>
        <v>0</v>
      </c>
      <c r="AK32" s="500"/>
      <c r="AL32" s="501"/>
      <c r="AM32" s="502"/>
      <c r="AN32" s="86">
        <f>SUM(AN8:AN31)</f>
        <v>298770170</v>
      </c>
      <c r="AO32" s="88"/>
      <c r="AP32" s="91">
        <f>SUM(AP8:AP31)</f>
        <v>307520170</v>
      </c>
      <c r="AQ32" s="88"/>
      <c r="AR32" s="87">
        <f>SUM(AR8:AR31)</f>
        <v>0</v>
      </c>
      <c r="AS32" s="88"/>
      <c r="AT32" s="92">
        <f>SUM(AT8:AT31)</f>
        <v>143760000</v>
      </c>
      <c r="AU32" s="93">
        <f>SUM(AU8:AU31)</f>
        <v>155010170</v>
      </c>
      <c r="AV32" s="515"/>
      <c r="AW32" s="516"/>
      <c r="AX32" s="516"/>
      <c r="AY32" s="516"/>
      <c r="AZ32" s="516"/>
      <c r="BA32" s="517"/>
    </row>
  </sheetData>
  <sheetProtection formatCells="0" formatColumns="0" formatRows="0" insertRows="0" deleteRows="0" autoFilter="0"/>
  <mergeCells count="22">
    <mergeCell ref="B3:C6"/>
    <mergeCell ref="D3:G4"/>
    <mergeCell ref="H3:I5"/>
    <mergeCell ref="E6:G6"/>
    <mergeCell ref="AV32:BA32"/>
    <mergeCell ref="AO6:AP6"/>
    <mergeCell ref="B32:D32"/>
    <mergeCell ref="L32:AA32"/>
    <mergeCell ref="AY6:BA6"/>
    <mergeCell ref="M6:N6"/>
    <mergeCell ref="O6:Q6"/>
    <mergeCell ref="R6:S6"/>
    <mergeCell ref="AK32:AM32"/>
    <mergeCell ref="T6:V6"/>
    <mergeCell ref="AV6:AX6"/>
    <mergeCell ref="AQ6:AU6"/>
    <mergeCell ref="F5:G5"/>
    <mergeCell ref="AB5:AM5"/>
    <mergeCell ref="W6:AA6"/>
    <mergeCell ref="AB6:AF6"/>
    <mergeCell ref="AG6:AI6"/>
    <mergeCell ref="AJ6:AM6"/>
  </mergeCells>
  <conditionalFormatting sqref="F5 E6">
    <cfRule type="containsText" dxfId="17"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O28 AA8:AA31 AF8:AF31 AU8:AV31 AM29:AP31">
    <cfRule type="expression" dxfId="16" priority="1">
      <formula>+_xlfn.ISFORMULA(AA8)</formula>
    </cfRule>
  </conditionalFormatting>
  <dataValidations count="9">
    <dataValidation type="list" allowBlank="1" showInputMessage="1" showErrorMessage="1" sqref="AX8:AX31" xr:uid="{00000000-0002-0000-0000-000008000000}">
      <formula1>"Por iniciar,En ejecucion,Suspendido,Terminado,Liquidado"</formula1>
    </dataValidation>
    <dataValidation type="list" allowBlank="1" showInputMessage="1" showErrorMessage="1" sqref="H8:H31" xr:uid="{00000000-0002-0000-0000-000007000000}">
      <formula1>"OTRO SECTOR"</formula1>
    </dataValidation>
    <dataValidation type="list" allowBlank="1" showInputMessage="1" showErrorMessage="1" sqref="L8:L31" xr:uid="{00000000-0002-0000-0000-000006000000}">
      <formula1>"DIRECTA"</formula1>
    </dataValidation>
    <dataValidation type="list" allowBlank="1" showInputMessage="1" showErrorMessage="1" sqref="I8:I24 I26:I31" xr:uid="{00000000-0002-0000-0000-000005000000}">
      <formula1>"FUNCIONAMIENTO,INVERSION,OTROS"</formula1>
    </dataValidation>
    <dataValidation type="list" allowBlank="1" showInputMessage="1" showErrorMessage="1" sqref="BA8:BA31" xr:uid="{00000000-0002-0000-0000-000004000000}">
      <formula1>"SI,NA por TIPO Contrato"</formula1>
    </dataValidation>
    <dataValidation type="list" allowBlank="1" showInputMessage="1" showErrorMessage="1" sqref="AZ8:AZ31"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31 AQ8:AQ31 AO8:AO31" xr:uid="{00000000-0002-0000-0000-000000000000}">
      <formula1>"SI,NO"</formula1>
    </dataValidation>
  </dataValidations>
  <hyperlinks>
    <hyperlink ref="AY8" r:id="rId1" xr:uid="{08D24F40-0A30-40E2-8FE3-F9190B0AFFD4}"/>
    <hyperlink ref="AY9" r:id="rId2" xr:uid="{21082C18-E081-4CEB-BD75-425CB9DB996B}"/>
    <hyperlink ref="AY15" r:id="rId3" xr:uid="{0F654786-4EF8-447B-A6F7-FB3BA6EC8EA8}"/>
    <hyperlink ref="AY16" r:id="rId4" xr:uid="{B8CB245E-B92D-4553-A40F-8488678D24FD}"/>
    <hyperlink ref="AY17" r:id="rId5" xr:uid="{2AD1B225-433F-4A50-A65C-17B6438CC53B}"/>
    <hyperlink ref="AY19" r:id="rId6" xr:uid="{0AEF8A98-5748-4652-9715-5F94783FD6D0}"/>
    <hyperlink ref="AY18" r:id="rId7" xr:uid="{92439E1F-8CD8-48EB-BC31-DD3E3BD38BB8}"/>
    <hyperlink ref="AY23" r:id="rId8" xr:uid="{3B684D3B-8A30-4627-B3B1-9A39BB0ED00D}"/>
  </hyperlinks>
  <pageMargins left="0.7" right="0.7" top="0.75" bottom="0.75" header="0.3" footer="0.3"/>
  <pageSetup orientation="portrait" horizontalDpi="300" verticalDpi="300" r:id="rId9"/>
  <drawing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7D93-F1A9-456C-B1B1-A9B97B0067A7}">
  <dimension ref="A1:BT19"/>
  <sheetViews>
    <sheetView showGridLines="0" zoomScaleNormal="100" workbookViewId="0">
      <selection activeCell="BC12" sqref="BC12"/>
    </sheetView>
  </sheetViews>
  <sheetFormatPr baseColWidth="10" defaultRowHeight="15" x14ac:dyDescent="0.25"/>
  <cols>
    <col min="1" max="1" width="2.5703125" customWidth="1"/>
    <col min="2" max="2" width="9.28515625" customWidth="1"/>
    <col min="3" max="3" width="12.140625" customWidth="1"/>
    <col min="4" max="4" width="26.140625" customWidth="1"/>
    <col min="5" max="5" width="18.28515625" customWidth="1"/>
    <col min="6" max="6" width="15.85546875" customWidth="1"/>
    <col min="7" max="7" width="13" customWidth="1"/>
    <col min="8" max="8" width="16.5703125" customWidth="1"/>
    <col min="9" max="9" width="17.42578125" customWidth="1"/>
    <col min="10" max="10" width="26.85546875" customWidth="1"/>
    <col min="11" max="11" width="13.42578125" bestFit="1" customWidth="1"/>
    <col min="12" max="12" width="13.42578125" customWidth="1"/>
    <col min="13" max="13" width="19.5703125" customWidth="1"/>
    <col min="14" max="14" width="14" customWidth="1"/>
    <col min="16" max="16" width="12.42578125" customWidth="1"/>
    <col min="17" max="17" width="14.85546875" customWidth="1"/>
    <col min="18" max="18" width="14.7109375" customWidth="1"/>
    <col min="19" max="19" width="13.28515625" customWidth="1"/>
    <col min="20" max="20" width="14.140625" customWidth="1"/>
    <col min="21" max="21" width="16.5703125" customWidth="1"/>
    <col min="22" max="22" width="36.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4.7109375" customWidth="1"/>
    <col min="44" max="45" width="14.28515625" customWidth="1"/>
    <col min="46" max="46" width="13.42578125" customWidth="1"/>
    <col min="47" max="48" width="12" customWidth="1"/>
    <col min="49" max="49" width="14.42578125" customWidth="1"/>
    <col min="50" max="50" width="12.4257812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30.75" customHeight="1" thickBot="1" x14ac:dyDescent="0.3">
      <c r="B6" s="479"/>
      <c r="C6" s="480"/>
      <c r="D6" s="6" t="s">
        <v>5</v>
      </c>
      <c r="E6" s="503" t="s">
        <v>7789</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73" t="s">
        <v>16</v>
      </c>
      <c r="C7" s="74" t="s">
        <v>17</v>
      </c>
      <c r="D7" s="80" t="s">
        <v>18</v>
      </c>
      <c r="E7" s="81" t="s">
        <v>19</v>
      </c>
      <c r="F7" s="81" t="s">
        <v>20</v>
      </c>
      <c r="G7" s="80" t="s">
        <v>21</v>
      </c>
      <c r="H7" s="73" t="s">
        <v>22</v>
      </c>
      <c r="I7" s="73" t="s">
        <v>74</v>
      </c>
      <c r="J7" s="73" t="s">
        <v>23</v>
      </c>
      <c r="K7" s="73" t="s">
        <v>24</v>
      </c>
      <c r="L7" s="73" t="s">
        <v>25</v>
      </c>
      <c r="M7" s="73" t="s">
        <v>26</v>
      </c>
      <c r="N7" s="74" t="s">
        <v>27</v>
      </c>
      <c r="O7" s="74" t="s">
        <v>28</v>
      </c>
      <c r="P7" s="73" t="s">
        <v>29</v>
      </c>
      <c r="Q7" s="73" t="s">
        <v>30</v>
      </c>
      <c r="R7" s="73" t="s">
        <v>31</v>
      </c>
      <c r="S7" s="73" t="s">
        <v>32</v>
      </c>
      <c r="T7" s="73" t="s">
        <v>33</v>
      </c>
      <c r="U7" s="74" t="s">
        <v>34</v>
      </c>
      <c r="V7" s="73" t="s">
        <v>35</v>
      </c>
      <c r="W7" s="73" t="s">
        <v>72</v>
      </c>
      <c r="X7" s="73" t="s">
        <v>36</v>
      </c>
      <c r="Y7" s="73" t="s">
        <v>37</v>
      </c>
      <c r="Z7" s="79" t="s">
        <v>38</v>
      </c>
      <c r="AA7" s="78" t="s">
        <v>39</v>
      </c>
      <c r="AB7" s="73" t="s">
        <v>40</v>
      </c>
      <c r="AC7" s="73" t="s">
        <v>41</v>
      </c>
      <c r="AD7" s="73" t="s">
        <v>42</v>
      </c>
      <c r="AE7" s="79" t="s">
        <v>43</v>
      </c>
      <c r="AF7" s="78" t="s">
        <v>44</v>
      </c>
      <c r="AG7" s="73" t="s">
        <v>45</v>
      </c>
      <c r="AH7" s="73" t="s">
        <v>46</v>
      </c>
      <c r="AI7" s="79" t="s">
        <v>47</v>
      </c>
      <c r="AJ7" s="73" t="s">
        <v>48</v>
      </c>
      <c r="AK7" s="79" t="s">
        <v>49</v>
      </c>
      <c r="AL7" s="79" t="s">
        <v>50</v>
      </c>
      <c r="AM7" s="78" t="s">
        <v>51</v>
      </c>
      <c r="AN7" s="78" t="s">
        <v>52</v>
      </c>
      <c r="AO7" s="73" t="s">
        <v>81</v>
      </c>
      <c r="AP7" s="73" t="s">
        <v>82</v>
      </c>
      <c r="AQ7" s="73" t="s">
        <v>53</v>
      </c>
      <c r="AR7" s="73" t="s">
        <v>54</v>
      </c>
      <c r="AS7" s="73" t="s">
        <v>55</v>
      </c>
      <c r="AT7" s="77" t="s">
        <v>56</v>
      </c>
      <c r="AU7" s="76" t="s">
        <v>57</v>
      </c>
      <c r="AV7" s="75" t="s">
        <v>58</v>
      </c>
      <c r="AW7" s="73" t="s">
        <v>59</v>
      </c>
      <c r="AX7" s="73" t="s">
        <v>60</v>
      </c>
      <c r="AY7" s="74" t="s">
        <v>61</v>
      </c>
      <c r="AZ7" s="74" t="s">
        <v>62</v>
      </c>
      <c r="BA7" s="74" t="s">
        <v>63</v>
      </c>
      <c r="BB7" s="55"/>
      <c r="BC7" s="55"/>
      <c r="BD7" s="55"/>
      <c r="BE7" s="55"/>
      <c r="BF7" s="55"/>
      <c r="BG7" s="55"/>
      <c r="BH7" s="55"/>
      <c r="BI7" s="55"/>
      <c r="BJ7" s="55"/>
      <c r="BK7" s="55"/>
      <c r="BL7" s="55"/>
      <c r="BM7" s="55"/>
      <c r="BN7" s="55"/>
      <c r="BO7" s="55"/>
      <c r="BP7" s="55"/>
      <c r="BQ7" s="55"/>
      <c r="BR7" s="55"/>
      <c r="BS7" s="55"/>
      <c r="BT7" s="55"/>
    </row>
    <row r="8" spans="1:72" s="273" customFormat="1" ht="25.5" x14ac:dyDescent="0.25">
      <c r="B8" s="416">
        <v>2024</v>
      </c>
      <c r="C8" s="100">
        <v>891780111</v>
      </c>
      <c r="D8" s="101" t="s">
        <v>64</v>
      </c>
      <c r="E8" s="101" t="s">
        <v>7788</v>
      </c>
      <c r="F8" s="420" t="s">
        <v>7787</v>
      </c>
      <c r="G8" s="100">
        <v>0</v>
      </c>
      <c r="H8" s="100" t="s">
        <v>75</v>
      </c>
      <c r="I8" s="101" t="s">
        <v>65</v>
      </c>
      <c r="J8" s="420" t="s">
        <v>7790</v>
      </c>
      <c r="K8" s="101">
        <v>16500000</v>
      </c>
      <c r="L8" s="100" t="s">
        <v>70</v>
      </c>
      <c r="M8" s="101" t="s">
        <v>7786</v>
      </c>
      <c r="N8" s="101">
        <v>1083012685</v>
      </c>
      <c r="O8" s="422" t="s">
        <v>7791</v>
      </c>
      <c r="P8" s="109">
        <v>45313</v>
      </c>
      <c r="Q8" s="422" t="s">
        <v>7792</v>
      </c>
      <c r="R8" s="109">
        <v>45316</v>
      </c>
      <c r="S8" s="101">
        <v>16500000</v>
      </c>
      <c r="T8" s="100" t="s">
        <v>69</v>
      </c>
      <c r="U8" s="423">
        <v>57290542</v>
      </c>
      <c r="V8" s="424" t="s">
        <v>7733</v>
      </c>
      <c r="W8" s="109">
        <v>45316</v>
      </c>
      <c r="X8" s="109">
        <v>45316</v>
      </c>
      <c r="Y8" s="109" t="s">
        <v>77</v>
      </c>
      <c r="Z8" s="109">
        <v>45473</v>
      </c>
      <c r="AA8" s="164">
        <f t="shared" ref="AA8:AA18" si="0">+IF(Y8="1800-01-01",Z8-X8,Z8-Y8)</f>
        <v>157</v>
      </c>
      <c r="AB8" s="101">
        <v>0</v>
      </c>
      <c r="AC8" s="101">
        <v>0</v>
      </c>
      <c r="AD8" s="101">
        <v>0</v>
      </c>
      <c r="AE8" s="113" t="s">
        <v>77</v>
      </c>
      <c r="AF8" s="164">
        <f t="shared" ref="AF8:AF18" si="1">+IF(AE8="1800-01-01",0,AE8-Z8)</f>
        <v>0</v>
      </c>
      <c r="AG8" s="101">
        <v>0</v>
      </c>
      <c r="AH8" s="101">
        <v>0</v>
      </c>
      <c r="AI8" s="109" t="s">
        <v>77</v>
      </c>
      <c r="AJ8" s="100">
        <v>0</v>
      </c>
      <c r="AK8" s="109" t="s">
        <v>77</v>
      </c>
      <c r="AL8" s="109" t="s">
        <v>77</v>
      </c>
      <c r="AM8" s="164">
        <f t="shared" ref="AM8:AM18" si="2">+IF(AK8="1800-01-01",0,AL8-AK8)</f>
        <v>0</v>
      </c>
      <c r="AN8" s="164">
        <f>+K8+AC8-AH8</f>
        <v>16500000</v>
      </c>
      <c r="AO8" s="100" t="s">
        <v>69</v>
      </c>
      <c r="AP8" s="101">
        <v>16500000</v>
      </c>
      <c r="AQ8" s="100" t="s">
        <v>1214</v>
      </c>
      <c r="AR8" s="101">
        <v>0</v>
      </c>
      <c r="AS8" s="114" t="s">
        <v>77</v>
      </c>
      <c r="AT8" s="425">
        <v>13500000</v>
      </c>
      <c r="AU8" s="426">
        <f t="shared" ref="AU8:AU18" si="3">AN8-AT8</f>
        <v>3000000</v>
      </c>
      <c r="AV8" s="157">
        <f t="shared" ref="AV8:AV18" si="4">+IFERROR(AT8/AN8,"_")</f>
        <v>0.81818181818181823</v>
      </c>
      <c r="AW8" s="114" t="s">
        <v>77</v>
      </c>
      <c r="AX8" s="100" t="s">
        <v>1215</v>
      </c>
      <c r="AY8" s="421" t="s">
        <v>7785</v>
      </c>
      <c r="AZ8" s="100" t="s">
        <v>69</v>
      </c>
      <c r="BA8" s="100" t="s">
        <v>69</v>
      </c>
    </row>
    <row r="9" spans="1:72" x14ac:dyDescent="0.25">
      <c r="B9" s="417">
        <v>2024</v>
      </c>
      <c r="C9" s="116">
        <v>891780111</v>
      </c>
      <c r="D9" s="117" t="s">
        <v>64</v>
      </c>
      <c r="E9" s="427" t="s">
        <v>7784</v>
      </c>
      <c r="F9" s="428" t="s">
        <v>7783</v>
      </c>
      <c r="G9" s="119">
        <v>0</v>
      </c>
      <c r="H9" s="119" t="s">
        <v>75</v>
      </c>
      <c r="I9" s="117" t="s">
        <v>65</v>
      </c>
      <c r="J9" s="429" t="s">
        <v>7782</v>
      </c>
      <c r="K9" s="427">
        <v>2520000</v>
      </c>
      <c r="L9" s="116" t="s">
        <v>70</v>
      </c>
      <c r="M9" s="118" t="s">
        <v>7766</v>
      </c>
      <c r="N9" s="121">
        <v>1083018887</v>
      </c>
      <c r="O9" s="427">
        <v>134</v>
      </c>
      <c r="P9" s="123">
        <v>45313</v>
      </c>
      <c r="Q9" s="427">
        <v>4020000</v>
      </c>
      <c r="R9" s="123">
        <v>45316</v>
      </c>
      <c r="S9" s="427">
        <v>2520000</v>
      </c>
      <c r="T9" s="119" t="s">
        <v>69</v>
      </c>
      <c r="U9" s="427">
        <v>57290542</v>
      </c>
      <c r="V9" s="430" t="s">
        <v>7733</v>
      </c>
      <c r="W9" s="125">
        <v>45316</v>
      </c>
      <c r="X9" s="125">
        <v>45316</v>
      </c>
      <c r="Y9" s="125" t="s">
        <v>77</v>
      </c>
      <c r="Z9" s="125">
        <v>45322</v>
      </c>
      <c r="AA9" s="431">
        <f t="shared" si="0"/>
        <v>6</v>
      </c>
      <c r="AB9" s="427">
        <v>0</v>
      </c>
      <c r="AC9" s="427">
        <v>0</v>
      </c>
      <c r="AD9" s="427">
        <v>0</v>
      </c>
      <c r="AE9" s="126" t="s">
        <v>77</v>
      </c>
      <c r="AF9" s="431">
        <f t="shared" si="1"/>
        <v>0</v>
      </c>
      <c r="AG9" s="427">
        <v>0</v>
      </c>
      <c r="AH9" s="427">
        <v>0</v>
      </c>
      <c r="AI9" s="123" t="s">
        <v>77</v>
      </c>
      <c r="AJ9" s="119">
        <v>0</v>
      </c>
      <c r="AK9" s="432" t="s">
        <v>77</v>
      </c>
      <c r="AL9" s="432" t="s">
        <v>77</v>
      </c>
      <c r="AM9" s="431">
        <f t="shared" si="2"/>
        <v>0</v>
      </c>
      <c r="AN9" s="431">
        <f>+K9+AC9-AH9</f>
        <v>2520000</v>
      </c>
      <c r="AO9" s="432" t="s">
        <v>69</v>
      </c>
      <c r="AP9" s="427">
        <v>2520000</v>
      </c>
      <c r="AQ9" s="119" t="s">
        <v>1214</v>
      </c>
      <c r="AR9" s="118">
        <v>0</v>
      </c>
      <c r="AS9" s="127" t="s">
        <v>77</v>
      </c>
      <c r="AT9" s="433">
        <v>2520000</v>
      </c>
      <c r="AU9" s="97">
        <f t="shared" si="3"/>
        <v>0</v>
      </c>
      <c r="AV9" s="434">
        <f t="shared" si="4"/>
        <v>1</v>
      </c>
      <c r="AW9" s="127" t="s">
        <v>77</v>
      </c>
      <c r="AX9" s="119" t="s">
        <v>1497</v>
      </c>
      <c r="AY9" s="435" t="s">
        <v>7781</v>
      </c>
      <c r="AZ9" s="116" t="s">
        <v>69</v>
      </c>
      <c r="BA9" s="116" t="s">
        <v>69</v>
      </c>
      <c r="BB9" s="53"/>
    </row>
    <row r="10" spans="1:72" x14ac:dyDescent="0.25">
      <c r="B10" s="417">
        <v>2024</v>
      </c>
      <c r="C10" s="116">
        <v>891780111</v>
      </c>
      <c r="D10" s="117" t="s">
        <v>64</v>
      </c>
      <c r="E10" s="427" t="s">
        <v>7780</v>
      </c>
      <c r="F10" s="428" t="s">
        <v>7779</v>
      </c>
      <c r="G10" s="119">
        <v>0</v>
      </c>
      <c r="H10" s="119" t="s">
        <v>75</v>
      </c>
      <c r="I10" s="117" t="s">
        <v>65</v>
      </c>
      <c r="J10" s="436" t="s">
        <v>7778</v>
      </c>
      <c r="K10" s="427">
        <v>19250000</v>
      </c>
      <c r="L10" s="116" t="s">
        <v>70</v>
      </c>
      <c r="M10" s="118" t="s">
        <v>7777</v>
      </c>
      <c r="N10" s="121">
        <v>1083022534</v>
      </c>
      <c r="O10" s="427">
        <v>182</v>
      </c>
      <c r="P10" s="437">
        <v>45321</v>
      </c>
      <c r="Q10" s="427">
        <v>19250000</v>
      </c>
      <c r="R10" s="123">
        <v>45322</v>
      </c>
      <c r="S10" s="427">
        <v>19250000</v>
      </c>
      <c r="T10" s="119" t="s">
        <v>69</v>
      </c>
      <c r="U10" s="428">
        <v>7601831</v>
      </c>
      <c r="V10" s="428" t="s">
        <v>7744</v>
      </c>
      <c r="W10" s="125">
        <v>45322</v>
      </c>
      <c r="X10" s="125">
        <v>45323</v>
      </c>
      <c r="Y10" s="125" t="s">
        <v>77</v>
      </c>
      <c r="Z10" s="125">
        <v>45473</v>
      </c>
      <c r="AA10" s="431">
        <f t="shared" si="0"/>
        <v>150</v>
      </c>
      <c r="AB10" s="427">
        <v>1</v>
      </c>
      <c r="AC10" s="427">
        <v>0</v>
      </c>
      <c r="AD10" s="427">
        <v>1</v>
      </c>
      <c r="AE10" s="126">
        <v>45488</v>
      </c>
      <c r="AF10" s="431">
        <f t="shared" si="1"/>
        <v>15</v>
      </c>
      <c r="AG10" s="427">
        <v>0</v>
      </c>
      <c r="AH10" s="427">
        <v>0</v>
      </c>
      <c r="AI10" s="123" t="s">
        <v>77</v>
      </c>
      <c r="AJ10" s="119">
        <v>0</v>
      </c>
      <c r="AK10" s="432" t="s">
        <v>77</v>
      </c>
      <c r="AL10" s="432" t="s">
        <v>77</v>
      </c>
      <c r="AM10" s="431">
        <f t="shared" si="2"/>
        <v>0</v>
      </c>
      <c r="AN10" s="431">
        <f>+K10+AC10-AH10</f>
        <v>19250000</v>
      </c>
      <c r="AO10" s="432" t="s">
        <v>69</v>
      </c>
      <c r="AP10" s="427">
        <v>19250000</v>
      </c>
      <c r="AQ10" s="119" t="s">
        <v>1214</v>
      </c>
      <c r="AR10" s="118">
        <v>0</v>
      </c>
      <c r="AS10" s="127" t="s">
        <v>77</v>
      </c>
      <c r="AT10" s="433">
        <v>14350000</v>
      </c>
      <c r="AU10" s="97">
        <f t="shared" si="3"/>
        <v>4900000</v>
      </c>
      <c r="AV10" s="434">
        <f t="shared" si="4"/>
        <v>0.74545454545454548</v>
      </c>
      <c r="AW10" s="127" t="s">
        <v>77</v>
      </c>
      <c r="AX10" s="119" t="s">
        <v>1215</v>
      </c>
      <c r="AY10" s="435" t="s">
        <v>7776</v>
      </c>
      <c r="AZ10" s="116" t="s">
        <v>69</v>
      </c>
      <c r="BA10" s="116" t="s">
        <v>69</v>
      </c>
      <c r="BB10" s="53"/>
    </row>
    <row r="11" spans="1:72" x14ac:dyDescent="0.25">
      <c r="B11" s="417">
        <v>2024</v>
      </c>
      <c r="C11" s="116">
        <v>891780111</v>
      </c>
      <c r="D11" s="117" t="s">
        <v>64</v>
      </c>
      <c r="E11" s="427" t="s">
        <v>7775</v>
      </c>
      <c r="F11" s="428" t="s">
        <v>7774</v>
      </c>
      <c r="G11" s="119">
        <v>0</v>
      </c>
      <c r="H11" s="119" t="s">
        <v>75</v>
      </c>
      <c r="I11" s="117" t="s">
        <v>65</v>
      </c>
      <c r="J11" s="436" t="s">
        <v>7773</v>
      </c>
      <c r="K11" s="427">
        <v>13750000</v>
      </c>
      <c r="L11" s="116" t="s">
        <v>70</v>
      </c>
      <c r="M11" s="118" t="s">
        <v>7772</v>
      </c>
      <c r="N11" s="121">
        <v>1082890218</v>
      </c>
      <c r="O11" s="427">
        <v>174</v>
      </c>
      <c r="P11" s="437">
        <v>45320</v>
      </c>
      <c r="Q11" s="427">
        <v>13750000</v>
      </c>
      <c r="R11" s="123">
        <v>45322</v>
      </c>
      <c r="S11" s="427">
        <v>13750000</v>
      </c>
      <c r="T11" s="119" t="s">
        <v>69</v>
      </c>
      <c r="U11" s="428">
        <v>84452426</v>
      </c>
      <c r="V11" s="428" t="s">
        <v>7771</v>
      </c>
      <c r="W11" s="125">
        <v>45322</v>
      </c>
      <c r="X11" s="125">
        <v>45323</v>
      </c>
      <c r="Y11" s="125" t="s">
        <v>77</v>
      </c>
      <c r="Z11" s="125">
        <v>45473</v>
      </c>
      <c r="AA11" s="431">
        <f t="shared" si="0"/>
        <v>150</v>
      </c>
      <c r="AB11" s="427">
        <v>0</v>
      </c>
      <c r="AC11" s="427">
        <v>0</v>
      </c>
      <c r="AD11" s="427">
        <v>0</v>
      </c>
      <c r="AE11" s="126" t="s">
        <v>77</v>
      </c>
      <c r="AF11" s="431">
        <f t="shared" si="1"/>
        <v>0</v>
      </c>
      <c r="AG11" s="427">
        <v>0</v>
      </c>
      <c r="AH11" s="427">
        <v>0</v>
      </c>
      <c r="AI11" s="123" t="s">
        <v>77</v>
      </c>
      <c r="AJ11" s="119">
        <v>0</v>
      </c>
      <c r="AK11" s="432" t="s">
        <v>77</v>
      </c>
      <c r="AL11" s="432" t="s">
        <v>77</v>
      </c>
      <c r="AM11" s="431">
        <f t="shared" si="2"/>
        <v>0</v>
      </c>
      <c r="AN11" s="431">
        <f>+K11+AC11-AH11</f>
        <v>13750000</v>
      </c>
      <c r="AO11" s="432" t="s">
        <v>69</v>
      </c>
      <c r="AP11" s="427">
        <v>13750000</v>
      </c>
      <c r="AQ11" s="119" t="s">
        <v>1214</v>
      </c>
      <c r="AR11" s="118">
        <v>0</v>
      </c>
      <c r="AS11" s="127" t="s">
        <v>77</v>
      </c>
      <c r="AT11" s="433">
        <v>11000000</v>
      </c>
      <c r="AU11" s="97">
        <f t="shared" si="3"/>
        <v>2750000</v>
      </c>
      <c r="AV11" s="434">
        <f t="shared" si="4"/>
        <v>0.8</v>
      </c>
      <c r="AW11" s="127" t="s">
        <v>77</v>
      </c>
      <c r="AX11" s="119" t="s">
        <v>1215</v>
      </c>
      <c r="AY11" s="435" t="s">
        <v>7770</v>
      </c>
      <c r="AZ11" s="116" t="s">
        <v>69</v>
      </c>
      <c r="BA11" s="116" t="s">
        <v>69</v>
      </c>
    </row>
    <row r="12" spans="1:72" x14ac:dyDescent="0.25">
      <c r="B12" s="417">
        <v>2024</v>
      </c>
      <c r="C12" s="116">
        <v>891780111</v>
      </c>
      <c r="D12" s="117" t="s">
        <v>64</v>
      </c>
      <c r="E12" s="427" t="s">
        <v>7769</v>
      </c>
      <c r="F12" s="428" t="s">
        <v>7768</v>
      </c>
      <c r="G12" s="119">
        <v>0</v>
      </c>
      <c r="H12" s="119" t="s">
        <v>75</v>
      </c>
      <c r="I12" s="117" t="s">
        <v>65</v>
      </c>
      <c r="J12" s="429" t="s">
        <v>7767</v>
      </c>
      <c r="K12" s="427">
        <v>25200000</v>
      </c>
      <c r="L12" s="116" t="s">
        <v>70</v>
      </c>
      <c r="M12" s="118" t="s">
        <v>7766</v>
      </c>
      <c r="N12" s="121">
        <v>1083018887</v>
      </c>
      <c r="O12" s="427">
        <v>172</v>
      </c>
      <c r="P12" s="437">
        <v>45320</v>
      </c>
      <c r="Q12" s="427">
        <v>25200000</v>
      </c>
      <c r="R12" s="123">
        <v>45322</v>
      </c>
      <c r="S12" s="427">
        <v>25200000</v>
      </c>
      <c r="T12" s="119" t="s">
        <v>69</v>
      </c>
      <c r="U12" s="427">
        <v>57290542</v>
      </c>
      <c r="V12" s="430" t="s">
        <v>7733</v>
      </c>
      <c r="W12" s="125">
        <v>45322</v>
      </c>
      <c r="X12" s="125">
        <v>45323</v>
      </c>
      <c r="Y12" s="125" t="s">
        <v>77</v>
      </c>
      <c r="Z12" s="125">
        <v>45473</v>
      </c>
      <c r="AA12" s="431">
        <f t="shared" si="0"/>
        <v>150</v>
      </c>
      <c r="AB12" s="427">
        <v>0</v>
      </c>
      <c r="AC12" s="427">
        <v>0</v>
      </c>
      <c r="AD12" s="427">
        <v>0</v>
      </c>
      <c r="AE12" s="126" t="s">
        <v>77</v>
      </c>
      <c r="AF12" s="431">
        <f t="shared" si="1"/>
        <v>0</v>
      </c>
      <c r="AG12" s="427">
        <v>0</v>
      </c>
      <c r="AH12" s="427">
        <v>0</v>
      </c>
      <c r="AI12" s="123" t="s">
        <v>77</v>
      </c>
      <c r="AJ12" s="119">
        <v>0</v>
      </c>
      <c r="AK12" s="432" t="s">
        <v>77</v>
      </c>
      <c r="AL12" s="432" t="s">
        <v>77</v>
      </c>
      <c r="AM12" s="431">
        <f t="shared" si="2"/>
        <v>0</v>
      </c>
      <c r="AN12" s="431">
        <f>+K12+AC12-AH12</f>
        <v>25200000</v>
      </c>
      <c r="AO12" s="432" t="s">
        <v>69</v>
      </c>
      <c r="AP12" s="427">
        <v>25200000</v>
      </c>
      <c r="AQ12" s="119" t="s">
        <v>1214</v>
      </c>
      <c r="AR12" s="118">
        <v>0</v>
      </c>
      <c r="AS12" s="127" t="s">
        <v>77</v>
      </c>
      <c r="AT12" s="433">
        <v>20160000</v>
      </c>
      <c r="AU12" s="97">
        <f t="shared" si="3"/>
        <v>5040000</v>
      </c>
      <c r="AV12" s="434">
        <f t="shared" si="4"/>
        <v>0.8</v>
      </c>
      <c r="AW12" s="127" t="s">
        <v>77</v>
      </c>
      <c r="AX12" s="119" t="s">
        <v>1215</v>
      </c>
      <c r="AY12" s="265" t="s">
        <v>7765</v>
      </c>
      <c r="AZ12" s="116" t="s">
        <v>69</v>
      </c>
      <c r="BA12" s="116" t="s">
        <v>69</v>
      </c>
    </row>
    <row r="13" spans="1:72" x14ac:dyDescent="0.25">
      <c r="B13" s="417">
        <v>2024</v>
      </c>
      <c r="C13" s="116">
        <v>891780111</v>
      </c>
      <c r="D13" s="117" t="s">
        <v>64</v>
      </c>
      <c r="E13" s="427" t="s">
        <v>7764</v>
      </c>
      <c r="F13" s="431" t="s">
        <v>7763</v>
      </c>
      <c r="G13" s="432">
        <v>0</v>
      </c>
      <c r="H13" s="119" t="s">
        <v>75</v>
      </c>
      <c r="I13" s="117" t="s">
        <v>65</v>
      </c>
      <c r="J13" s="429" t="s">
        <v>7762</v>
      </c>
      <c r="K13" s="427">
        <v>13750000</v>
      </c>
      <c r="L13" s="116" t="s">
        <v>70</v>
      </c>
      <c r="M13" s="427" t="s">
        <v>7761</v>
      </c>
      <c r="N13" s="427">
        <v>1083029293</v>
      </c>
      <c r="O13" s="427">
        <v>171</v>
      </c>
      <c r="P13" s="437">
        <v>45320</v>
      </c>
      <c r="Q13" s="427">
        <v>13750000</v>
      </c>
      <c r="R13" s="437">
        <v>45324</v>
      </c>
      <c r="S13" s="427">
        <v>13750000</v>
      </c>
      <c r="T13" s="432" t="s">
        <v>69</v>
      </c>
      <c r="U13" s="427">
        <v>57290542</v>
      </c>
      <c r="V13" s="430" t="s">
        <v>7733</v>
      </c>
      <c r="W13" s="437">
        <v>45324</v>
      </c>
      <c r="X13" s="437">
        <v>45324</v>
      </c>
      <c r="Y13" s="125" t="s">
        <v>77</v>
      </c>
      <c r="Z13" s="437">
        <v>45473</v>
      </c>
      <c r="AA13" s="431">
        <f t="shared" si="0"/>
        <v>149</v>
      </c>
      <c r="AB13" s="427">
        <v>0</v>
      </c>
      <c r="AC13" s="427">
        <v>0</v>
      </c>
      <c r="AD13" s="427">
        <v>0</v>
      </c>
      <c r="AE13" s="126" t="s">
        <v>77</v>
      </c>
      <c r="AF13" s="431">
        <f t="shared" si="1"/>
        <v>0</v>
      </c>
      <c r="AG13" s="427">
        <v>0</v>
      </c>
      <c r="AH13" s="427">
        <v>0</v>
      </c>
      <c r="AI13" s="123" t="s">
        <v>77</v>
      </c>
      <c r="AJ13" s="432">
        <v>0</v>
      </c>
      <c r="AK13" s="432" t="s">
        <v>77</v>
      </c>
      <c r="AL13" s="432" t="s">
        <v>77</v>
      </c>
      <c r="AM13" s="431">
        <f t="shared" si="2"/>
        <v>0</v>
      </c>
      <c r="AN13" s="431">
        <f>+K13+AC13-AH13</f>
        <v>13750000</v>
      </c>
      <c r="AO13" s="432" t="s">
        <v>69</v>
      </c>
      <c r="AP13" s="427">
        <v>13750000</v>
      </c>
      <c r="AQ13" s="119" t="s">
        <v>1214</v>
      </c>
      <c r="AR13" s="427">
        <v>0</v>
      </c>
      <c r="AS13" s="127" t="s">
        <v>77</v>
      </c>
      <c r="AT13" s="433">
        <v>11000000</v>
      </c>
      <c r="AU13" s="97">
        <f t="shared" si="3"/>
        <v>2750000</v>
      </c>
      <c r="AV13" s="434">
        <f t="shared" si="4"/>
        <v>0.8</v>
      </c>
      <c r="AW13" s="127" t="s">
        <v>77</v>
      </c>
      <c r="AX13" s="119" t="s">
        <v>1215</v>
      </c>
      <c r="AY13" s="118" t="s">
        <v>7760</v>
      </c>
      <c r="AZ13" s="432" t="s">
        <v>69</v>
      </c>
      <c r="BA13" s="432" t="s">
        <v>69</v>
      </c>
    </row>
    <row r="14" spans="1:72" s="272" customFormat="1" x14ac:dyDescent="0.25">
      <c r="B14" s="418">
        <v>2024</v>
      </c>
      <c r="C14" s="116">
        <v>891780111</v>
      </c>
      <c r="D14" s="117" t="s">
        <v>64</v>
      </c>
      <c r="E14" s="438" t="s">
        <v>7759</v>
      </c>
      <c r="F14" s="439" t="s">
        <v>7758</v>
      </c>
      <c r="G14" s="440">
        <v>0</v>
      </c>
      <c r="H14" s="116" t="s">
        <v>75</v>
      </c>
      <c r="I14" s="117" t="s">
        <v>65</v>
      </c>
      <c r="J14" s="441" t="s">
        <v>7757</v>
      </c>
      <c r="K14" s="438">
        <v>15000000</v>
      </c>
      <c r="L14" s="116" t="s">
        <v>70</v>
      </c>
      <c r="M14" s="438" t="s">
        <v>7756</v>
      </c>
      <c r="N14" s="438">
        <v>1083038085</v>
      </c>
      <c r="O14" s="438">
        <v>181</v>
      </c>
      <c r="P14" s="442">
        <v>45321</v>
      </c>
      <c r="Q14" s="438">
        <v>15000000</v>
      </c>
      <c r="R14" s="442">
        <v>45327</v>
      </c>
      <c r="S14" s="438">
        <v>15000000</v>
      </c>
      <c r="T14" s="440" t="s">
        <v>69</v>
      </c>
      <c r="U14" s="443">
        <v>30766322</v>
      </c>
      <c r="V14" s="443" t="s">
        <v>7750</v>
      </c>
      <c r="W14" s="442">
        <v>45327</v>
      </c>
      <c r="X14" s="442">
        <v>45327</v>
      </c>
      <c r="Y14" s="123" t="s">
        <v>77</v>
      </c>
      <c r="Z14" s="442">
        <v>45473</v>
      </c>
      <c r="AA14" s="439">
        <f t="shared" si="0"/>
        <v>146</v>
      </c>
      <c r="AB14" s="438">
        <v>0</v>
      </c>
      <c r="AC14" s="438">
        <v>0</v>
      </c>
      <c r="AD14" s="438">
        <v>0</v>
      </c>
      <c r="AE14" s="126" t="s">
        <v>77</v>
      </c>
      <c r="AF14" s="439">
        <f t="shared" si="1"/>
        <v>0</v>
      </c>
      <c r="AG14" s="438">
        <v>0</v>
      </c>
      <c r="AH14" s="438">
        <v>0</v>
      </c>
      <c r="AI14" s="123" t="s">
        <v>77</v>
      </c>
      <c r="AJ14" s="440">
        <v>0</v>
      </c>
      <c r="AK14" s="440" t="s">
        <v>77</v>
      </c>
      <c r="AL14" s="440" t="s">
        <v>77</v>
      </c>
      <c r="AM14" s="439">
        <f t="shared" si="2"/>
        <v>0</v>
      </c>
      <c r="AN14" s="439">
        <f>+K14+AC14-AH14</f>
        <v>15000000</v>
      </c>
      <c r="AO14" s="440" t="s">
        <v>69</v>
      </c>
      <c r="AP14" s="438">
        <v>15000000</v>
      </c>
      <c r="AQ14" s="116" t="s">
        <v>1214</v>
      </c>
      <c r="AR14" s="438">
        <v>0</v>
      </c>
      <c r="AS14" s="127" t="s">
        <v>77</v>
      </c>
      <c r="AT14" s="444">
        <v>9000000</v>
      </c>
      <c r="AU14" s="97">
        <f t="shared" si="3"/>
        <v>6000000</v>
      </c>
      <c r="AV14" s="434">
        <f t="shared" si="4"/>
        <v>0.6</v>
      </c>
      <c r="AW14" s="127" t="s">
        <v>77</v>
      </c>
      <c r="AX14" s="116" t="s">
        <v>1215</v>
      </c>
      <c r="AY14" s="117" t="s">
        <v>7755</v>
      </c>
      <c r="AZ14" s="440" t="s">
        <v>69</v>
      </c>
      <c r="BA14" s="440" t="s">
        <v>69</v>
      </c>
    </row>
    <row r="15" spans="1:72" x14ac:dyDescent="0.25">
      <c r="B15" s="417">
        <v>2024</v>
      </c>
      <c r="C15" s="116">
        <v>891780111</v>
      </c>
      <c r="D15" s="117" t="s">
        <v>64</v>
      </c>
      <c r="E15" s="427" t="s">
        <v>7754</v>
      </c>
      <c r="F15" s="431" t="s">
        <v>7753</v>
      </c>
      <c r="G15" s="432">
        <v>0</v>
      </c>
      <c r="H15" s="119" t="s">
        <v>75</v>
      </c>
      <c r="I15" s="117" t="s">
        <v>65</v>
      </c>
      <c r="J15" s="445" t="s">
        <v>7752</v>
      </c>
      <c r="K15" s="427">
        <v>12500000</v>
      </c>
      <c r="L15" s="116" t="s">
        <v>70</v>
      </c>
      <c r="M15" s="427" t="s">
        <v>7751</v>
      </c>
      <c r="N15" s="427">
        <v>1082992747</v>
      </c>
      <c r="O15" s="427">
        <v>173</v>
      </c>
      <c r="P15" s="437">
        <v>45320</v>
      </c>
      <c r="Q15" s="427">
        <v>12500000</v>
      </c>
      <c r="R15" s="437">
        <v>45336</v>
      </c>
      <c r="S15" s="427">
        <v>12500000</v>
      </c>
      <c r="T15" s="432" t="s">
        <v>69</v>
      </c>
      <c r="U15" s="428">
        <v>30766322</v>
      </c>
      <c r="V15" s="428" t="s">
        <v>7750</v>
      </c>
      <c r="W15" s="437">
        <v>45336</v>
      </c>
      <c r="X15" s="437">
        <v>45336</v>
      </c>
      <c r="Y15" s="125" t="s">
        <v>77</v>
      </c>
      <c r="Z15" s="437">
        <v>45473</v>
      </c>
      <c r="AA15" s="431">
        <f t="shared" si="0"/>
        <v>137</v>
      </c>
      <c r="AB15" s="427">
        <v>0</v>
      </c>
      <c r="AC15" s="427">
        <v>0</v>
      </c>
      <c r="AD15" s="427">
        <v>0</v>
      </c>
      <c r="AE15" s="126" t="s">
        <v>77</v>
      </c>
      <c r="AF15" s="431">
        <f t="shared" si="1"/>
        <v>0</v>
      </c>
      <c r="AG15" s="427">
        <v>0</v>
      </c>
      <c r="AH15" s="427">
        <v>0</v>
      </c>
      <c r="AI15" s="123" t="s">
        <v>77</v>
      </c>
      <c r="AJ15" s="432">
        <v>0</v>
      </c>
      <c r="AK15" s="432" t="s">
        <v>77</v>
      </c>
      <c r="AL15" s="432" t="s">
        <v>77</v>
      </c>
      <c r="AM15" s="431">
        <f t="shared" si="2"/>
        <v>0</v>
      </c>
      <c r="AN15" s="431">
        <f>+K15+AC15-AH15</f>
        <v>12500000</v>
      </c>
      <c r="AO15" s="432" t="s">
        <v>69</v>
      </c>
      <c r="AP15" s="427">
        <v>12500000</v>
      </c>
      <c r="AQ15" s="119" t="s">
        <v>1214</v>
      </c>
      <c r="AR15" s="427">
        <v>0</v>
      </c>
      <c r="AS15" s="127" t="s">
        <v>77</v>
      </c>
      <c r="AT15" s="433">
        <v>7500000</v>
      </c>
      <c r="AU15" s="97">
        <f t="shared" si="3"/>
        <v>5000000</v>
      </c>
      <c r="AV15" s="434">
        <f t="shared" si="4"/>
        <v>0.6</v>
      </c>
      <c r="AW15" s="127" t="s">
        <v>77</v>
      </c>
      <c r="AX15" s="119" t="s">
        <v>1215</v>
      </c>
      <c r="AY15" s="435" t="s">
        <v>7749</v>
      </c>
      <c r="AZ15" s="432" t="s">
        <v>69</v>
      </c>
      <c r="BA15" s="432" t="s">
        <v>69</v>
      </c>
    </row>
    <row r="16" spans="1:72" x14ac:dyDescent="0.25">
      <c r="B16" s="417">
        <v>2024</v>
      </c>
      <c r="C16" s="116">
        <v>891780111</v>
      </c>
      <c r="D16" s="117" t="s">
        <v>64</v>
      </c>
      <c r="E16" s="427" t="s">
        <v>7748</v>
      </c>
      <c r="F16" s="431" t="s">
        <v>7747</v>
      </c>
      <c r="G16" s="432">
        <v>0</v>
      </c>
      <c r="H16" s="119" t="s">
        <v>75</v>
      </c>
      <c r="I16" s="117" t="s">
        <v>65</v>
      </c>
      <c r="J16" s="436" t="s">
        <v>7746</v>
      </c>
      <c r="K16" s="427">
        <v>11000000</v>
      </c>
      <c r="L16" s="116" t="s">
        <v>70</v>
      </c>
      <c r="M16" s="427" t="s">
        <v>7745</v>
      </c>
      <c r="N16" s="427">
        <v>1083029253</v>
      </c>
      <c r="O16" s="427">
        <v>311</v>
      </c>
      <c r="P16" s="437">
        <v>45330</v>
      </c>
      <c r="Q16" s="427">
        <v>11000000</v>
      </c>
      <c r="R16" s="437">
        <v>45338</v>
      </c>
      <c r="S16" s="427">
        <v>11000000</v>
      </c>
      <c r="T16" s="432" t="s">
        <v>69</v>
      </c>
      <c r="U16" s="428">
        <v>7601831</v>
      </c>
      <c r="V16" s="428" t="s">
        <v>7744</v>
      </c>
      <c r="W16" s="437">
        <v>45338</v>
      </c>
      <c r="X16" s="437">
        <v>45338</v>
      </c>
      <c r="Y16" s="125" t="s">
        <v>77</v>
      </c>
      <c r="Z16" s="437">
        <v>45473</v>
      </c>
      <c r="AA16" s="431">
        <f t="shared" si="0"/>
        <v>135</v>
      </c>
      <c r="AB16" s="427">
        <v>0</v>
      </c>
      <c r="AC16" s="427">
        <v>0</v>
      </c>
      <c r="AD16" s="427">
        <v>0</v>
      </c>
      <c r="AE16" s="126" t="s">
        <v>77</v>
      </c>
      <c r="AF16" s="431">
        <f t="shared" si="1"/>
        <v>0</v>
      </c>
      <c r="AG16" s="427">
        <v>0</v>
      </c>
      <c r="AH16" s="427">
        <v>0</v>
      </c>
      <c r="AI16" s="123" t="s">
        <v>77</v>
      </c>
      <c r="AJ16" s="432">
        <v>0</v>
      </c>
      <c r="AK16" s="432" t="s">
        <v>77</v>
      </c>
      <c r="AL16" s="432" t="s">
        <v>77</v>
      </c>
      <c r="AM16" s="431">
        <f t="shared" si="2"/>
        <v>0</v>
      </c>
      <c r="AN16" s="431">
        <f>+K16+AC16-AH16</f>
        <v>11000000</v>
      </c>
      <c r="AO16" s="432" t="s">
        <v>1214</v>
      </c>
      <c r="AP16" s="427">
        <v>0</v>
      </c>
      <c r="AQ16" s="119" t="s">
        <v>1214</v>
      </c>
      <c r="AR16" s="427">
        <v>0</v>
      </c>
      <c r="AS16" s="127" t="s">
        <v>77</v>
      </c>
      <c r="AT16" s="433">
        <v>6600000</v>
      </c>
      <c r="AU16" s="97">
        <f t="shared" si="3"/>
        <v>4400000</v>
      </c>
      <c r="AV16" s="434">
        <f t="shared" si="4"/>
        <v>0.6</v>
      </c>
      <c r="AW16" s="127" t="s">
        <v>77</v>
      </c>
      <c r="AX16" s="119" t="s">
        <v>1215</v>
      </c>
      <c r="AY16" s="118" t="s">
        <v>7743</v>
      </c>
      <c r="AZ16" s="432" t="s">
        <v>69</v>
      </c>
      <c r="BA16" s="432" t="s">
        <v>69</v>
      </c>
    </row>
    <row r="17" spans="2:53" s="53" customFormat="1" ht="15.75" customHeight="1" x14ac:dyDescent="0.2">
      <c r="B17" s="419">
        <v>2024</v>
      </c>
      <c r="C17" s="116">
        <v>891780111</v>
      </c>
      <c r="D17" s="117" t="s">
        <v>64</v>
      </c>
      <c r="E17" s="438" t="s">
        <v>7742</v>
      </c>
      <c r="F17" s="427" t="s">
        <v>7741</v>
      </c>
      <c r="G17" s="432">
        <v>0</v>
      </c>
      <c r="H17" s="119" t="s">
        <v>75</v>
      </c>
      <c r="I17" s="117" t="s">
        <v>65</v>
      </c>
      <c r="J17" s="436" t="s">
        <v>7740</v>
      </c>
      <c r="K17" s="427">
        <v>7500000</v>
      </c>
      <c r="L17" s="116" t="s">
        <v>70</v>
      </c>
      <c r="M17" s="427" t="s">
        <v>7739</v>
      </c>
      <c r="N17" s="427">
        <v>1083022706</v>
      </c>
      <c r="O17" s="427">
        <v>622</v>
      </c>
      <c r="P17" s="437">
        <v>45359</v>
      </c>
      <c r="Q17" s="427">
        <v>7500000</v>
      </c>
      <c r="R17" s="437">
        <v>45363</v>
      </c>
      <c r="S17" s="427">
        <v>7500000</v>
      </c>
      <c r="T17" s="432" t="s">
        <v>69</v>
      </c>
      <c r="U17" s="427">
        <v>79738530</v>
      </c>
      <c r="V17" s="431" t="s">
        <v>7119</v>
      </c>
      <c r="W17" s="437">
        <v>45363</v>
      </c>
      <c r="X17" s="437">
        <v>45363</v>
      </c>
      <c r="Y17" s="125" t="s">
        <v>77</v>
      </c>
      <c r="Z17" s="437">
        <v>45427</v>
      </c>
      <c r="AA17" s="431">
        <f t="shared" si="0"/>
        <v>64</v>
      </c>
      <c r="AB17" s="427">
        <v>0</v>
      </c>
      <c r="AC17" s="427">
        <v>0</v>
      </c>
      <c r="AD17" s="427">
        <v>0</v>
      </c>
      <c r="AE17" s="126" t="s">
        <v>77</v>
      </c>
      <c r="AF17" s="431">
        <f t="shared" si="1"/>
        <v>0</v>
      </c>
      <c r="AG17" s="427">
        <v>0</v>
      </c>
      <c r="AH17" s="427">
        <v>0</v>
      </c>
      <c r="AI17" s="123" t="s">
        <v>77</v>
      </c>
      <c r="AJ17" s="432">
        <v>0</v>
      </c>
      <c r="AK17" s="432" t="s">
        <v>77</v>
      </c>
      <c r="AL17" s="432" t="s">
        <v>77</v>
      </c>
      <c r="AM17" s="431">
        <f t="shared" si="2"/>
        <v>0</v>
      </c>
      <c r="AN17" s="431">
        <f>+K17+AC17-AH17</f>
        <v>7500000</v>
      </c>
      <c r="AO17" s="432" t="s">
        <v>69</v>
      </c>
      <c r="AP17" s="427">
        <v>7500000</v>
      </c>
      <c r="AQ17" s="119" t="s">
        <v>1214</v>
      </c>
      <c r="AR17" s="427">
        <v>0</v>
      </c>
      <c r="AS17" s="127" t="s">
        <v>77</v>
      </c>
      <c r="AT17" s="433">
        <v>3000000</v>
      </c>
      <c r="AU17" s="97">
        <f t="shared" si="3"/>
        <v>4500000</v>
      </c>
      <c r="AV17" s="434">
        <f t="shared" si="4"/>
        <v>0.4</v>
      </c>
      <c r="AW17" s="127" t="s">
        <v>77</v>
      </c>
      <c r="AX17" s="119" t="s">
        <v>1215</v>
      </c>
      <c r="AY17" s="118" t="s">
        <v>7738</v>
      </c>
      <c r="AZ17" s="432" t="s">
        <v>69</v>
      </c>
      <c r="BA17" s="432" t="s">
        <v>69</v>
      </c>
    </row>
    <row r="18" spans="2:53" s="53" customFormat="1" ht="15" customHeight="1" thickBot="1" x14ac:dyDescent="0.25">
      <c r="B18" s="419">
        <v>2024</v>
      </c>
      <c r="C18" s="128">
        <v>891780111</v>
      </c>
      <c r="D18" s="129" t="s">
        <v>64</v>
      </c>
      <c r="E18" s="132" t="s">
        <v>7737</v>
      </c>
      <c r="F18" s="446" t="s">
        <v>7736</v>
      </c>
      <c r="G18" s="141">
        <v>0</v>
      </c>
      <c r="H18" s="131" t="s">
        <v>75</v>
      </c>
      <c r="I18" s="129" t="s">
        <v>65</v>
      </c>
      <c r="J18" s="447" t="s">
        <v>7735</v>
      </c>
      <c r="K18" s="132">
        <v>11250000</v>
      </c>
      <c r="L18" s="128" t="s">
        <v>70</v>
      </c>
      <c r="M18" s="132" t="s">
        <v>7734</v>
      </c>
      <c r="N18" s="132">
        <v>1083043778</v>
      </c>
      <c r="O18" s="132">
        <v>621</v>
      </c>
      <c r="P18" s="135">
        <v>45359</v>
      </c>
      <c r="Q18" s="132">
        <v>11250000</v>
      </c>
      <c r="R18" s="135">
        <v>45369</v>
      </c>
      <c r="S18" s="132">
        <v>11250000</v>
      </c>
      <c r="T18" s="141" t="s">
        <v>69</v>
      </c>
      <c r="U18" s="132">
        <v>57290542</v>
      </c>
      <c r="V18" s="448" t="s">
        <v>7733</v>
      </c>
      <c r="W18" s="135">
        <v>45369</v>
      </c>
      <c r="X18" s="135">
        <v>45369</v>
      </c>
      <c r="Y18" s="137" t="s">
        <v>77</v>
      </c>
      <c r="Z18" s="135">
        <v>45473</v>
      </c>
      <c r="AA18" s="138">
        <f t="shared" si="0"/>
        <v>104</v>
      </c>
      <c r="AB18" s="132">
        <v>0</v>
      </c>
      <c r="AC18" s="132">
        <v>0</v>
      </c>
      <c r="AD18" s="132">
        <v>0</v>
      </c>
      <c r="AE18" s="139" t="s">
        <v>77</v>
      </c>
      <c r="AF18" s="138">
        <f t="shared" si="1"/>
        <v>0</v>
      </c>
      <c r="AG18" s="132">
        <v>0</v>
      </c>
      <c r="AH18" s="132">
        <v>0</v>
      </c>
      <c r="AI18" s="140" t="s">
        <v>77</v>
      </c>
      <c r="AJ18" s="141">
        <v>0</v>
      </c>
      <c r="AK18" s="141" t="s">
        <v>77</v>
      </c>
      <c r="AL18" s="141" t="s">
        <v>77</v>
      </c>
      <c r="AM18" s="138">
        <f t="shared" si="2"/>
        <v>0</v>
      </c>
      <c r="AN18" s="138">
        <f>+K18+AC18-AH18</f>
        <v>11250000</v>
      </c>
      <c r="AO18" s="141" t="s">
        <v>69</v>
      </c>
      <c r="AP18" s="132">
        <v>11250000</v>
      </c>
      <c r="AQ18" s="131" t="s">
        <v>1214</v>
      </c>
      <c r="AR18" s="132">
        <v>0</v>
      </c>
      <c r="AS18" s="142" t="s">
        <v>77</v>
      </c>
      <c r="AT18" s="449">
        <v>5625000</v>
      </c>
      <c r="AU18" s="99">
        <f t="shared" si="3"/>
        <v>5625000</v>
      </c>
      <c r="AV18" s="450">
        <f t="shared" si="4"/>
        <v>0.5</v>
      </c>
      <c r="AW18" s="142" t="s">
        <v>77</v>
      </c>
      <c r="AX18" s="131" t="s">
        <v>1215</v>
      </c>
      <c r="AY18" s="132" t="s">
        <v>7732</v>
      </c>
      <c r="AZ18" s="141" t="s">
        <v>69</v>
      </c>
      <c r="BA18" s="141" t="s">
        <v>69</v>
      </c>
    </row>
    <row r="19" spans="2:53" s="7" customFormat="1" ht="15.75" thickBot="1" x14ac:dyDescent="0.3">
      <c r="B19" s="518" t="s">
        <v>71</v>
      </c>
      <c r="C19" s="498"/>
      <c r="D19" s="499"/>
      <c r="E19" s="82">
        <f>+SUBTOTAL(3,E8:E18)</f>
        <v>11</v>
      </c>
      <c r="F19" s="83"/>
      <c r="G19" s="84"/>
      <c r="H19" s="84"/>
      <c r="I19" s="84"/>
      <c r="J19" s="84"/>
      <c r="K19" s="85">
        <f>SUM(K8:K18)</f>
        <v>148220000</v>
      </c>
      <c r="L19" s="500"/>
      <c r="M19" s="501"/>
      <c r="N19" s="501"/>
      <c r="O19" s="501"/>
      <c r="P19" s="501"/>
      <c r="Q19" s="501"/>
      <c r="R19" s="501"/>
      <c r="S19" s="501"/>
      <c r="T19" s="501"/>
      <c r="U19" s="501"/>
      <c r="V19" s="501"/>
      <c r="W19" s="501"/>
      <c r="X19" s="501"/>
      <c r="Y19" s="501"/>
      <c r="Z19" s="501"/>
      <c r="AA19" s="502"/>
      <c r="AB19" s="86">
        <f>SUM(AB8:AB18)</f>
        <v>1</v>
      </c>
      <c r="AC19" s="87">
        <f>SUM(AC8:AC18)</f>
        <v>0</v>
      </c>
      <c r="AD19" s="87">
        <f>SUM(AD8:AD18)</f>
        <v>1</v>
      </c>
      <c r="AE19" s="88"/>
      <c r="AF19" s="87">
        <f>SUM(AF8:AF18)</f>
        <v>15</v>
      </c>
      <c r="AG19" s="87">
        <f>SUM(AG8:AG18)</f>
        <v>0</v>
      </c>
      <c r="AH19" s="89">
        <f>SUM(AH8:AH18)</f>
        <v>0</v>
      </c>
      <c r="AI19" s="88"/>
      <c r="AJ19" s="90">
        <f>SUM(AJ8:AJ18)</f>
        <v>0</v>
      </c>
      <c r="AK19" s="500"/>
      <c r="AL19" s="501"/>
      <c r="AM19" s="502"/>
      <c r="AN19" s="86">
        <f>SUM(AN8:AN18)</f>
        <v>148220000</v>
      </c>
      <c r="AO19" s="88"/>
      <c r="AP19" s="91">
        <f>SUM(AP8:AP18)</f>
        <v>137220000</v>
      </c>
      <c r="AQ19" s="88"/>
      <c r="AR19" s="87">
        <f>SUM(AR8:AR18)</f>
        <v>0</v>
      </c>
      <c r="AS19" s="88"/>
      <c r="AT19" s="92">
        <f>SUM(AT8:AT18)</f>
        <v>104255000</v>
      </c>
      <c r="AU19" s="93">
        <f>SUM(AU8:AU18)</f>
        <v>43965000</v>
      </c>
      <c r="AV19" s="515"/>
      <c r="AW19" s="516"/>
      <c r="AX19" s="516"/>
      <c r="AY19" s="516"/>
      <c r="AZ19" s="516"/>
      <c r="BA19" s="517"/>
    </row>
  </sheetData>
  <sheetProtection formatCells="0" formatColumns="0" formatRows="0" insertRows="0" deleteRows="0" autoFilter="0"/>
  <mergeCells count="22">
    <mergeCell ref="F5:G5"/>
    <mergeCell ref="AB5:AM5"/>
    <mergeCell ref="W6:AA6"/>
    <mergeCell ref="AB6:AF6"/>
    <mergeCell ref="AG6:AI6"/>
    <mergeCell ref="AJ6:AM6"/>
    <mergeCell ref="B3:C6"/>
    <mergeCell ref="D3:G4"/>
    <mergeCell ref="AV19:BA19"/>
    <mergeCell ref="AO6:AP6"/>
    <mergeCell ref="B19:D19"/>
    <mergeCell ref="L19:AA19"/>
    <mergeCell ref="AY6:BA6"/>
    <mergeCell ref="M6:N6"/>
    <mergeCell ref="O6:Q6"/>
    <mergeCell ref="R6:S6"/>
    <mergeCell ref="AK19:AM19"/>
    <mergeCell ref="T6:V6"/>
    <mergeCell ref="H3:I5"/>
    <mergeCell ref="E6:G6"/>
    <mergeCell ref="AV6:AX6"/>
    <mergeCell ref="AQ6:AU6"/>
  </mergeCells>
  <conditionalFormatting sqref="F5 E6">
    <cfRule type="containsText" dxfId="15"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A8:AA18 AF8:AF18 AM8:AP18 AU8:AV18">
    <cfRule type="expression" dxfId="14" priority="1">
      <formula>+_xlfn.ISFORMULA(AA8)</formula>
    </cfRule>
  </conditionalFormatting>
  <dataValidations count="8">
    <dataValidation type="list" allowBlank="1" showInputMessage="1" showErrorMessage="1" sqref="AX8:AX18" xr:uid="{63DA7620-CE4C-4F8A-896E-61CFBC4FF58E}">
      <formula1>"Por iniciar,En ejecucion,Suspendido,Terminado,Liquidado"</formula1>
    </dataValidation>
    <dataValidation type="list" allowBlank="1" showInputMessage="1" showErrorMessage="1" sqref="H8:H18" xr:uid="{9F0679C5-E460-4719-9FF0-8912C2B0199E}">
      <formula1>"OTRO SECTOR"</formula1>
    </dataValidation>
    <dataValidation type="list" allowBlank="1" showInputMessage="1" showErrorMessage="1" sqref="L8:L18" xr:uid="{EE8EE2F2-8BC1-46D7-B28C-9776309D777D}">
      <formula1>"DIRECTA"</formula1>
    </dataValidation>
    <dataValidation type="list" allowBlank="1" showInputMessage="1" showErrorMessage="1" sqref="I8:I18" xr:uid="{824282D2-6949-47C9-9CE1-93CEB98509B5}">
      <formula1>"FUNCIONAMIENTO,INVERSION,OTROS"</formula1>
    </dataValidation>
    <dataValidation type="list" allowBlank="1" showInputMessage="1" showErrorMessage="1" sqref="AZ8:BA12" xr:uid="{2D82EE60-D046-4CAD-A681-3DC6FAB5153E}">
      <formula1>"SI,NO HA INICIADO"</formula1>
    </dataValidation>
    <dataValidation type="list" allowBlank="1" showInputMessage="1" showErrorMessage="1" errorTitle="ERROR" error="SOLO VALIDO LISTA DESPLEGABLE" promptTitle="ESCOJA EL PERIODO" sqref="F5" xr:uid="{910FC8FA-3E03-44BB-803B-26B5C304887B}">
      <formula1>"Seleccione el periodo a presentar,ENERO,FEBRERO,MARZO,ABRIL,MAYO,JUNIO,JULIO,AGOSTO,SEPTIEMBRE,OCTUBRE,NOVIEMBRE,DICIEMBRE"</formula1>
    </dataValidation>
    <dataValidation type="list" allowBlank="1" showInputMessage="1" showErrorMessage="1" sqref="J4" xr:uid="{119A65B2-1C8E-4B58-BB14-57AEDBCBD383}">
      <formula1>"42,250,1000,3000"</formula1>
    </dataValidation>
    <dataValidation type="list" allowBlank="1" showInputMessage="1" showErrorMessage="1" sqref="T8:T12 AQ8:AQ18 AO8:AO18" xr:uid="{301B71B2-D3E4-4E77-88BC-DCB7485E0C66}">
      <formula1>"SI,NO"</formula1>
    </dataValidation>
  </dataValidations>
  <hyperlinks>
    <hyperlink ref="AY8" r:id="rId1" xr:uid="{23625D7C-5E39-4E8B-8837-33FCC5B5B835}"/>
    <hyperlink ref="AY9" r:id="rId2" xr:uid="{C0DCC99B-1C7F-4842-A6F5-81D18F5F1AFF}"/>
    <hyperlink ref="AY12" r:id="rId3" xr:uid="{560E9607-B656-4121-AD4B-CCF759852E03}"/>
    <hyperlink ref="AY10" r:id="rId4" xr:uid="{D6815049-EAC4-4FC2-8ABD-822F7C9E7E8D}"/>
    <hyperlink ref="AY11" r:id="rId5" xr:uid="{8C244AD2-BAEF-4853-9DB3-70EDAC0C0F33}"/>
    <hyperlink ref="AY15" r:id="rId6" xr:uid="{930DA0EB-8636-4614-961E-53F525541272}"/>
  </hyperlinks>
  <pageMargins left="0.7" right="0.7" top="0.75" bottom="0.75" header="0.3" footer="0.3"/>
  <pageSetup orientation="portrait" horizontalDpi="300" verticalDpi="300" r:id="rId7"/>
  <drawing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8BE5-3920-4248-AD72-ABFB9D5ACFC5}">
  <dimension ref="A1:BT19"/>
  <sheetViews>
    <sheetView showGridLines="0" workbookViewId="0">
      <selection activeCell="AV19" sqref="AV19:BA19"/>
    </sheetView>
  </sheetViews>
  <sheetFormatPr baseColWidth="10" defaultRowHeight="15" x14ac:dyDescent="0.25"/>
  <cols>
    <col min="1" max="1" width="2.5703125" customWidth="1"/>
    <col min="2" max="2" width="9.28515625" customWidth="1"/>
    <col min="3" max="3" width="13.5703125" customWidth="1"/>
    <col min="4" max="4" width="26.140625" customWidth="1"/>
    <col min="5" max="5" width="22.140625" customWidth="1"/>
    <col min="6" max="6" width="15.7109375" customWidth="1"/>
    <col min="7" max="7" width="15.85546875" customWidth="1"/>
    <col min="8" max="8" width="16.5703125" customWidth="1"/>
    <col min="9" max="9" width="17.42578125" customWidth="1"/>
    <col min="10" max="10" width="18.42578125" customWidth="1"/>
    <col min="11" max="11" width="13.42578125" bestFit="1" customWidth="1"/>
    <col min="12" max="12" width="13.42578125" customWidth="1"/>
    <col min="13" max="13" width="16.140625" customWidth="1"/>
    <col min="14" max="14" width="16.42578125" customWidth="1"/>
    <col min="16" max="16" width="12.42578125" customWidth="1"/>
    <col min="18" max="18" width="14.7109375" customWidth="1"/>
    <col min="19" max="19" width="13.42578125" customWidth="1"/>
    <col min="20" max="20" width="14.140625" customWidth="1"/>
    <col min="21" max="21" width="14.42578125" customWidth="1"/>
    <col min="22" max="22" width="17.140625" customWidth="1"/>
    <col min="23" max="23" width="13.85546875" customWidth="1"/>
    <col min="24" max="24" width="14.42578125" customWidth="1"/>
    <col min="25" max="25" width="13.85546875" customWidth="1"/>
    <col min="26" max="26" width="13.5703125" customWidth="1"/>
    <col min="27" max="27" width="13.28515625" customWidth="1"/>
    <col min="30" max="30" width="13.42578125" customWidth="1"/>
    <col min="31" max="31" width="13.28515625" customWidth="1"/>
    <col min="32" max="32" width="13.5703125" customWidth="1"/>
    <col min="33" max="33" width="16.5703125" customWidth="1"/>
    <col min="34" max="34" width="14.28515625" customWidth="1"/>
    <col min="35" max="35" width="13.85546875" customWidth="1"/>
    <col min="36" max="36" width="15.5703125" customWidth="1"/>
    <col min="37" max="38" width="13.28515625" customWidth="1"/>
    <col min="39" max="39" width="14" customWidth="1"/>
    <col min="40" max="42" width="14.85546875" customWidth="1"/>
    <col min="43" max="43" width="12.85546875" customWidth="1"/>
    <col min="44" max="45" width="14.28515625" customWidth="1"/>
    <col min="46" max="46" width="13.42578125" customWidth="1"/>
    <col min="47" max="48" width="12" customWidth="1"/>
    <col min="49" max="49" width="14.42578125" customWidth="1"/>
    <col min="50" max="50" width="12.42578125" customWidth="1"/>
    <col min="53" max="53" width="19.85546875" customWidth="1"/>
  </cols>
  <sheetData>
    <row r="1" spans="1:72" ht="7.5" customHeight="1" x14ac:dyDescent="0.25">
      <c r="V1" s="1"/>
    </row>
    <row r="2" spans="1:72" ht="11.25" customHeight="1" thickBot="1" x14ac:dyDescent="0.3">
      <c r="H2" s="70"/>
      <c r="V2" s="1"/>
    </row>
    <row r="3" spans="1:72" ht="21" customHeight="1" thickBot="1" x14ac:dyDescent="0.3">
      <c r="B3" s="475"/>
      <c r="C3" s="476"/>
      <c r="D3" s="481" t="s">
        <v>73</v>
      </c>
      <c r="E3" s="482"/>
      <c r="F3" s="482"/>
      <c r="G3" s="483"/>
      <c r="H3" s="487" t="s">
        <v>0</v>
      </c>
      <c r="I3" s="488"/>
      <c r="J3" s="3" t="s">
        <v>78</v>
      </c>
      <c r="K3" s="20"/>
      <c r="L3" s="21"/>
      <c r="M3" s="21"/>
      <c r="N3" s="21"/>
      <c r="O3" s="21"/>
      <c r="P3" s="21"/>
      <c r="Q3" s="21"/>
      <c r="R3" s="21"/>
      <c r="S3" s="21"/>
      <c r="T3" s="21"/>
      <c r="U3" s="21"/>
      <c r="V3" s="4"/>
      <c r="W3" s="4"/>
      <c r="X3" s="21"/>
      <c r="Y3" s="4"/>
      <c r="Z3" s="21"/>
      <c r="AA3" s="4"/>
      <c r="AB3" s="21"/>
      <c r="AC3" s="4"/>
      <c r="AD3" s="21"/>
      <c r="AE3" s="4"/>
      <c r="AF3" s="21"/>
      <c r="AG3" s="4"/>
      <c r="AH3" s="21"/>
      <c r="AI3" s="4"/>
      <c r="AJ3" s="21"/>
      <c r="AK3" s="4"/>
      <c r="AL3" s="21"/>
      <c r="AM3" s="4"/>
      <c r="AN3" s="21"/>
      <c r="AO3" s="21"/>
      <c r="AP3" s="21"/>
      <c r="AQ3" s="21"/>
      <c r="AR3" s="21"/>
      <c r="AS3" s="21"/>
      <c r="AT3" s="4"/>
      <c r="AU3" s="21"/>
      <c r="AV3" s="4"/>
      <c r="AW3" s="21"/>
      <c r="AX3" s="4"/>
      <c r="AY3" s="21"/>
      <c r="AZ3" s="4"/>
      <c r="BA3" s="21"/>
    </row>
    <row r="4" spans="1:72" ht="28.5" customHeight="1" thickBot="1" x14ac:dyDescent="0.3">
      <c r="B4" s="477"/>
      <c r="C4" s="478"/>
      <c r="D4" s="484"/>
      <c r="E4" s="485"/>
      <c r="F4" s="485"/>
      <c r="G4" s="486"/>
      <c r="H4" s="489"/>
      <c r="I4" s="490"/>
      <c r="J4" s="2">
        <v>42</v>
      </c>
      <c r="K4" s="3" t="s">
        <v>1</v>
      </c>
      <c r="L4" s="21"/>
      <c r="M4" s="21"/>
      <c r="N4" s="21"/>
      <c r="O4" s="21"/>
      <c r="P4" s="21"/>
      <c r="Q4" s="21"/>
      <c r="R4" s="21"/>
      <c r="S4" s="21"/>
      <c r="T4" s="21"/>
      <c r="U4" s="21"/>
      <c r="V4" s="4"/>
      <c r="W4" s="4"/>
      <c r="X4" s="21"/>
      <c r="Y4" s="4"/>
      <c r="Z4" s="21"/>
      <c r="AA4" s="4"/>
      <c r="AB4" s="21"/>
      <c r="AC4" s="4"/>
      <c r="AD4" s="21"/>
      <c r="AE4" s="4"/>
      <c r="AF4" s="21"/>
      <c r="AG4" s="4"/>
      <c r="AH4" s="21"/>
      <c r="AI4" s="4"/>
      <c r="AJ4" s="21"/>
      <c r="AK4" s="4"/>
      <c r="AL4" s="21"/>
      <c r="AM4" s="4"/>
      <c r="AN4" s="21"/>
      <c r="AO4" s="21"/>
      <c r="AP4" s="21"/>
      <c r="AQ4" s="21"/>
      <c r="AR4" s="21"/>
      <c r="AS4" s="21"/>
      <c r="AT4" s="4"/>
      <c r="AU4" s="21"/>
      <c r="AV4" s="4"/>
      <c r="AW4" s="21"/>
      <c r="AX4" s="4"/>
      <c r="AY4" s="21"/>
      <c r="AZ4" s="4"/>
      <c r="BA4" s="21"/>
    </row>
    <row r="5" spans="1:72" ht="23.25" customHeight="1" thickBot="1" x14ac:dyDescent="0.3">
      <c r="B5" s="477"/>
      <c r="C5" s="478"/>
      <c r="D5" s="5" t="s">
        <v>2</v>
      </c>
      <c r="E5" s="69"/>
      <c r="F5" s="493" t="s">
        <v>3393</v>
      </c>
      <c r="G5" s="493"/>
      <c r="H5" s="491"/>
      <c r="I5" s="492"/>
      <c r="J5" s="68">
        <f>+K6*J4</f>
        <v>54600000</v>
      </c>
      <c r="K5" s="67" t="s">
        <v>3</v>
      </c>
      <c r="L5" s="21"/>
      <c r="M5" s="21"/>
      <c r="N5" s="21"/>
      <c r="O5" s="21"/>
      <c r="P5" s="21"/>
      <c r="Q5" s="21"/>
      <c r="R5" s="21"/>
      <c r="S5" s="21"/>
      <c r="T5" s="21"/>
      <c r="U5" s="21"/>
      <c r="V5" s="4"/>
      <c r="W5" s="4"/>
      <c r="X5" s="4"/>
      <c r="Y5" s="4"/>
      <c r="Z5" s="4"/>
      <c r="AA5" s="4"/>
      <c r="AB5" s="494" t="s">
        <v>4</v>
      </c>
      <c r="AC5" s="495"/>
      <c r="AD5" s="495"/>
      <c r="AE5" s="495"/>
      <c r="AF5" s="495"/>
      <c r="AG5" s="495"/>
      <c r="AH5" s="495"/>
      <c r="AI5" s="495"/>
      <c r="AJ5" s="495"/>
      <c r="AK5" s="495"/>
      <c r="AL5" s="495"/>
      <c r="AM5" s="496"/>
      <c r="AN5" s="21"/>
      <c r="AO5" s="21"/>
      <c r="AP5" s="21"/>
      <c r="AQ5" s="21"/>
      <c r="AR5" s="21"/>
      <c r="AS5" s="21"/>
      <c r="AT5" s="21"/>
      <c r="AU5" s="21"/>
      <c r="AV5" s="21"/>
      <c r="AW5" s="21"/>
      <c r="AX5" s="21"/>
      <c r="AY5" s="21"/>
      <c r="AZ5" s="21"/>
      <c r="BA5" s="21"/>
    </row>
    <row r="6" spans="1:72" s="53" customFormat="1" ht="23.25" customHeight="1" thickBot="1" x14ac:dyDescent="0.3">
      <c r="B6" s="479"/>
      <c r="C6" s="480"/>
      <c r="D6" s="6" t="s">
        <v>5</v>
      </c>
      <c r="E6" s="503" t="s">
        <v>7731</v>
      </c>
      <c r="F6" s="503"/>
      <c r="G6" s="504"/>
      <c r="H6" s="13" t="s">
        <v>79</v>
      </c>
      <c r="I6" s="14"/>
      <c r="J6" s="15"/>
      <c r="K6" s="66">
        <v>1300000</v>
      </c>
      <c r="L6" s="21"/>
      <c r="M6" s="472" t="s">
        <v>6</v>
      </c>
      <c r="N6" s="473"/>
      <c r="O6" s="472" t="s">
        <v>7</v>
      </c>
      <c r="P6" s="473"/>
      <c r="Q6" s="474"/>
      <c r="R6" s="511" t="s">
        <v>8</v>
      </c>
      <c r="S6" s="512"/>
      <c r="T6" s="472" t="s">
        <v>9</v>
      </c>
      <c r="U6" s="473"/>
      <c r="V6" s="473"/>
      <c r="W6" s="494" t="s">
        <v>10</v>
      </c>
      <c r="X6" s="495"/>
      <c r="Y6" s="495"/>
      <c r="Z6" s="495"/>
      <c r="AA6" s="496"/>
      <c r="AB6" s="494" t="s">
        <v>11</v>
      </c>
      <c r="AC6" s="495"/>
      <c r="AD6" s="495"/>
      <c r="AE6" s="495"/>
      <c r="AF6" s="496"/>
      <c r="AG6" s="472" t="s">
        <v>12</v>
      </c>
      <c r="AH6" s="473"/>
      <c r="AI6" s="474"/>
      <c r="AJ6" s="472" t="s">
        <v>13</v>
      </c>
      <c r="AK6" s="473"/>
      <c r="AL6" s="473"/>
      <c r="AM6" s="474"/>
      <c r="AN6" s="21"/>
      <c r="AO6" s="472" t="s">
        <v>80</v>
      </c>
      <c r="AP6" s="474"/>
      <c r="AQ6" s="472" t="s">
        <v>14</v>
      </c>
      <c r="AR6" s="473"/>
      <c r="AS6" s="473"/>
      <c r="AT6" s="473"/>
      <c r="AU6" s="474"/>
      <c r="AV6" s="472" t="s">
        <v>76</v>
      </c>
      <c r="AW6" s="473"/>
      <c r="AX6" s="474"/>
      <c r="AY6" s="472" t="s">
        <v>15</v>
      </c>
      <c r="AZ6" s="473"/>
      <c r="BA6" s="474"/>
    </row>
    <row r="7" spans="1:72" s="54" customFormat="1" ht="77.25" thickBot="1" x14ac:dyDescent="0.3">
      <c r="A7" s="65"/>
      <c r="B7" s="56" t="s">
        <v>16</v>
      </c>
      <c r="C7" s="57" t="s">
        <v>17</v>
      </c>
      <c r="D7" s="63" t="s">
        <v>18</v>
      </c>
      <c r="E7" s="64" t="s">
        <v>19</v>
      </c>
      <c r="F7" s="64" t="s">
        <v>20</v>
      </c>
      <c r="G7" s="63" t="s">
        <v>21</v>
      </c>
      <c r="H7" s="56" t="s">
        <v>22</v>
      </c>
      <c r="I7" s="56" t="s">
        <v>74</v>
      </c>
      <c r="J7" s="56" t="s">
        <v>23</v>
      </c>
      <c r="K7" s="56" t="s">
        <v>24</v>
      </c>
      <c r="L7" s="56" t="s">
        <v>25</v>
      </c>
      <c r="M7" s="56" t="s">
        <v>26</v>
      </c>
      <c r="N7" s="57" t="s">
        <v>27</v>
      </c>
      <c r="O7" s="57" t="s">
        <v>28</v>
      </c>
      <c r="P7" s="56" t="s">
        <v>29</v>
      </c>
      <c r="Q7" s="56" t="s">
        <v>30</v>
      </c>
      <c r="R7" s="56" t="s">
        <v>31</v>
      </c>
      <c r="S7" s="56" t="s">
        <v>32</v>
      </c>
      <c r="T7" s="56" t="s">
        <v>33</v>
      </c>
      <c r="U7" s="57" t="s">
        <v>34</v>
      </c>
      <c r="V7" s="56" t="s">
        <v>35</v>
      </c>
      <c r="W7" s="56" t="s">
        <v>72</v>
      </c>
      <c r="X7" s="56" t="s">
        <v>36</v>
      </c>
      <c r="Y7" s="56" t="s">
        <v>37</v>
      </c>
      <c r="Z7" s="62" t="s">
        <v>38</v>
      </c>
      <c r="AA7" s="61" t="s">
        <v>39</v>
      </c>
      <c r="AB7" s="56" t="s">
        <v>40</v>
      </c>
      <c r="AC7" s="56" t="s">
        <v>41</v>
      </c>
      <c r="AD7" s="56" t="s">
        <v>42</v>
      </c>
      <c r="AE7" s="62" t="s">
        <v>43</v>
      </c>
      <c r="AF7" s="61" t="s">
        <v>44</v>
      </c>
      <c r="AG7" s="56" t="s">
        <v>45</v>
      </c>
      <c r="AH7" s="56" t="s">
        <v>46</v>
      </c>
      <c r="AI7" s="62" t="s">
        <v>47</v>
      </c>
      <c r="AJ7" s="56" t="s">
        <v>48</v>
      </c>
      <c r="AK7" s="62" t="s">
        <v>49</v>
      </c>
      <c r="AL7" s="62" t="s">
        <v>50</v>
      </c>
      <c r="AM7" s="61" t="s">
        <v>51</v>
      </c>
      <c r="AN7" s="61" t="s">
        <v>52</v>
      </c>
      <c r="AO7" s="56" t="s">
        <v>81</v>
      </c>
      <c r="AP7" s="56" t="s">
        <v>82</v>
      </c>
      <c r="AQ7" s="56" t="s">
        <v>53</v>
      </c>
      <c r="AR7" s="56" t="s">
        <v>54</v>
      </c>
      <c r="AS7" s="56" t="s">
        <v>55</v>
      </c>
      <c r="AT7" s="60" t="s">
        <v>56</v>
      </c>
      <c r="AU7" s="59" t="s">
        <v>57</v>
      </c>
      <c r="AV7" s="58" t="s">
        <v>58</v>
      </c>
      <c r="AW7" s="56" t="s">
        <v>59</v>
      </c>
      <c r="AX7" s="56" t="s">
        <v>60</v>
      </c>
      <c r="AY7" s="57" t="s">
        <v>61</v>
      </c>
      <c r="AZ7" s="57" t="s">
        <v>62</v>
      </c>
      <c r="BA7" s="57" t="s">
        <v>63</v>
      </c>
      <c r="BB7" s="55"/>
      <c r="BC7" s="55"/>
      <c r="BD7" s="55"/>
      <c r="BE7" s="55"/>
      <c r="BF7" s="55"/>
      <c r="BG7" s="55"/>
      <c r="BH7" s="55"/>
      <c r="BI7" s="55"/>
      <c r="BJ7" s="55"/>
      <c r="BK7" s="55"/>
      <c r="BL7" s="55"/>
      <c r="BM7" s="55"/>
      <c r="BN7" s="55"/>
      <c r="BO7" s="55"/>
      <c r="BP7" s="55"/>
      <c r="BQ7" s="55"/>
      <c r="BR7" s="55"/>
      <c r="BS7" s="55"/>
      <c r="BT7" s="55"/>
    </row>
    <row r="8" spans="1:72" s="53" customFormat="1" ht="12.75" x14ac:dyDescent="0.2">
      <c r="B8" s="100">
        <v>2024</v>
      </c>
      <c r="C8" s="100">
        <v>891780111</v>
      </c>
      <c r="D8" s="101" t="s">
        <v>64</v>
      </c>
      <c r="E8" s="102" t="s">
        <v>7730</v>
      </c>
      <c r="F8" s="102" t="s">
        <v>7729</v>
      </c>
      <c r="G8" s="105">
        <v>0</v>
      </c>
      <c r="H8" s="105" t="s">
        <v>75</v>
      </c>
      <c r="I8" s="101" t="s">
        <v>65</v>
      </c>
      <c r="J8" s="106" t="s">
        <v>7728</v>
      </c>
      <c r="K8" s="102">
        <v>27500000</v>
      </c>
      <c r="L8" s="100" t="s">
        <v>70</v>
      </c>
      <c r="M8" s="106" t="s">
        <v>7727</v>
      </c>
      <c r="N8" s="107">
        <v>85155728</v>
      </c>
      <c r="O8" s="108">
        <v>135</v>
      </c>
      <c r="P8" s="109">
        <v>45314</v>
      </c>
      <c r="Q8" s="102">
        <v>27500000</v>
      </c>
      <c r="R8" s="109">
        <v>45323</v>
      </c>
      <c r="S8" s="102">
        <v>27500000</v>
      </c>
      <c r="T8" s="105" t="s">
        <v>67</v>
      </c>
      <c r="U8" s="108">
        <v>32770239</v>
      </c>
      <c r="V8" s="106" t="s">
        <v>1206</v>
      </c>
      <c r="W8" s="109">
        <v>45323</v>
      </c>
      <c r="X8" s="109">
        <v>45323</v>
      </c>
      <c r="Y8" s="111" t="s">
        <v>77</v>
      </c>
      <c r="Z8" s="111">
        <v>45488</v>
      </c>
      <c r="AA8" s="110">
        <f t="shared" ref="AA8:AA18" si="0">+IF(Y8="1800-01-01",Z8-X8,Z8-Y8)</f>
        <v>165</v>
      </c>
      <c r="AB8" s="102">
        <v>0</v>
      </c>
      <c r="AC8" s="102">
        <v>0</v>
      </c>
      <c r="AD8" s="102">
        <v>0</v>
      </c>
      <c r="AE8" s="113" t="s">
        <v>77</v>
      </c>
      <c r="AF8" s="110">
        <f t="shared" ref="AF8:AF18" si="1">+IF(AE8="1800-01-01",0,AE8-Z8)</f>
        <v>0</v>
      </c>
      <c r="AG8" s="102">
        <v>0</v>
      </c>
      <c r="AH8" s="102">
        <v>0</v>
      </c>
      <c r="AI8" s="109" t="s">
        <v>77</v>
      </c>
      <c r="AJ8" s="105">
        <v>0</v>
      </c>
      <c r="AK8" s="109" t="s">
        <v>77</v>
      </c>
      <c r="AL8" s="109" t="s">
        <v>77</v>
      </c>
      <c r="AM8" s="110">
        <f t="shared" ref="AM8:AM18" si="2">+IF(AK8="1800-01-01",0,AL8-AK8)</f>
        <v>0</v>
      </c>
      <c r="AN8" s="110">
        <f>+K8+AC8-AH8</f>
        <v>27500000</v>
      </c>
      <c r="AO8" s="105" t="s">
        <v>69</v>
      </c>
      <c r="AP8" s="102">
        <v>27500000</v>
      </c>
      <c r="AQ8" s="105" t="s">
        <v>1214</v>
      </c>
      <c r="AR8" s="102">
        <v>0</v>
      </c>
      <c r="AS8" s="114" t="s">
        <v>77</v>
      </c>
      <c r="AT8" s="191">
        <v>15000000</v>
      </c>
      <c r="AU8" s="156">
        <f t="shared" ref="AU8:AU18" si="3">AN8-AT8</f>
        <v>12500000</v>
      </c>
      <c r="AV8" s="157">
        <f t="shared" ref="AV8:AV18" si="4">+IFERROR(AT8/AN8,"_")</f>
        <v>0.54545454545454541</v>
      </c>
      <c r="AW8" s="114" t="s">
        <v>77</v>
      </c>
      <c r="AX8" s="105" t="s">
        <v>1215</v>
      </c>
      <c r="AY8" s="106" t="s">
        <v>7726</v>
      </c>
      <c r="AZ8" s="100" t="s">
        <v>69</v>
      </c>
      <c r="BA8" s="100" t="s">
        <v>69</v>
      </c>
    </row>
    <row r="9" spans="1:72" x14ac:dyDescent="0.25">
      <c r="B9" s="116">
        <v>2024</v>
      </c>
      <c r="C9" s="116">
        <v>891780111</v>
      </c>
      <c r="D9" s="117" t="s">
        <v>64</v>
      </c>
      <c r="E9" s="118" t="s">
        <v>7725</v>
      </c>
      <c r="F9" s="118" t="s">
        <v>7724</v>
      </c>
      <c r="G9" s="119">
        <v>0</v>
      </c>
      <c r="H9" s="119" t="s">
        <v>75</v>
      </c>
      <c r="I9" s="117" t="s">
        <v>65</v>
      </c>
      <c r="J9" s="120" t="s">
        <v>7723</v>
      </c>
      <c r="K9" s="118">
        <v>13750000</v>
      </c>
      <c r="L9" s="116" t="s">
        <v>70</v>
      </c>
      <c r="M9" s="120" t="s">
        <v>7722</v>
      </c>
      <c r="N9" s="121">
        <v>1065657067</v>
      </c>
      <c r="O9" s="118">
        <v>136</v>
      </c>
      <c r="P9" s="123">
        <v>45314</v>
      </c>
      <c r="Q9" s="118">
        <v>27500000</v>
      </c>
      <c r="R9" s="123">
        <v>45323</v>
      </c>
      <c r="S9" s="118">
        <v>13750000</v>
      </c>
      <c r="T9" s="119" t="s">
        <v>67</v>
      </c>
      <c r="U9" s="122">
        <v>1082863147</v>
      </c>
      <c r="V9" s="120" t="s">
        <v>5542</v>
      </c>
      <c r="W9" s="123">
        <v>45323</v>
      </c>
      <c r="X9" s="123">
        <v>45323</v>
      </c>
      <c r="Y9" s="125" t="s">
        <v>77</v>
      </c>
      <c r="Z9" s="125">
        <v>45488</v>
      </c>
      <c r="AA9" s="124">
        <f t="shared" si="0"/>
        <v>165</v>
      </c>
      <c r="AB9" s="118">
        <v>0</v>
      </c>
      <c r="AC9" s="118">
        <v>0</v>
      </c>
      <c r="AD9" s="118">
        <v>0</v>
      </c>
      <c r="AE9" s="126" t="s">
        <v>77</v>
      </c>
      <c r="AF9" s="124">
        <f t="shared" si="1"/>
        <v>0</v>
      </c>
      <c r="AG9" s="118">
        <v>0</v>
      </c>
      <c r="AH9" s="118">
        <v>0</v>
      </c>
      <c r="AI9" s="123" t="s">
        <v>77</v>
      </c>
      <c r="AJ9" s="119">
        <v>0</v>
      </c>
      <c r="AK9" s="123" t="s">
        <v>77</v>
      </c>
      <c r="AL9" s="123" t="s">
        <v>77</v>
      </c>
      <c r="AM9" s="124">
        <f t="shared" si="2"/>
        <v>0</v>
      </c>
      <c r="AN9" s="124">
        <f>+K9+AC9-AH9</f>
        <v>13750000</v>
      </c>
      <c r="AO9" s="119" t="s">
        <v>69</v>
      </c>
      <c r="AP9" s="118">
        <v>13750000</v>
      </c>
      <c r="AQ9" s="119" t="s">
        <v>1214</v>
      </c>
      <c r="AR9" s="118">
        <v>0</v>
      </c>
      <c r="AS9" s="127" t="s">
        <v>77</v>
      </c>
      <c r="AT9" s="96">
        <v>7500000</v>
      </c>
      <c r="AU9" s="160">
        <f t="shared" si="3"/>
        <v>6250000</v>
      </c>
      <c r="AV9" s="98">
        <f t="shared" si="4"/>
        <v>0.54545454545454541</v>
      </c>
      <c r="AW9" s="127" t="s">
        <v>77</v>
      </c>
      <c r="AX9" s="119" t="s">
        <v>1215</v>
      </c>
      <c r="AY9" s="120" t="s">
        <v>7721</v>
      </c>
      <c r="AZ9" s="116" t="s">
        <v>69</v>
      </c>
      <c r="BA9" s="116" t="s">
        <v>69</v>
      </c>
      <c r="BB9" s="53"/>
    </row>
    <row r="10" spans="1:72" x14ac:dyDescent="0.25">
      <c r="B10" s="116">
        <v>2024</v>
      </c>
      <c r="C10" s="116">
        <v>891780111</v>
      </c>
      <c r="D10" s="117" t="s">
        <v>64</v>
      </c>
      <c r="E10" s="118" t="s">
        <v>7720</v>
      </c>
      <c r="F10" s="118" t="s">
        <v>7719</v>
      </c>
      <c r="G10" s="119">
        <v>0</v>
      </c>
      <c r="H10" s="119" t="s">
        <v>75</v>
      </c>
      <c r="I10" s="117" t="s">
        <v>65</v>
      </c>
      <c r="J10" s="120" t="s">
        <v>7718</v>
      </c>
      <c r="K10" s="118">
        <v>13750000</v>
      </c>
      <c r="L10" s="116" t="s">
        <v>70</v>
      </c>
      <c r="M10" s="120" t="s">
        <v>7717</v>
      </c>
      <c r="N10" s="121">
        <v>84456404</v>
      </c>
      <c r="O10" s="118">
        <v>136</v>
      </c>
      <c r="P10" s="123">
        <v>45314</v>
      </c>
      <c r="Q10" s="118">
        <v>27500000</v>
      </c>
      <c r="R10" s="123">
        <v>45323</v>
      </c>
      <c r="S10" s="118">
        <v>13750000</v>
      </c>
      <c r="T10" s="119" t="s">
        <v>67</v>
      </c>
      <c r="U10" s="122">
        <v>1083432808</v>
      </c>
      <c r="V10" s="120" t="s">
        <v>2727</v>
      </c>
      <c r="W10" s="123">
        <v>45323</v>
      </c>
      <c r="X10" s="123">
        <v>45323</v>
      </c>
      <c r="Y10" s="125" t="s">
        <v>77</v>
      </c>
      <c r="Z10" s="125">
        <v>45488</v>
      </c>
      <c r="AA10" s="124">
        <f t="shared" si="0"/>
        <v>165</v>
      </c>
      <c r="AB10" s="118">
        <v>0</v>
      </c>
      <c r="AC10" s="118">
        <v>0</v>
      </c>
      <c r="AD10" s="118">
        <v>0</v>
      </c>
      <c r="AE10" s="126" t="s">
        <v>77</v>
      </c>
      <c r="AF10" s="124">
        <f t="shared" si="1"/>
        <v>0</v>
      </c>
      <c r="AG10" s="118">
        <v>0</v>
      </c>
      <c r="AH10" s="118">
        <v>0</v>
      </c>
      <c r="AI10" s="123" t="s">
        <v>77</v>
      </c>
      <c r="AJ10" s="119">
        <v>0</v>
      </c>
      <c r="AK10" s="123" t="s">
        <v>77</v>
      </c>
      <c r="AL10" s="123" t="s">
        <v>77</v>
      </c>
      <c r="AM10" s="124">
        <f t="shared" si="2"/>
        <v>0</v>
      </c>
      <c r="AN10" s="124">
        <f>+K10+AC10-AH10</f>
        <v>13750000</v>
      </c>
      <c r="AO10" s="119" t="s">
        <v>69</v>
      </c>
      <c r="AP10" s="118">
        <v>13750000</v>
      </c>
      <c r="AQ10" s="119" t="s">
        <v>1214</v>
      </c>
      <c r="AR10" s="118">
        <v>0</v>
      </c>
      <c r="AS10" s="127" t="s">
        <v>77</v>
      </c>
      <c r="AT10" s="96">
        <v>7500000</v>
      </c>
      <c r="AU10" s="160">
        <f t="shared" si="3"/>
        <v>6250000</v>
      </c>
      <c r="AV10" s="98">
        <f t="shared" si="4"/>
        <v>0.54545454545454541</v>
      </c>
      <c r="AW10" s="127" t="s">
        <v>77</v>
      </c>
      <c r="AX10" s="119" t="s">
        <v>1215</v>
      </c>
      <c r="AY10" s="120" t="s">
        <v>7716</v>
      </c>
      <c r="AZ10" s="116" t="s">
        <v>69</v>
      </c>
      <c r="BA10" s="116" t="s">
        <v>69</v>
      </c>
      <c r="BB10" s="53"/>
    </row>
    <row r="11" spans="1:72" x14ac:dyDescent="0.25">
      <c r="B11" s="116">
        <v>2024</v>
      </c>
      <c r="C11" s="116">
        <v>891780111</v>
      </c>
      <c r="D11" s="117" t="s">
        <v>64</v>
      </c>
      <c r="E11" s="118" t="s">
        <v>7715</v>
      </c>
      <c r="F11" s="118" t="s">
        <v>7714</v>
      </c>
      <c r="G11" s="119">
        <v>0</v>
      </c>
      <c r="H11" s="119" t="s">
        <v>75</v>
      </c>
      <c r="I11" s="117" t="s">
        <v>65</v>
      </c>
      <c r="J11" s="120" t="s">
        <v>7713</v>
      </c>
      <c r="K11" s="118">
        <v>19250000</v>
      </c>
      <c r="L11" s="116" t="s">
        <v>70</v>
      </c>
      <c r="M11" s="120" t="s">
        <v>7712</v>
      </c>
      <c r="N11" s="121">
        <v>1083018407</v>
      </c>
      <c r="O11" s="118">
        <v>137</v>
      </c>
      <c r="P11" s="123">
        <v>45314</v>
      </c>
      <c r="Q11" s="118">
        <v>19250000</v>
      </c>
      <c r="R11" s="123">
        <v>45323</v>
      </c>
      <c r="S11" s="118">
        <v>19250000</v>
      </c>
      <c r="T11" s="119" t="s">
        <v>67</v>
      </c>
      <c r="U11" s="122">
        <v>91156594</v>
      </c>
      <c r="V11" s="120" t="s">
        <v>7711</v>
      </c>
      <c r="W11" s="123">
        <v>45323</v>
      </c>
      <c r="X11" s="123">
        <v>45323</v>
      </c>
      <c r="Y11" s="125" t="s">
        <v>77</v>
      </c>
      <c r="Z11" s="125">
        <v>45488</v>
      </c>
      <c r="AA11" s="124">
        <f t="shared" si="0"/>
        <v>165</v>
      </c>
      <c r="AB11" s="118">
        <v>0</v>
      </c>
      <c r="AC11" s="118">
        <v>0</v>
      </c>
      <c r="AD11" s="118">
        <v>0</v>
      </c>
      <c r="AE11" s="126" t="s">
        <v>77</v>
      </c>
      <c r="AF11" s="124">
        <f t="shared" si="1"/>
        <v>0</v>
      </c>
      <c r="AG11" s="118">
        <v>0</v>
      </c>
      <c r="AH11" s="118">
        <v>0</v>
      </c>
      <c r="AI11" s="123" t="s">
        <v>77</v>
      </c>
      <c r="AJ11" s="119">
        <v>0</v>
      </c>
      <c r="AK11" s="123" t="s">
        <v>77</v>
      </c>
      <c r="AL11" s="123" t="s">
        <v>77</v>
      </c>
      <c r="AM11" s="124">
        <f t="shared" si="2"/>
        <v>0</v>
      </c>
      <c r="AN11" s="124">
        <f>+K11+AC11-AH11</f>
        <v>19250000</v>
      </c>
      <c r="AO11" s="119" t="s">
        <v>69</v>
      </c>
      <c r="AP11" s="118">
        <v>19250000</v>
      </c>
      <c r="AQ11" s="119" t="s">
        <v>1214</v>
      </c>
      <c r="AR11" s="118">
        <v>0</v>
      </c>
      <c r="AS11" s="127" t="s">
        <v>77</v>
      </c>
      <c r="AT11" s="96">
        <v>10500000</v>
      </c>
      <c r="AU11" s="160">
        <f t="shared" si="3"/>
        <v>8750000</v>
      </c>
      <c r="AV11" s="98">
        <f t="shared" si="4"/>
        <v>0.54545454545454541</v>
      </c>
      <c r="AW11" s="127" t="s">
        <v>77</v>
      </c>
      <c r="AX11" s="119" t="s">
        <v>1215</v>
      </c>
      <c r="AY11" s="120" t="s">
        <v>7710</v>
      </c>
      <c r="AZ11" s="116" t="s">
        <v>69</v>
      </c>
      <c r="BA11" s="116" t="s">
        <v>69</v>
      </c>
    </row>
    <row r="12" spans="1:72" x14ac:dyDescent="0.25">
      <c r="B12" s="116">
        <v>2024</v>
      </c>
      <c r="C12" s="116">
        <v>891780111</v>
      </c>
      <c r="D12" s="117" t="s">
        <v>64</v>
      </c>
      <c r="E12" s="118" t="s">
        <v>7709</v>
      </c>
      <c r="F12" s="118" t="s">
        <v>7708</v>
      </c>
      <c r="G12" s="119">
        <v>0</v>
      </c>
      <c r="H12" s="119" t="s">
        <v>75</v>
      </c>
      <c r="I12" s="117" t="s">
        <v>65</v>
      </c>
      <c r="J12" s="120" t="s">
        <v>7707</v>
      </c>
      <c r="K12" s="118">
        <v>15000000</v>
      </c>
      <c r="L12" s="116" t="s">
        <v>70</v>
      </c>
      <c r="M12" s="120" t="s">
        <v>7706</v>
      </c>
      <c r="N12" s="121">
        <v>1082250917</v>
      </c>
      <c r="O12" s="118">
        <v>138</v>
      </c>
      <c r="P12" s="123">
        <v>45314</v>
      </c>
      <c r="Q12" s="118">
        <v>15000000</v>
      </c>
      <c r="R12" s="123">
        <v>45323</v>
      </c>
      <c r="S12" s="118">
        <v>15000000</v>
      </c>
      <c r="T12" s="119" t="s">
        <v>67</v>
      </c>
      <c r="U12" s="122">
        <v>1083432808</v>
      </c>
      <c r="V12" s="120" t="s">
        <v>2727</v>
      </c>
      <c r="W12" s="123">
        <v>45323</v>
      </c>
      <c r="X12" s="123">
        <v>45323</v>
      </c>
      <c r="Y12" s="125" t="s">
        <v>77</v>
      </c>
      <c r="Z12" s="125">
        <v>45473</v>
      </c>
      <c r="AA12" s="124">
        <f t="shared" si="0"/>
        <v>150</v>
      </c>
      <c r="AB12" s="118">
        <v>0</v>
      </c>
      <c r="AC12" s="118">
        <v>0</v>
      </c>
      <c r="AD12" s="118">
        <v>0</v>
      </c>
      <c r="AE12" s="126" t="s">
        <v>77</v>
      </c>
      <c r="AF12" s="124">
        <f t="shared" si="1"/>
        <v>0</v>
      </c>
      <c r="AG12" s="118">
        <v>0</v>
      </c>
      <c r="AH12" s="118">
        <v>0</v>
      </c>
      <c r="AI12" s="123" t="s">
        <v>77</v>
      </c>
      <c r="AJ12" s="119">
        <v>0</v>
      </c>
      <c r="AK12" s="123" t="s">
        <v>77</v>
      </c>
      <c r="AL12" s="123" t="s">
        <v>77</v>
      </c>
      <c r="AM12" s="124">
        <f t="shared" si="2"/>
        <v>0</v>
      </c>
      <c r="AN12" s="124">
        <f>+K12+AC12-AH12</f>
        <v>15000000</v>
      </c>
      <c r="AO12" s="119" t="s">
        <v>69</v>
      </c>
      <c r="AP12" s="118">
        <v>15000000</v>
      </c>
      <c r="AQ12" s="119" t="s">
        <v>1214</v>
      </c>
      <c r="AR12" s="118">
        <v>0</v>
      </c>
      <c r="AS12" s="127" t="s">
        <v>77</v>
      </c>
      <c r="AT12" s="96">
        <v>9000000</v>
      </c>
      <c r="AU12" s="160">
        <f t="shared" si="3"/>
        <v>6000000</v>
      </c>
      <c r="AV12" s="98">
        <f t="shared" si="4"/>
        <v>0.6</v>
      </c>
      <c r="AW12" s="127" t="s">
        <v>77</v>
      </c>
      <c r="AX12" s="119" t="s">
        <v>1215</v>
      </c>
      <c r="AY12" s="120" t="s">
        <v>7705</v>
      </c>
      <c r="AZ12" s="116" t="s">
        <v>69</v>
      </c>
      <c r="BA12" s="116" t="s">
        <v>69</v>
      </c>
    </row>
    <row r="13" spans="1:72" x14ac:dyDescent="0.25">
      <c r="B13" s="116">
        <v>2024</v>
      </c>
      <c r="C13" s="116">
        <v>891780111</v>
      </c>
      <c r="D13" s="117" t="s">
        <v>64</v>
      </c>
      <c r="E13" s="118" t="s">
        <v>7704</v>
      </c>
      <c r="F13" s="118" t="s">
        <v>7703</v>
      </c>
      <c r="G13" s="119">
        <v>0</v>
      </c>
      <c r="H13" s="119" t="s">
        <v>75</v>
      </c>
      <c r="I13" s="117" t="s">
        <v>65</v>
      </c>
      <c r="J13" s="120" t="s">
        <v>7702</v>
      </c>
      <c r="K13" s="118">
        <v>15000000</v>
      </c>
      <c r="L13" s="116" t="s">
        <v>70</v>
      </c>
      <c r="M13" s="120" t="s">
        <v>7701</v>
      </c>
      <c r="N13" s="121">
        <v>1049348815</v>
      </c>
      <c r="O13" s="118">
        <v>139</v>
      </c>
      <c r="P13" s="123">
        <v>45314</v>
      </c>
      <c r="Q13" s="118">
        <v>15000000</v>
      </c>
      <c r="R13" s="123">
        <v>45323</v>
      </c>
      <c r="S13" s="118">
        <v>15000000</v>
      </c>
      <c r="T13" s="119" t="s">
        <v>67</v>
      </c>
      <c r="U13" s="122">
        <v>32770239</v>
      </c>
      <c r="V13" s="120" t="s">
        <v>1206</v>
      </c>
      <c r="W13" s="123">
        <v>45323</v>
      </c>
      <c r="X13" s="123">
        <v>45323</v>
      </c>
      <c r="Y13" s="125" t="s">
        <v>77</v>
      </c>
      <c r="Z13" s="125">
        <v>45473</v>
      </c>
      <c r="AA13" s="124">
        <f t="shared" si="0"/>
        <v>150</v>
      </c>
      <c r="AB13" s="118">
        <v>0</v>
      </c>
      <c r="AC13" s="118">
        <v>0</v>
      </c>
      <c r="AD13" s="118">
        <v>0</v>
      </c>
      <c r="AE13" s="126" t="s">
        <v>77</v>
      </c>
      <c r="AF13" s="124">
        <f t="shared" si="1"/>
        <v>0</v>
      </c>
      <c r="AG13" s="118">
        <v>0</v>
      </c>
      <c r="AH13" s="118">
        <v>0</v>
      </c>
      <c r="AI13" s="123" t="s">
        <v>77</v>
      </c>
      <c r="AJ13" s="119">
        <v>0</v>
      </c>
      <c r="AK13" s="123" t="s">
        <v>77</v>
      </c>
      <c r="AL13" s="123" t="s">
        <v>77</v>
      </c>
      <c r="AM13" s="124">
        <f t="shared" si="2"/>
        <v>0</v>
      </c>
      <c r="AN13" s="124">
        <f>+K13+AC13-AH13</f>
        <v>15000000</v>
      </c>
      <c r="AO13" s="119" t="s">
        <v>69</v>
      </c>
      <c r="AP13" s="118">
        <v>15000000</v>
      </c>
      <c r="AQ13" s="119" t="s">
        <v>1214</v>
      </c>
      <c r="AR13" s="118">
        <v>0</v>
      </c>
      <c r="AS13" s="127" t="s">
        <v>77</v>
      </c>
      <c r="AT13" s="96">
        <v>9000000</v>
      </c>
      <c r="AU13" s="160">
        <f t="shared" si="3"/>
        <v>6000000</v>
      </c>
      <c r="AV13" s="98">
        <f t="shared" si="4"/>
        <v>0.6</v>
      </c>
      <c r="AW13" s="127" t="s">
        <v>77</v>
      </c>
      <c r="AX13" s="119" t="s">
        <v>1215</v>
      </c>
      <c r="AY13" s="120" t="s">
        <v>7700</v>
      </c>
      <c r="AZ13" s="116" t="s">
        <v>69</v>
      </c>
      <c r="BA13" s="116" t="s">
        <v>69</v>
      </c>
    </row>
    <row r="14" spans="1:72" x14ac:dyDescent="0.25">
      <c r="B14" s="116">
        <v>2024</v>
      </c>
      <c r="C14" s="116">
        <v>891780111</v>
      </c>
      <c r="D14" s="117" t="s">
        <v>64</v>
      </c>
      <c r="E14" s="118" t="s">
        <v>7699</v>
      </c>
      <c r="F14" s="118" t="s">
        <v>7698</v>
      </c>
      <c r="G14" s="119">
        <v>0</v>
      </c>
      <c r="H14" s="119" t="s">
        <v>75</v>
      </c>
      <c r="I14" s="117" t="s">
        <v>65</v>
      </c>
      <c r="J14" s="120" t="s">
        <v>7697</v>
      </c>
      <c r="K14" s="118">
        <v>10450000</v>
      </c>
      <c r="L14" s="116" t="s">
        <v>70</v>
      </c>
      <c r="M14" s="120" t="s">
        <v>7696</v>
      </c>
      <c r="N14" s="121">
        <v>1007820106</v>
      </c>
      <c r="O14" s="118">
        <v>232</v>
      </c>
      <c r="P14" s="123">
        <v>45323</v>
      </c>
      <c r="Q14" s="118">
        <v>10450000</v>
      </c>
      <c r="R14" s="123">
        <v>45323</v>
      </c>
      <c r="S14" s="118">
        <v>10450000</v>
      </c>
      <c r="T14" s="119" t="s">
        <v>67</v>
      </c>
      <c r="U14" s="122">
        <v>32770239</v>
      </c>
      <c r="V14" s="120" t="s">
        <v>1206</v>
      </c>
      <c r="W14" s="123">
        <v>45323</v>
      </c>
      <c r="X14" s="123">
        <v>45323</v>
      </c>
      <c r="Y14" s="125" t="s">
        <v>77</v>
      </c>
      <c r="Z14" s="125">
        <v>45488</v>
      </c>
      <c r="AA14" s="124">
        <f t="shared" si="0"/>
        <v>165</v>
      </c>
      <c r="AB14" s="118">
        <v>0</v>
      </c>
      <c r="AC14" s="118">
        <v>0</v>
      </c>
      <c r="AD14" s="118">
        <v>0</v>
      </c>
      <c r="AE14" s="126" t="s">
        <v>77</v>
      </c>
      <c r="AF14" s="124">
        <f t="shared" si="1"/>
        <v>0</v>
      </c>
      <c r="AG14" s="118">
        <v>0</v>
      </c>
      <c r="AH14" s="118">
        <v>0</v>
      </c>
      <c r="AI14" s="123" t="s">
        <v>77</v>
      </c>
      <c r="AJ14" s="119">
        <v>0</v>
      </c>
      <c r="AK14" s="123" t="s">
        <v>77</v>
      </c>
      <c r="AL14" s="123" t="s">
        <v>77</v>
      </c>
      <c r="AM14" s="124">
        <f t="shared" si="2"/>
        <v>0</v>
      </c>
      <c r="AN14" s="124">
        <f>+K14+AC14-AH14</f>
        <v>10450000</v>
      </c>
      <c r="AO14" s="119" t="s">
        <v>69</v>
      </c>
      <c r="AP14" s="118">
        <v>10450000</v>
      </c>
      <c r="AQ14" s="119" t="s">
        <v>1214</v>
      </c>
      <c r="AR14" s="118">
        <v>0</v>
      </c>
      <c r="AS14" s="127" t="s">
        <v>77</v>
      </c>
      <c r="AT14" s="96">
        <v>5700000</v>
      </c>
      <c r="AU14" s="160">
        <f t="shared" si="3"/>
        <v>4750000</v>
      </c>
      <c r="AV14" s="98">
        <f t="shared" si="4"/>
        <v>0.54545454545454541</v>
      </c>
      <c r="AW14" s="127" t="s">
        <v>77</v>
      </c>
      <c r="AX14" s="119" t="s">
        <v>1215</v>
      </c>
      <c r="AY14" s="120" t="s">
        <v>7695</v>
      </c>
      <c r="AZ14" s="116" t="s">
        <v>69</v>
      </c>
      <c r="BA14" s="116" t="s">
        <v>69</v>
      </c>
    </row>
    <row r="15" spans="1:72" x14ac:dyDescent="0.25">
      <c r="B15" s="116">
        <v>2024</v>
      </c>
      <c r="C15" s="116">
        <v>891780111</v>
      </c>
      <c r="D15" s="117" t="s">
        <v>64</v>
      </c>
      <c r="E15" s="118" t="s">
        <v>7694</v>
      </c>
      <c r="F15" s="118" t="s">
        <v>7693</v>
      </c>
      <c r="G15" s="119">
        <v>0</v>
      </c>
      <c r="H15" s="119" t="s">
        <v>75</v>
      </c>
      <c r="I15" s="117" t="s">
        <v>65</v>
      </c>
      <c r="J15" s="120" t="s">
        <v>7692</v>
      </c>
      <c r="K15" s="118">
        <v>10000000</v>
      </c>
      <c r="L15" s="116" t="s">
        <v>70</v>
      </c>
      <c r="M15" s="120" t="s">
        <v>7691</v>
      </c>
      <c r="N15" s="121">
        <v>1083004668</v>
      </c>
      <c r="O15" s="118">
        <v>476</v>
      </c>
      <c r="P15" s="123">
        <v>45348</v>
      </c>
      <c r="Q15" s="118">
        <v>10000000</v>
      </c>
      <c r="R15" s="123">
        <v>45352</v>
      </c>
      <c r="S15" s="118">
        <v>10000000</v>
      </c>
      <c r="T15" s="119" t="s">
        <v>67</v>
      </c>
      <c r="U15" s="122">
        <v>32770239</v>
      </c>
      <c r="V15" s="120" t="s">
        <v>1206</v>
      </c>
      <c r="W15" s="123">
        <v>45352</v>
      </c>
      <c r="X15" s="123">
        <v>45352</v>
      </c>
      <c r="Y15" s="125" t="s">
        <v>77</v>
      </c>
      <c r="Z15" s="125">
        <v>45473</v>
      </c>
      <c r="AA15" s="124">
        <f t="shared" si="0"/>
        <v>121</v>
      </c>
      <c r="AB15" s="118">
        <v>0</v>
      </c>
      <c r="AC15" s="118">
        <v>0</v>
      </c>
      <c r="AD15" s="118">
        <v>0</v>
      </c>
      <c r="AE15" s="126" t="s">
        <v>77</v>
      </c>
      <c r="AF15" s="124">
        <f t="shared" si="1"/>
        <v>0</v>
      </c>
      <c r="AG15" s="118">
        <v>0</v>
      </c>
      <c r="AH15" s="118">
        <v>0</v>
      </c>
      <c r="AI15" s="123" t="s">
        <v>77</v>
      </c>
      <c r="AJ15" s="119">
        <v>0</v>
      </c>
      <c r="AK15" s="123" t="s">
        <v>77</v>
      </c>
      <c r="AL15" s="123" t="s">
        <v>77</v>
      </c>
      <c r="AM15" s="124">
        <f t="shared" si="2"/>
        <v>0</v>
      </c>
      <c r="AN15" s="124">
        <f>+K15+AC15-AH15</f>
        <v>10000000</v>
      </c>
      <c r="AO15" s="119" t="s">
        <v>69</v>
      </c>
      <c r="AP15" s="118">
        <v>10000000</v>
      </c>
      <c r="AQ15" s="119" t="s">
        <v>1214</v>
      </c>
      <c r="AR15" s="118">
        <v>0</v>
      </c>
      <c r="AS15" s="127" t="s">
        <v>77</v>
      </c>
      <c r="AT15" s="96">
        <v>5000000</v>
      </c>
      <c r="AU15" s="160">
        <f t="shared" si="3"/>
        <v>5000000</v>
      </c>
      <c r="AV15" s="98">
        <f t="shared" si="4"/>
        <v>0.5</v>
      </c>
      <c r="AW15" s="127" t="s">
        <v>77</v>
      </c>
      <c r="AX15" s="119" t="s">
        <v>1215</v>
      </c>
      <c r="AY15" s="120" t="s">
        <v>7690</v>
      </c>
      <c r="AZ15" s="116" t="s">
        <v>69</v>
      </c>
      <c r="BA15" s="116" t="s">
        <v>69</v>
      </c>
    </row>
    <row r="16" spans="1:72" x14ac:dyDescent="0.25">
      <c r="B16" s="116">
        <v>2024</v>
      </c>
      <c r="C16" s="116">
        <v>891780111</v>
      </c>
      <c r="D16" s="117" t="s">
        <v>64</v>
      </c>
      <c r="E16" s="118" t="s">
        <v>7689</v>
      </c>
      <c r="F16" s="118" t="s">
        <v>7684</v>
      </c>
      <c r="G16" s="119">
        <v>0</v>
      </c>
      <c r="H16" s="119" t="s">
        <v>75</v>
      </c>
      <c r="I16" s="117" t="s">
        <v>65</v>
      </c>
      <c r="J16" s="120" t="s">
        <v>7688</v>
      </c>
      <c r="K16" s="118">
        <v>14000000</v>
      </c>
      <c r="L16" s="116" t="s">
        <v>70</v>
      </c>
      <c r="M16" s="120" t="s">
        <v>7687</v>
      </c>
      <c r="N16" s="121">
        <v>1103120398</v>
      </c>
      <c r="O16" s="118">
        <v>543</v>
      </c>
      <c r="P16" s="123">
        <v>45352</v>
      </c>
      <c r="Q16" s="118">
        <v>19250000</v>
      </c>
      <c r="R16" s="123">
        <v>45356</v>
      </c>
      <c r="S16" s="118">
        <v>14000000</v>
      </c>
      <c r="T16" s="119" t="s">
        <v>67</v>
      </c>
      <c r="U16" s="122">
        <v>79732773</v>
      </c>
      <c r="V16" s="120" t="s">
        <v>2728</v>
      </c>
      <c r="W16" s="123">
        <v>45356</v>
      </c>
      <c r="X16" s="123">
        <v>45356</v>
      </c>
      <c r="Y16" s="125" t="s">
        <v>77</v>
      </c>
      <c r="Z16" s="125">
        <v>45473</v>
      </c>
      <c r="AA16" s="124">
        <f t="shared" si="0"/>
        <v>117</v>
      </c>
      <c r="AB16" s="118">
        <v>0</v>
      </c>
      <c r="AC16" s="118">
        <v>0</v>
      </c>
      <c r="AD16" s="118">
        <v>0</v>
      </c>
      <c r="AE16" s="126" t="s">
        <v>77</v>
      </c>
      <c r="AF16" s="124">
        <f t="shared" si="1"/>
        <v>0</v>
      </c>
      <c r="AG16" s="118">
        <v>0</v>
      </c>
      <c r="AH16" s="118">
        <v>0</v>
      </c>
      <c r="AI16" s="123" t="s">
        <v>77</v>
      </c>
      <c r="AJ16" s="119">
        <v>0</v>
      </c>
      <c r="AK16" s="123" t="s">
        <v>77</v>
      </c>
      <c r="AL16" s="123" t="s">
        <v>77</v>
      </c>
      <c r="AM16" s="124">
        <f t="shared" si="2"/>
        <v>0</v>
      </c>
      <c r="AN16" s="124">
        <f>+K16+AC16-AH16</f>
        <v>14000000</v>
      </c>
      <c r="AO16" s="119" t="s">
        <v>69</v>
      </c>
      <c r="AP16" s="118">
        <v>14000000</v>
      </c>
      <c r="AQ16" s="119" t="s">
        <v>1214</v>
      </c>
      <c r="AR16" s="118">
        <v>0</v>
      </c>
      <c r="AS16" s="127" t="s">
        <v>77</v>
      </c>
      <c r="AT16" s="96">
        <v>7000000</v>
      </c>
      <c r="AU16" s="160">
        <f t="shared" si="3"/>
        <v>7000000</v>
      </c>
      <c r="AV16" s="98">
        <f t="shared" si="4"/>
        <v>0.5</v>
      </c>
      <c r="AW16" s="127" t="s">
        <v>77</v>
      </c>
      <c r="AX16" s="119" t="s">
        <v>1215</v>
      </c>
      <c r="AY16" s="120" t="s">
        <v>7686</v>
      </c>
      <c r="AZ16" s="116" t="s">
        <v>69</v>
      </c>
      <c r="BA16" s="116" t="s">
        <v>69</v>
      </c>
    </row>
    <row r="17" spans="2:53" x14ac:dyDescent="0.25">
      <c r="B17" s="116">
        <v>2024</v>
      </c>
      <c r="C17" s="116">
        <v>891780111</v>
      </c>
      <c r="D17" s="117" t="s">
        <v>64</v>
      </c>
      <c r="E17" s="118" t="s">
        <v>7685</v>
      </c>
      <c r="F17" s="118" t="s">
        <v>7684</v>
      </c>
      <c r="G17" s="119">
        <v>0</v>
      </c>
      <c r="H17" s="119" t="s">
        <v>75</v>
      </c>
      <c r="I17" s="117" t="s">
        <v>65</v>
      </c>
      <c r="J17" s="120" t="s">
        <v>7683</v>
      </c>
      <c r="K17" s="118">
        <v>10000000</v>
      </c>
      <c r="L17" s="116" t="s">
        <v>70</v>
      </c>
      <c r="M17" s="120" t="s">
        <v>7682</v>
      </c>
      <c r="N17" s="121">
        <v>1082871433</v>
      </c>
      <c r="O17" s="118">
        <v>894</v>
      </c>
      <c r="P17" s="123">
        <v>45392</v>
      </c>
      <c r="Q17" s="118">
        <v>10000000</v>
      </c>
      <c r="R17" s="123">
        <v>45392</v>
      </c>
      <c r="S17" s="118">
        <v>10000000</v>
      </c>
      <c r="T17" s="119" t="s">
        <v>67</v>
      </c>
      <c r="U17" s="122">
        <v>85475151</v>
      </c>
      <c r="V17" s="120" t="s">
        <v>7681</v>
      </c>
      <c r="W17" s="123">
        <v>45392</v>
      </c>
      <c r="X17" s="123">
        <v>45392</v>
      </c>
      <c r="Y17" s="125" t="s">
        <v>77</v>
      </c>
      <c r="Z17" s="125">
        <v>45503</v>
      </c>
      <c r="AA17" s="124">
        <f t="shared" si="0"/>
        <v>111</v>
      </c>
      <c r="AB17" s="118">
        <v>0</v>
      </c>
      <c r="AC17" s="118">
        <v>0</v>
      </c>
      <c r="AD17" s="118">
        <v>0</v>
      </c>
      <c r="AE17" s="126" t="s">
        <v>77</v>
      </c>
      <c r="AF17" s="124">
        <f t="shared" si="1"/>
        <v>0</v>
      </c>
      <c r="AG17" s="118">
        <v>0</v>
      </c>
      <c r="AH17" s="118">
        <v>0</v>
      </c>
      <c r="AI17" s="123" t="s">
        <v>77</v>
      </c>
      <c r="AJ17" s="119">
        <v>0</v>
      </c>
      <c r="AK17" s="123" t="s">
        <v>77</v>
      </c>
      <c r="AL17" s="123" t="s">
        <v>77</v>
      </c>
      <c r="AM17" s="124">
        <f t="shared" si="2"/>
        <v>0</v>
      </c>
      <c r="AN17" s="124">
        <f>+K17+AC17-AH17</f>
        <v>10000000</v>
      </c>
      <c r="AO17" s="119" t="s">
        <v>69</v>
      </c>
      <c r="AP17" s="118">
        <v>10000000</v>
      </c>
      <c r="AQ17" s="119" t="s">
        <v>1214</v>
      </c>
      <c r="AR17" s="118">
        <v>0</v>
      </c>
      <c r="AS17" s="127" t="s">
        <v>77</v>
      </c>
      <c r="AT17" s="170">
        <v>2500000</v>
      </c>
      <c r="AU17" s="160">
        <f t="shared" si="3"/>
        <v>7500000</v>
      </c>
      <c r="AV17" s="98">
        <f t="shared" si="4"/>
        <v>0.25</v>
      </c>
      <c r="AW17" s="127" t="s">
        <v>77</v>
      </c>
      <c r="AX17" s="119" t="s">
        <v>1215</v>
      </c>
      <c r="AY17" s="120" t="s">
        <v>7680</v>
      </c>
      <c r="AZ17" s="116" t="s">
        <v>69</v>
      </c>
      <c r="BA17" s="116" t="s">
        <v>69</v>
      </c>
    </row>
    <row r="18" spans="2:53" ht="15.75" thickBot="1" x14ac:dyDescent="0.3">
      <c r="B18" s="128">
        <v>2024</v>
      </c>
      <c r="C18" s="128">
        <v>891780111</v>
      </c>
      <c r="D18" s="129" t="s">
        <v>64</v>
      </c>
      <c r="E18" s="130" t="s">
        <v>7679</v>
      </c>
      <c r="F18" s="130" t="s">
        <v>7678</v>
      </c>
      <c r="G18" s="131">
        <v>0</v>
      </c>
      <c r="H18" s="131" t="s">
        <v>75</v>
      </c>
      <c r="I18" s="129" t="s">
        <v>65</v>
      </c>
      <c r="J18" s="133" t="s">
        <v>7677</v>
      </c>
      <c r="K18" s="130">
        <v>15500000</v>
      </c>
      <c r="L18" s="128" t="s">
        <v>70</v>
      </c>
      <c r="M18" s="133" t="s">
        <v>7676</v>
      </c>
      <c r="N18" s="134">
        <v>860012336</v>
      </c>
      <c r="O18" s="130">
        <v>1173</v>
      </c>
      <c r="P18" s="140">
        <v>45426</v>
      </c>
      <c r="Q18" s="130">
        <v>15500000</v>
      </c>
      <c r="R18" s="140">
        <v>45439</v>
      </c>
      <c r="S18" s="130">
        <v>15500000</v>
      </c>
      <c r="T18" s="131" t="s">
        <v>67</v>
      </c>
      <c r="U18" s="173">
        <v>79732773</v>
      </c>
      <c r="V18" s="133" t="s">
        <v>2728</v>
      </c>
      <c r="W18" s="140">
        <v>45439</v>
      </c>
      <c r="X18" s="140">
        <v>45439</v>
      </c>
      <c r="Y18" s="137" t="s">
        <v>77</v>
      </c>
      <c r="Z18" s="137">
        <v>45458</v>
      </c>
      <c r="AA18" s="136">
        <f t="shared" si="0"/>
        <v>19</v>
      </c>
      <c r="AB18" s="130">
        <v>0</v>
      </c>
      <c r="AC18" s="130">
        <v>0</v>
      </c>
      <c r="AD18" s="130">
        <v>0</v>
      </c>
      <c r="AE18" s="139" t="s">
        <v>77</v>
      </c>
      <c r="AF18" s="136">
        <f t="shared" si="1"/>
        <v>0</v>
      </c>
      <c r="AG18" s="130">
        <v>0</v>
      </c>
      <c r="AH18" s="130">
        <v>0</v>
      </c>
      <c r="AI18" s="140" t="s">
        <v>77</v>
      </c>
      <c r="AJ18" s="131">
        <v>0</v>
      </c>
      <c r="AK18" s="140" t="s">
        <v>77</v>
      </c>
      <c r="AL18" s="140" t="s">
        <v>77</v>
      </c>
      <c r="AM18" s="136">
        <f t="shared" si="2"/>
        <v>0</v>
      </c>
      <c r="AN18" s="136">
        <f>+K18+AC18-AH18</f>
        <v>15500000</v>
      </c>
      <c r="AO18" s="131" t="s">
        <v>69</v>
      </c>
      <c r="AP18" s="130">
        <v>15500000</v>
      </c>
      <c r="AQ18" s="131" t="s">
        <v>1214</v>
      </c>
      <c r="AR18" s="130">
        <v>0</v>
      </c>
      <c r="AS18" s="142" t="s">
        <v>77</v>
      </c>
      <c r="AT18" s="190">
        <v>0</v>
      </c>
      <c r="AU18" s="162">
        <f t="shared" si="3"/>
        <v>15500000</v>
      </c>
      <c r="AV18" s="163">
        <f t="shared" si="4"/>
        <v>0</v>
      </c>
      <c r="AW18" s="142" t="s">
        <v>77</v>
      </c>
      <c r="AX18" s="131" t="s">
        <v>1215</v>
      </c>
      <c r="AY18" s="133" t="s">
        <v>7675</v>
      </c>
      <c r="AZ18" s="128" t="s">
        <v>69</v>
      </c>
      <c r="BA18" s="128" t="s">
        <v>3456</v>
      </c>
    </row>
    <row r="19" spans="2:53" s="7" customFormat="1" ht="15.75" thickBot="1" x14ac:dyDescent="0.3">
      <c r="B19" s="497" t="s">
        <v>71</v>
      </c>
      <c r="C19" s="498"/>
      <c r="D19" s="499"/>
      <c r="E19" s="82">
        <f>+SUBTOTAL(3,E8:E18)</f>
        <v>11</v>
      </c>
      <c r="F19" s="83"/>
      <c r="G19" s="84"/>
      <c r="H19" s="84"/>
      <c r="I19" s="84"/>
      <c r="J19" s="84"/>
      <c r="K19" s="85">
        <f>SUM(K8:K18)</f>
        <v>164200000</v>
      </c>
      <c r="L19" s="500"/>
      <c r="M19" s="501"/>
      <c r="N19" s="501"/>
      <c r="O19" s="501"/>
      <c r="P19" s="501"/>
      <c r="Q19" s="501"/>
      <c r="R19" s="501"/>
      <c r="S19" s="501"/>
      <c r="T19" s="501"/>
      <c r="U19" s="501"/>
      <c r="V19" s="501"/>
      <c r="W19" s="501"/>
      <c r="X19" s="501"/>
      <c r="Y19" s="501"/>
      <c r="Z19" s="501"/>
      <c r="AA19" s="502"/>
      <c r="AB19" s="86">
        <f>SUM(AB8:AB18)</f>
        <v>0</v>
      </c>
      <c r="AC19" s="87">
        <f>SUM(AC8:AC18)</f>
        <v>0</v>
      </c>
      <c r="AD19" s="87">
        <f>SUM(AD8:AD18)</f>
        <v>0</v>
      </c>
      <c r="AE19" s="88"/>
      <c r="AF19" s="87">
        <f>SUM(AF8:AF18)</f>
        <v>0</v>
      </c>
      <c r="AG19" s="87">
        <f>SUM(AG8:AG18)</f>
        <v>0</v>
      </c>
      <c r="AH19" s="89">
        <f>SUM(AH8:AH18)</f>
        <v>0</v>
      </c>
      <c r="AI19" s="88"/>
      <c r="AJ19" s="90">
        <f>SUM(AJ8:AJ18)</f>
        <v>0</v>
      </c>
      <c r="AK19" s="500"/>
      <c r="AL19" s="501"/>
      <c r="AM19" s="502"/>
      <c r="AN19" s="86">
        <f>SUM(AN8:AN18)</f>
        <v>164200000</v>
      </c>
      <c r="AO19" s="88"/>
      <c r="AP19" s="91">
        <f>SUM(AP8:AP18)</f>
        <v>164200000</v>
      </c>
      <c r="AQ19" s="88"/>
      <c r="AR19" s="87">
        <f>SUM(AR8:AR18)</f>
        <v>0</v>
      </c>
      <c r="AS19" s="88"/>
      <c r="AT19" s="92">
        <f>SUM(AT8:AT18)</f>
        <v>78700000</v>
      </c>
      <c r="AU19" s="93">
        <f>SUM(AU8:AU18)</f>
        <v>85500000</v>
      </c>
      <c r="AV19" s="515"/>
      <c r="AW19" s="516"/>
      <c r="AX19" s="516"/>
      <c r="AY19" s="516"/>
      <c r="AZ19" s="516"/>
      <c r="BA19" s="517"/>
    </row>
  </sheetData>
  <sheetProtection formatCells="0" formatColumns="0" formatRows="0" insertRows="0" deleteRows="0" autoFilter="0"/>
  <mergeCells count="22">
    <mergeCell ref="B3:C6"/>
    <mergeCell ref="D3:G4"/>
    <mergeCell ref="H3:I5"/>
    <mergeCell ref="E6:G6"/>
    <mergeCell ref="AV19:BA19"/>
    <mergeCell ref="AO6:AP6"/>
    <mergeCell ref="B19:D19"/>
    <mergeCell ref="L19:AA19"/>
    <mergeCell ref="AY6:BA6"/>
    <mergeCell ref="M6:N6"/>
    <mergeCell ref="O6:Q6"/>
    <mergeCell ref="R6:S6"/>
    <mergeCell ref="AK19:AM19"/>
    <mergeCell ref="T6:V6"/>
    <mergeCell ref="AV6:AX6"/>
    <mergeCell ref="AQ6:AU6"/>
    <mergeCell ref="F5:G5"/>
    <mergeCell ref="AB5:AM5"/>
    <mergeCell ref="W6:AA6"/>
    <mergeCell ref="AB6:AF6"/>
    <mergeCell ref="AG6:AI6"/>
    <mergeCell ref="AJ6:AM6"/>
  </mergeCells>
  <conditionalFormatting sqref="F5 E6">
    <cfRule type="containsText" dxfId="13" priority="3" operator="containsText" text="Seleccione Ordenador">
      <formula>NOT(ISERROR(SEARCH("Seleccione Ordenador",E5)))</formula>
    </cfRule>
  </conditionalFormatting>
  <conditionalFormatting sqref="F5:G5">
    <cfRule type="colorScale" priority="2">
      <colorScale>
        <cfvo type="min"/>
        <cfvo type="percentile" val="50"/>
        <cfvo type="max"/>
        <color rgb="FFF8696B"/>
        <color rgb="FFFFEB84"/>
        <color rgb="FF63BE7B"/>
      </colorScale>
    </cfRule>
  </conditionalFormatting>
  <conditionalFormatting sqref="AM8:AO16 AA8:AA18 AF8:AF18 AU8:AV18 AM17:AP18">
    <cfRule type="expression" dxfId="12" priority="1">
      <formula>+_xlfn.ISFORMULA(AA8)</formula>
    </cfRule>
  </conditionalFormatting>
  <dataValidations count="9">
    <dataValidation type="list" allowBlank="1" showInputMessage="1" showErrorMessage="1" sqref="AX8:AX18" xr:uid="{00000000-0002-0000-0000-000008000000}">
      <formula1>"Por iniciar,En ejecucion,Suspendido,Terminado,Liquidado"</formula1>
    </dataValidation>
    <dataValidation type="list" allowBlank="1" showInputMessage="1" showErrorMessage="1" sqref="H8:H18" xr:uid="{00000000-0002-0000-0000-000007000000}">
      <formula1>"OTRO SECTOR"</formula1>
    </dataValidation>
    <dataValidation type="list" allowBlank="1" showInputMessage="1" showErrorMessage="1" sqref="L8:L18" xr:uid="{00000000-0002-0000-0000-000006000000}">
      <formula1>"DIRECTA"</formula1>
    </dataValidation>
    <dataValidation type="list" allowBlank="1" showInputMessage="1" showErrorMessage="1" sqref="I8:I18" xr:uid="{00000000-0002-0000-0000-000005000000}">
      <formula1>"FUNCIONAMIENTO,INVERSION,OTROS"</formula1>
    </dataValidation>
    <dataValidation type="list" allowBlank="1" showInputMessage="1" showErrorMessage="1" sqref="BA8:BA18" xr:uid="{00000000-0002-0000-0000-000004000000}">
      <formula1>"SI,NA por TIPO Contrato"</formula1>
    </dataValidation>
    <dataValidation type="list" allowBlank="1" showInputMessage="1" showErrorMessage="1" sqref="AZ8:AZ18" xr:uid="{00000000-0002-0000-0000-000003000000}">
      <formula1>"SI,NO HA INICIADO"</formula1>
    </dataValidation>
    <dataValidation type="list" allowBlank="1" showInputMessage="1" showErrorMessage="1" errorTitle="ERROR" error="SOLO VALIDO LISTA DESPLEGABLE" promptTitle="ESCOJA EL PERIODO" sqref="F5" xr:uid="{00000000-0002-0000-0000-000002000000}">
      <formula1>"Seleccione el periodo a presentar,ENERO,FEBRERO,MARZO,ABRIL,MAYO,JUNIO,JULIO,AGOSTO,SEPTIEMBRE,OCTUBRE,NOVIEMBRE,DICIEMBRE"</formula1>
    </dataValidation>
    <dataValidation type="list" allowBlank="1" showInputMessage="1" showErrorMessage="1" sqref="J4" xr:uid="{00000000-0002-0000-0000-000001000000}">
      <formula1>"42,250,1000,3000"</formula1>
    </dataValidation>
    <dataValidation type="list" allowBlank="1" showInputMessage="1" showErrorMessage="1" sqref="T8:T16 AQ8:AQ18 AO8:AO18" xr:uid="{00000000-0002-0000-0000-000000000000}">
      <formula1>"SI,NO"</formula1>
    </dataValidation>
  </dataValidations>
  <hyperlinks>
    <hyperlink ref="AY17" r:id="rId1" xr:uid="{067727F4-EAE1-4BD1-A665-6100EF8B2B67}"/>
    <hyperlink ref="AY18" r:id="rId2" xr:uid="{33AE55BB-31AD-4F35-84B8-4CBAE43161DC}"/>
  </hyperlinks>
  <pageMargins left="0.7" right="0.7" top="0.75" bottom="0.75" header="0.3" footer="0.3"/>
  <pageSetup orientation="portrait" horizontalDpi="300" verticalDpi="300"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e11bffb-712f-4ee9-8ef2-1bb4911ea8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7380A4C557AF840A9DC2F00F55FE3A8" ma:contentTypeVersion="17" ma:contentTypeDescription="Crear nuevo documento." ma:contentTypeScope="" ma:versionID="4c2e3b0e9b62443ec938319c1efc5c05">
  <xsd:schema xmlns:xsd="http://www.w3.org/2001/XMLSchema" xmlns:xs="http://www.w3.org/2001/XMLSchema" xmlns:p="http://schemas.microsoft.com/office/2006/metadata/properties" xmlns:ns3="2e11bffb-712f-4ee9-8ef2-1bb4911ea851" xmlns:ns4="1695580a-3ce9-4e9b-b79b-382b4b79a978" targetNamespace="http://schemas.microsoft.com/office/2006/metadata/properties" ma:root="true" ma:fieldsID="af43b0e3e700436fa9fd126ef32f7127" ns3:_="" ns4:_="">
    <xsd:import namespace="2e11bffb-712f-4ee9-8ef2-1bb4911ea851"/>
    <xsd:import namespace="1695580a-3ce9-4e9b-b79b-382b4b79a97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1bffb-712f-4ee9-8ef2-1bb4911ea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95580a-3ce9-4e9b-b79b-382b4b79a978"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51AF0A-FCCE-4A2E-AAE0-3058025D9C94}">
  <ds:schemaRefs>
    <ds:schemaRef ds:uri="http://www.w3.org/XML/1998/namespace"/>
    <ds:schemaRef ds:uri="http://schemas.microsoft.com/office/2006/metadata/properties"/>
    <ds:schemaRef ds:uri="http://schemas.microsoft.com/office/infopath/2007/PartnerControls"/>
    <ds:schemaRef ds:uri="1695580a-3ce9-4e9b-b79b-382b4b79a978"/>
    <ds:schemaRef ds:uri="http://purl.org/dc/terms/"/>
    <ds:schemaRef ds:uri="http://purl.org/dc/elements/1.1/"/>
    <ds:schemaRef ds:uri="http://schemas.microsoft.com/office/2006/documentManagement/types"/>
    <ds:schemaRef ds:uri="http://schemas.openxmlformats.org/package/2006/metadata/core-properties"/>
    <ds:schemaRef ds:uri="2e11bffb-712f-4ee9-8ef2-1bb4911ea851"/>
    <ds:schemaRef ds:uri="http://purl.org/dc/dcmitype/"/>
  </ds:schemaRefs>
</ds:datastoreItem>
</file>

<file path=customXml/itemProps2.xml><?xml version="1.0" encoding="utf-8"?>
<ds:datastoreItem xmlns:ds="http://schemas.openxmlformats.org/officeDocument/2006/customXml" ds:itemID="{B4011298-6878-4AED-AF73-198361498C9D}">
  <ds:schemaRefs>
    <ds:schemaRef ds:uri="http://schemas.microsoft.com/sharepoint/v3/contenttype/forms"/>
  </ds:schemaRefs>
</ds:datastoreItem>
</file>

<file path=customXml/itemProps3.xml><?xml version="1.0" encoding="utf-8"?>
<ds:datastoreItem xmlns:ds="http://schemas.openxmlformats.org/officeDocument/2006/customXml" ds:itemID="{FC000199-0C94-43F4-8983-523594E5DF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1bffb-712f-4ee9-8ef2-1bb4911ea851"/>
    <ds:schemaRef ds:uri="1695580a-3ce9-4e9b-b79b-382b4b79a9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1.CPF</vt:lpstr>
      <vt:lpstr>2.CREO</vt:lpstr>
      <vt:lpstr>3.DAD</vt:lpstr>
      <vt:lpstr>4.FCB</vt:lpstr>
      <vt:lpstr>5.FCE</vt:lpstr>
      <vt:lpstr>6.FCS</vt:lpstr>
      <vt:lpstr>7.FEE</vt:lpstr>
      <vt:lpstr>8.FHU</vt:lpstr>
      <vt:lpstr>9.FIN</vt:lpstr>
      <vt:lpstr>10.VAC</vt:lpstr>
      <vt:lpstr>11.VAD.ADM.</vt:lpstr>
      <vt:lpstr>12.VAD.CONT.</vt:lpstr>
      <vt:lpstr>13.VEX</vt:lpstr>
      <vt:lpstr>14.VIN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HOGAR</dc:creator>
  <cp:lastModifiedBy>HOGAR</cp:lastModifiedBy>
  <dcterms:created xsi:type="dcterms:W3CDTF">2023-08-02T15:36:06Z</dcterms:created>
  <dcterms:modified xsi:type="dcterms:W3CDTF">2024-06-12T21:05:58Z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0x01010097380A4C557AF840A9DC2F00F55FE3A8</vt:lpwstr>
  </property>
</Properties>
</file>